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1B7D7555-5032-43AA-89ED-4E6D7694E5BB}" xr6:coauthVersionLast="47" xr6:coauthVersionMax="47" xr10:uidLastSave="{00000000-0000-0000-0000-000000000000}"/>
  <bookViews>
    <workbookView xWindow="28680" yWindow="-120" windowWidth="29040" windowHeight="15720" xr2:uid="{00000000-000D-0000-FFFF-FFFF00000000}"/>
  </bookViews>
  <sheets>
    <sheet name="日程表" sheetId="8" r:id="rId1"/>
    <sheet name="付表（二号・二号の四）" sheetId="16" r:id="rId2"/>
    <sheet name="付表（二号の五） " sheetId="17" r:id="rId3"/>
    <sheet name="第三者割当" sheetId="15" r:id="rId4"/>
  </sheets>
  <definedNames>
    <definedName name="_xlnm.Print_Area" localSheetId="3">第三者割当!$A$2:$K$56</definedName>
    <definedName name="_xlnm.Print_Area" localSheetId="0">日程表!$A$2:$CF$148</definedName>
    <definedName name="_xlnm.Print_Area" localSheetId="1">'付表（二号・二号の四）'!$B$2:$AY$121</definedName>
    <definedName name="_xlnm.Print_Area" localSheetId="2">'付表（二号の五） '!$B$2:$AY$89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8" l="1"/>
  <c r="AK44" i="8"/>
  <c r="Y44" i="8" l="1"/>
  <c r="H36" i="15" l="1"/>
  <c r="E51" i="15"/>
  <c r="E48" i="15"/>
  <c r="D47" i="15"/>
  <c r="AH22" i="16"/>
  <c r="J4" i="15" l="1"/>
  <c r="AD21" i="16" l="1"/>
  <c r="AL41" i="17"/>
  <c r="AD36" i="17"/>
  <c r="AP34" i="17"/>
  <c r="AL34" i="17"/>
  <c r="AH34" i="17"/>
  <c r="AL33" i="17"/>
  <c r="AD40" i="17"/>
  <c r="AH33" i="17" l="1"/>
  <c r="AD33" i="17"/>
  <c r="AD34" i="16" l="1"/>
  <c r="AG25" i="16"/>
  <c r="AH24" i="16"/>
  <c r="AH23" i="16"/>
  <c r="AH21" i="16"/>
  <c r="B5" i="16"/>
  <c r="AP22" i="16"/>
  <c r="AL22" i="16"/>
  <c r="AH20" i="16"/>
  <c r="AL21" i="16"/>
  <c r="AD19" i="16"/>
  <c r="I5" i="8" l="1"/>
  <c r="U3" i="8"/>
  <c r="Z37" i="8"/>
  <c r="AE39" i="8"/>
  <c r="AA39" i="8"/>
  <c r="X39" i="8"/>
  <c r="AE38" i="8"/>
  <c r="AA38" i="8"/>
  <c r="X38" i="8"/>
  <c r="AC141" i="8"/>
  <c r="AT131" i="8"/>
  <c r="AR53" i="8"/>
  <c r="AR52" i="8"/>
  <c r="AR51" i="8"/>
  <c r="AR50" i="8"/>
  <c r="AR49" i="8"/>
  <c r="AR48" i="8"/>
  <c r="AR47" i="8"/>
  <c r="X54" i="8"/>
  <c r="X53" i="8"/>
  <c r="X52" i="8"/>
  <c r="X51" i="8"/>
  <c r="X50" i="8"/>
  <c r="X49" i="8"/>
  <c r="X48" i="8"/>
  <c r="X47" i="8"/>
  <c r="X46" i="8"/>
  <c r="AR44" i="8"/>
  <c r="W44" i="8"/>
  <c r="Z43" i="8"/>
  <c r="Z42" i="8"/>
  <c r="Z36" i="8"/>
  <c r="Z35" i="8"/>
  <c r="Z34" i="8"/>
  <c r="Z33" i="8"/>
  <c r="Z32" i="8"/>
  <c r="Z31" i="8"/>
  <c r="Z30" i="8"/>
  <c r="Z29" i="8"/>
  <c r="Z28" i="8"/>
  <c r="AA44" i="8" l="1"/>
  <c r="AU131" i="8" l="1"/>
  <c r="AS44" i="8" l="1"/>
  <c r="AS53" i="8"/>
  <c r="AS52" i="8"/>
  <c r="AS51" i="8"/>
  <c r="AS50" i="8"/>
  <c r="AS49" i="8"/>
  <c r="AS48" i="8"/>
  <c r="AS47" i="8"/>
  <c r="AH30" i="17" l="1"/>
  <c r="AD30" i="17"/>
  <c r="AL29" i="17"/>
  <c r="AH29" i="17"/>
  <c r="AD29" i="17"/>
  <c r="AD28" i="17"/>
  <c r="AL26" i="17"/>
  <c r="AH26" i="17"/>
  <c r="AD26" i="17"/>
  <c r="AL25" i="17"/>
  <c r="AH25" i="17"/>
  <c r="AD25" i="17"/>
  <c r="AL27" i="17"/>
  <c r="AH27" i="17"/>
  <c r="AD27" i="17"/>
  <c r="AH54" i="16" l="1"/>
  <c r="AD54" i="16"/>
  <c r="AL53" i="16"/>
  <c r="AH53" i="16"/>
  <c r="AH52" i="16"/>
  <c r="AD52" i="16"/>
  <c r="AQ14" i="16"/>
  <c r="AN14" i="16"/>
  <c r="AC14" i="16"/>
  <c r="AR13" i="16"/>
  <c r="AN13" i="16"/>
  <c r="AC13" i="16"/>
  <c r="Y13" i="16"/>
  <c r="AB51" i="8" l="1"/>
  <c r="AB50" i="8"/>
  <c r="AB49" i="8"/>
  <c r="AB48" i="8"/>
  <c r="AC41" i="17" l="1"/>
  <c r="H36" i="17"/>
  <c r="AL31" i="17"/>
  <c r="AH31" i="17"/>
  <c r="AD31" i="17"/>
  <c r="W15" i="17" l="1"/>
  <c r="W14" i="17"/>
  <c r="W16" i="17"/>
  <c r="AD24" i="16" l="1"/>
  <c r="W38" i="16"/>
  <c r="W39" i="16"/>
  <c r="W37" i="16"/>
  <c r="AL19" i="16"/>
  <c r="AH19" i="16"/>
  <c r="AD79" i="17"/>
  <c r="H79" i="17"/>
  <c r="AL74" i="17"/>
  <c r="AH74" i="17"/>
  <c r="AD74" i="17"/>
  <c r="AH60" i="17"/>
  <c r="AD60" i="17"/>
  <c r="AD59" i="17"/>
  <c r="AM58" i="17"/>
  <c r="AD58" i="17"/>
  <c r="AD57" i="17"/>
  <c r="AM55" i="17"/>
  <c r="AD55" i="17"/>
  <c r="AD54" i="17"/>
  <c r="AM52" i="17"/>
  <c r="AD52" i="17"/>
  <c r="AD51" i="17"/>
  <c r="AM49" i="17"/>
  <c r="AD49" i="17"/>
  <c r="AD48" i="17"/>
  <c r="AL46" i="17"/>
  <c r="AH46" i="17"/>
  <c r="AD46" i="17"/>
  <c r="AD44" i="17"/>
  <c r="H44" i="17"/>
  <c r="AL43" i="17"/>
  <c r="AC43" i="17"/>
  <c r="AD42" i="17"/>
  <c r="H42" i="17"/>
  <c r="H40" i="17"/>
  <c r="H39" i="17"/>
  <c r="AG37" i="17"/>
  <c r="AH58" i="17" s="1"/>
  <c r="X23" i="17"/>
  <c r="AD22" i="17"/>
  <c r="AL21" i="17"/>
  <c r="AH21" i="17"/>
  <c r="AD21" i="17"/>
  <c r="AL20" i="17"/>
  <c r="AH20" i="17"/>
  <c r="AD20" i="17"/>
  <c r="AL19" i="17"/>
  <c r="AH19" i="17"/>
  <c r="AD19" i="17"/>
  <c r="AL13" i="17"/>
  <c r="AH13" i="17"/>
  <c r="AD13" i="17"/>
  <c r="AL11" i="17"/>
  <c r="AH11" i="17"/>
  <c r="AD11" i="17"/>
  <c r="B5" i="17"/>
  <c r="BP2" i="17"/>
  <c r="AH24" i="17" l="1"/>
  <c r="AL32" i="17"/>
  <c r="AL35" i="17"/>
  <c r="AL38" i="17"/>
  <c r="AL78" i="17"/>
  <c r="AP38" i="17"/>
  <c r="AP35" i="17"/>
  <c r="AP32" i="17"/>
  <c r="AD12" i="17"/>
  <c r="AH38" i="17"/>
  <c r="AH35" i="17"/>
  <c r="AH32" i="17"/>
  <c r="AD75" i="17"/>
  <c r="AK14" i="17"/>
  <c r="AO14" i="17"/>
  <c r="AH12" i="17"/>
  <c r="AG43" i="17"/>
  <c r="AR23" i="17"/>
  <c r="AH55" i="17"/>
  <c r="AH75" i="17"/>
  <c r="AN17" i="17"/>
  <c r="AN39" i="17"/>
  <c r="AR17" i="17"/>
  <c r="AL24" i="17"/>
  <c r="AN10" i="17"/>
  <c r="AL12" i="17"/>
  <c r="AV17" i="17"/>
  <c r="AV23" i="17"/>
  <c r="AR39" i="17"/>
  <c r="AH52" i="17"/>
  <c r="AD73" i="17"/>
  <c r="AL75" i="17"/>
  <c r="AD78" i="17"/>
  <c r="AR10" i="17"/>
  <c r="AD24" i="17"/>
  <c r="AV39" i="17"/>
  <c r="AH49" i="17"/>
  <c r="AH73" i="17"/>
  <c r="AH78" i="17"/>
  <c r="AV10" i="17"/>
  <c r="AN23" i="17"/>
  <c r="AG41" i="17"/>
  <c r="AL73" i="17"/>
  <c r="AL107" i="16"/>
  <c r="AH107" i="16"/>
  <c r="AD107" i="16"/>
  <c r="AD92" i="16"/>
  <c r="AM91" i="16"/>
  <c r="AD91" i="16"/>
  <c r="AM88" i="16"/>
  <c r="AD88" i="16"/>
  <c r="AD87" i="16"/>
  <c r="AD86" i="16"/>
  <c r="AM85" i="16"/>
  <c r="AD85" i="16"/>
  <c r="AD84" i="16"/>
  <c r="AD83" i="16"/>
  <c r="AM82" i="16"/>
  <c r="AD82" i="16"/>
  <c r="AD81" i="16"/>
  <c r="AD80" i="16"/>
  <c r="AM66" i="16"/>
  <c r="AD66" i="16"/>
  <c r="AM63" i="16"/>
  <c r="AD63" i="16"/>
  <c r="AM60" i="16"/>
  <c r="AD60" i="16"/>
  <c r="AM57" i="16"/>
  <c r="AD57" i="16"/>
  <c r="AD47" i="16"/>
  <c r="AD45" i="16"/>
  <c r="AL44" i="16"/>
  <c r="AH44" i="16"/>
  <c r="AD44" i="16"/>
  <c r="AL43" i="16"/>
  <c r="AH43" i="16"/>
  <c r="AD43" i="16"/>
  <c r="AL42" i="16"/>
  <c r="AH42" i="16"/>
  <c r="AD42" i="16"/>
  <c r="AL36" i="16"/>
  <c r="AH36" i="16"/>
  <c r="AD36" i="16"/>
  <c r="AL34" i="16"/>
  <c r="AH34" i="16"/>
  <c r="AD32" i="16"/>
  <c r="AL31" i="16"/>
  <c r="AC31" i="16"/>
  <c r="AD30" i="16"/>
  <c r="AL29" i="16"/>
  <c r="AC29" i="16"/>
  <c r="AD28" i="16"/>
  <c r="AH88" i="16"/>
  <c r="AL18" i="16"/>
  <c r="AH18" i="16"/>
  <c r="AD18" i="16"/>
  <c r="AD17" i="16"/>
  <c r="AL16" i="16"/>
  <c r="AH16" i="16"/>
  <c r="AD16" i="16"/>
  <c r="AW9" i="16"/>
  <c r="H9" i="16" s="1"/>
  <c r="AL51" i="16"/>
  <c r="AH51" i="16"/>
  <c r="AD53" i="16"/>
  <c r="BP2" i="16"/>
  <c r="BP3" i="16" s="1"/>
  <c r="AD55" i="16" l="1"/>
  <c r="AD56" i="16"/>
  <c r="AD58" i="16"/>
  <c r="AD59" i="16"/>
  <c r="AD61" i="16"/>
  <c r="AD62" i="16"/>
  <c r="AD64" i="16"/>
  <c r="AD65" i="16"/>
  <c r="AD89" i="16"/>
  <c r="AN10" i="16"/>
  <c r="AH55" i="16"/>
  <c r="AH56" i="16"/>
  <c r="AH58" i="16"/>
  <c r="AH59" i="16"/>
  <c r="AH61" i="16"/>
  <c r="AH62" i="16"/>
  <c r="AH64" i="16"/>
  <c r="AH65" i="16"/>
  <c r="AD90" i="16"/>
  <c r="AN40" i="16"/>
  <c r="AD51" i="16"/>
  <c r="AH93" i="16"/>
  <c r="AK10" i="16"/>
  <c r="V10" i="16"/>
  <c r="AS14" i="17"/>
  <c r="AO16" i="17"/>
  <c r="AO15" i="17"/>
  <c r="AK16" i="17"/>
  <c r="AK15" i="17"/>
  <c r="AA38" i="16"/>
  <c r="AA39" i="16"/>
  <c r="AK37" i="16"/>
  <c r="AO37" i="16"/>
  <c r="AF117" i="16"/>
  <c r="AA37" i="16"/>
  <c r="AH26" i="16"/>
  <c r="AL23" i="16"/>
  <c r="AL26" i="16"/>
  <c r="AP23" i="16"/>
  <c r="AP26" i="16"/>
  <c r="AD50" i="16"/>
  <c r="AR118" i="16"/>
  <c r="AL20" i="16"/>
  <c r="BP4" i="16"/>
  <c r="AL119" i="16"/>
  <c r="AP20" i="16"/>
  <c r="AH83" i="16"/>
  <c r="AB118" i="16"/>
  <c r="BR2" i="16"/>
  <c r="BR4" i="16" s="1"/>
  <c r="AN15" i="16"/>
  <c r="AH32" i="16"/>
  <c r="AL32" i="16" s="1"/>
  <c r="AH17" i="16"/>
  <c r="AG31" i="16"/>
  <c r="AD49" i="16"/>
  <c r="AH66" i="16"/>
  <c r="AD111" i="16"/>
  <c r="AV118" i="16"/>
  <c r="AN117" i="16"/>
  <c r="AV116" i="16"/>
  <c r="AN27" i="16"/>
  <c r="AH85" i="16"/>
  <c r="AH90" i="16"/>
  <c r="AD106" i="16"/>
  <c r="AL108" i="16"/>
  <c r="AB116" i="16"/>
  <c r="AE10" i="16"/>
  <c r="H24" i="16"/>
  <c r="H27" i="16"/>
  <c r="H30" i="16"/>
  <c r="AH50" i="16"/>
  <c r="T10" i="16"/>
  <c r="AI10" i="16"/>
  <c r="AR10" i="16"/>
  <c r="AR15" i="16"/>
  <c r="AR27" i="16"/>
  <c r="AH28" i="16"/>
  <c r="AD35" i="16"/>
  <c r="AH45" i="16"/>
  <c r="AN46" i="16"/>
  <c r="AH47" i="16"/>
  <c r="AN48" i="16"/>
  <c r="AH49" i="16"/>
  <c r="AL50" i="16"/>
  <c r="AH63" i="16"/>
  <c r="AH80" i="16"/>
  <c r="AH82" i="16"/>
  <c r="AH87" i="16"/>
  <c r="AH92" i="16"/>
  <c r="AH106" i="16"/>
  <c r="AH111" i="16"/>
  <c r="AF116" i="16"/>
  <c r="AR117" i="16"/>
  <c r="AF118" i="16"/>
  <c r="AD119" i="16"/>
  <c r="BQ2" i="16"/>
  <c r="BR3" i="16"/>
  <c r="AT10" i="16"/>
  <c r="AV15" i="16"/>
  <c r="H17" i="16"/>
  <c r="AV27" i="16"/>
  <c r="AH30" i="16"/>
  <c r="H32" i="16"/>
  <c r="AH35" i="16"/>
  <c r="AR40" i="16"/>
  <c r="AR46" i="16"/>
  <c r="AR48" i="16"/>
  <c r="AL49" i="16"/>
  <c r="AH60" i="16"/>
  <c r="AD67" i="16"/>
  <c r="AH84" i="16"/>
  <c r="AH89" i="16"/>
  <c r="AH91" i="16"/>
  <c r="AD93" i="16"/>
  <c r="AL106" i="16"/>
  <c r="AD108" i="16"/>
  <c r="AH110" i="16"/>
  <c r="AL111" i="16"/>
  <c r="AN116" i="16"/>
  <c r="AB117" i="16"/>
  <c r="AV117" i="16"/>
  <c r="AN118" i="16"/>
  <c r="AH119" i="16"/>
  <c r="AP10" i="16"/>
  <c r="AA10" i="16"/>
  <c r="AW10" i="16"/>
  <c r="H28" i="16"/>
  <c r="AG29" i="16"/>
  <c r="AL35" i="16"/>
  <c r="AV40" i="16"/>
  <c r="AV46" i="16"/>
  <c r="AV48" i="16"/>
  <c r="AH57" i="16"/>
  <c r="AH67" i="16"/>
  <c r="AH81" i="16"/>
  <c r="AH86" i="16"/>
  <c r="AH108" i="16"/>
  <c r="AL110" i="16"/>
  <c r="AR116" i="16"/>
  <c r="J23" i="15"/>
  <c r="H23" i="15"/>
  <c r="F23" i="15"/>
  <c r="AS16" i="17" l="1"/>
  <c r="AS15" i="17"/>
  <c r="AE38" i="16"/>
  <c r="AE39" i="16"/>
  <c r="AO39" i="16"/>
  <c r="AS37" i="16"/>
  <c r="AO38" i="16"/>
  <c r="AK39" i="16"/>
  <c r="AK38" i="16"/>
  <c r="AE37" i="16"/>
  <c r="BQ3" i="16"/>
  <c r="BQ4" i="16"/>
  <c r="J8" i="15"/>
  <c r="J7" i="15"/>
  <c r="AS39" i="16" l="1"/>
  <c r="AS38" i="16"/>
  <c r="J6" i="15"/>
  <c r="F8" i="15"/>
  <c r="H8" i="15" s="1"/>
  <c r="F7" i="15"/>
  <c r="H7" i="15" s="1"/>
  <c r="F6" i="15"/>
  <c r="H6" i="15" s="1"/>
  <c r="H11" i="15" l="1"/>
  <c r="D4" i="15" l="1"/>
  <c r="A149" i="8" l="1"/>
  <c r="B1" i="8"/>
  <c r="AG141" i="8" l="1"/>
  <c r="AH28" i="17" l="1"/>
  <c r="AA15" i="17"/>
  <c r="BQ2" i="17"/>
  <c r="AH40" i="17"/>
  <c r="AH53" i="17"/>
  <c r="AH42" i="17"/>
  <c r="AH59" i="17"/>
  <c r="AF23" i="17"/>
  <c r="AA14" i="17"/>
  <c r="BR3" i="17"/>
  <c r="AH50" i="17"/>
  <c r="AL77" i="17"/>
  <c r="AH36" i="17"/>
  <c r="AH47" i="17"/>
  <c r="AH22" i="17"/>
  <c r="BR2" i="17"/>
  <c r="BR4" i="17" s="1"/>
  <c r="AH48" i="17"/>
  <c r="AH79" i="17"/>
  <c r="AH77" i="17"/>
  <c r="AH44" i="17"/>
  <c r="AL44" i="17" s="1"/>
  <c r="AB23" i="17"/>
  <c r="AH51" i="17"/>
  <c r="AA16" i="17"/>
  <c r="AH57" i="17"/>
  <c r="AH54" i="17"/>
  <c r="AH56" i="17"/>
  <c r="AL78" i="8"/>
  <c r="AH78" i="8"/>
  <c r="AD78" i="8"/>
  <c r="AL76" i="8"/>
  <c r="AH76" i="8"/>
  <c r="AD76" i="8"/>
  <c r="T78" i="8"/>
  <c r="R78" i="8"/>
  <c r="P78" i="8"/>
  <c r="BP3" i="17" l="1"/>
  <c r="BP4" i="17"/>
  <c r="BQ4" i="17"/>
  <c r="BQ3" i="17"/>
  <c r="AE15" i="17"/>
  <c r="AE14" i="17"/>
  <c r="AE16" i="17"/>
  <c r="V65" i="8"/>
  <c r="AE63" i="8" s="1"/>
  <c r="L87" i="8" s="1"/>
  <c r="N65" i="8"/>
  <c r="O45" i="8" l="1"/>
  <c r="AE41" i="8" l="1"/>
  <c r="AE40" i="8"/>
  <c r="AO48" i="8"/>
  <c r="AA41" i="8"/>
  <c r="AA40" i="8"/>
  <c r="AK48" i="8"/>
  <c r="X41" i="8"/>
  <c r="X40" i="8"/>
  <c r="AG48" i="8"/>
  <c r="AT51" i="8" l="1"/>
  <c r="AT50" i="8"/>
  <c r="AQ51" i="8"/>
  <c r="AQ50" i="8"/>
  <c r="AO51" i="8"/>
  <c r="AO50" i="8"/>
  <c r="AK51" i="8"/>
  <c r="AK50" i="8"/>
  <c r="AG51" i="8"/>
  <c r="AG50" i="8"/>
  <c r="U45" i="8"/>
  <c r="AF45" i="8" s="1"/>
  <c r="AO44" i="8" l="1"/>
  <c r="AT44" i="8"/>
  <c r="AG44" i="8"/>
  <c r="AQ44" i="8"/>
  <c r="AT49" i="8" l="1"/>
  <c r="AQ49" i="8"/>
  <c r="AO49" i="8"/>
  <c r="AK49" i="8"/>
  <c r="AG49" i="8"/>
  <c r="AT48" i="8"/>
  <c r="AQ48" i="8"/>
  <c r="Q5" i="8"/>
  <c r="O5" i="8"/>
  <c r="M5" i="8"/>
  <c r="AT35" i="8" l="1"/>
  <c r="B9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7" authorId="0" shapeId="0" xr:uid="{00000000-0006-0000-0000-000001000000}">
      <text>
        <r>
          <rPr>
            <b/>
            <sz val="9"/>
            <color indexed="81"/>
            <rFont val="ＭＳ Ｐゴシック"/>
            <family val="3"/>
            <charset val="128"/>
          </rPr>
          <t>該当する場合クリック
（以下同じ）</t>
        </r>
      </text>
    </comment>
    <comment ref="G24" authorId="0" shapeId="0" xr:uid="{00000000-0006-0000-0000-000002000000}">
      <text>
        <r>
          <rPr>
            <b/>
            <sz val="9"/>
            <color indexed="81"/>
            <rFont val="ＭＳ Ｐゴシック"/>
            <family val="3"/>
            <charset val="128"/>
          </rPr>
          <t>割当予定先の名称や概要を記載</t>
        </r>
      </text>
    </comment>
    <comment ref="AQ35" authorId="0" shapeId="0" xr:uid="{00000000-0006-0000-0000-000003000000}">
      <text>
        <r>
          <rPr>
            <b/>
            <sz val="9"/>
            <color indexed="81"/>
            <rFont val="ＭＳ Ｐゴシック"/>
            <family val="3"/>
            <charset val="128"/>
          </rPr>
          <t>１．価格決定等に伴って訂正届出書を提出する場合、当該最終の訂正届出書の提出日翌日から起算して効力発生予定日までの間の日数を選択する。
　なお、訂正届出書提出の当日、又は翌日に効力発生予定の場合は、それぞれ「当」、又は「翌」を選択する。
２．訂正届出書を提出しない場合は、何も選択せず、スペースとする。</t>
        </r>
      </text>
    </comment>
    <comment ref="AE38" authorId="0" shapeId="0" xr:uid="{0972917B-1FEE-411A-8803-A6BA65775F86}">
      <text>
        <r>
          <rPr>
            <b/>
            <sz val="9"/>
            <color indexed="81"/>
            <rFont val="MS P ゴシック"/>
            <family val="3"/>
            <charset val="128"/>
          </rPr>
          <t>訂正届出書提出日にレンジがある場合には、オレンジマーカー箇所の日付欄に最終の日にちを記載してください。</t>
        </r>
      </text>
    </comment>
    <comment ref="AT45" authorId="0" shapeId="0" xr:uid="{00000000-0006-0000-0000-000004000000}">
      <text>
        <r>
          <rPr>
            <b/>
            <sz val="9"/>
            <color indexed="81"/>
            <rFont val="ＭＳ Ｐゴシック"/>
            <family val="3"/>
            <charset val="128"/>
          </rPr>
          <t>効力発生通知書の交付がある場合に選択</t>
        </r>
      </text>
    </comment>
    <comment ref="Q133" authorId="0" shapeId="0" xr:uid="{00000000-0006-0000-0000-000005000000}">
      <text>
        <r>
          <rPr>
            <b/>
            <sz val="9"/>
            <color indexed="81"/>
            <rFont val="ＭＳ Ｐゴシック"/>
            <family val="3"/>
            <charset val="128"/>
          </rPr>
          <t>上場している場合、上場先を選択、記載
（[ファイナンス後]も同じ）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25" authorId="0" shapeId="0" xr:uid="{00000000-0006-0000-0100-000001000000}">
      <text>
        <r>
          <rPr>
            <b/>
            <sz val="9"/>
            <color indexed="81"/>
            <rFont val="ＭＳ Ｐゴシック"/>
            <family val="3"/>
            <charset val="128"/>
          </rPr>
          <t>特定事業会社の第２四半期においては、「中間」を選択してください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37" authorId="0" shapeId="0" xr:uid="{00000000-0006-0000-0200-000001000000}">
      <text>
        <r>
          <rPr>
            <b/>
            <sz val="9"/>
            <color indexed="81"/>
            <rFont val="ＭＳ Ｐゴシック"/>
            <family val="3"/>
            <charset val="128"/>
          </rPr>
          <t>特定事業会社の第２四半期においては、「中間」を選択してください</t>
        </r>
      </text>
    </comment>
  </commentList>
</comments>
</file>

<file path=xl/sharedStrings.xml><?xml version="1.0" encoding="utf-8"?>
<sst xmlns="http://schemas.openxmlformats.org/spreadsheetml/2006/main" count="2240" uniqueCount="769">
  <si>
    <t>株式公開情報</t>
    <phoneticPr fontId="3"/>
  </si>
  <si>
    <t>特 別 情 報</t>
    <phoneticPr fontId="3"/>
  </si>
  <si>
    <t>保証会社情報</t>
    <phoneticPr fontId="3"/>
  </si>
  <si>
    <t>参照書類の補完情報</t>
    <rPh sb="0" eb="2">
      <t>サンショウ</t>
    </rPh>
    <rPh sb="2" eb="4">
      <t>ショルイ</t>
    </rPh>
    <rPh sb="5" eb="7">
      <t>ホカン</t>
    </rPh>
    <rPh sb="7" eb="9">
      <t>ジョウホウ</t>
    </rPh>
    <phoneticPr fontId="3"/>
  </si>
  <si>
    <t>有価証券報告書</t>
    <phoneticPr fontId="3"/>
  </si>
  <si>
    <t>追 完 情 報
（第二号の二様式）</t>
    <phoneticPr fontId="3"/>
  </si>
  <si>
    <t>【届出内容】</t>
    <rPh sb="1" eb="3">
      <t>トドケデ</t>
    </rPh>
    <rPh sb="3" eb="5">
      <t>ナイヨウ</t>
    </rPh>
    <phoneticPr fontId="3"/>
  </si>
  <si>
    <t>取引所相談日</t>
    <rPh sb="0" eb="2">
      <t>トリヒキ</t>
    </rPh>
    <rPh sb="2" eb="3">
      <t>ショ</t>
    </rPh>
    <rPh sb="3" eb="6">
      <t>ソウダンビ</t>
    </rPh>
    <phoneticPr fontId="3"/>
  </si>
  <si>
    <t>安 定 操 作</t>
    <phoneticPr fontId="3"/>
  </si>
  <si>
    <t>上場取引所</t>
    <rPh sb="0" eb="2">
      <t>ジョウジョウ</t>
    </rPh>
    <rPh sb="2" eb="4">
      <t>トリヒキ</t>
    </rPh>
    <rPh sb="4" eb="5">
      <t>ショ</t>
    </rPh>
    <phoneticPr fontId="3"/>
  </si>
  <si>
    <t>幹事証券</t>
    <rPh sb="0" eb="2">
      <t>カンジ</t>
    </rPh>
    <rPh sb="2" eb="4">
      <t>ショウケン</t>
    </rPh>
    <phoneticPr fontId="3"/>
  </si>
  <si>
    <t>本届出書にかかる法令審査担当弁護士等</t>
    <rPh sb="0" eb="1">
      <t>ホン</t>
    </rPh>
    <rPh sb="1" eb="4">
      <t>トドケデショ</t>
    </rPh>
    <rPh sb="8" eb="10">
      <t>ホウレイ</t>
    </rPh>
    <rPh sb="10" eb="12">
      <t>シンサ</t>
    </rPh>
    <rPh sb="12" eb="14">
      <t>タントウ</t>
    </rPh>
    <rPh sb="14" eb="17">
      <t>ベンゴシ</t>
    </rPh>
    <rPh sb="17" eb="18">
      <t>トウ</t>
    </rPh>
    <phoneticPr fontId="3"/>
  </si>
  <si>
    <t>GC注記の有無</t>
    <rPh sb="2" eb="4">
      <t>チュウキ</t>
    </rPh>
    <rPh sb="5" eb="7">
      <t>ウム</t>
    </rPh>
    <phoneticPr fontId="3"/>
  </si>
  <si>
    <t>直近の監査意見</t>
    <rPh sb="0" eb="1">
      <t>チョク</t>
    </rPh>
    <rPh sb="1" eb="2">
      <t>キン</t>
    </rPh>
    <rPh sb="3" eb="5">
      <t>カンサ</t>
    </rPh>
    <rPh sb="5" eb="7">
      <t>イケン</t>
    </rPh>
    <phoneticPr fontId="3"/>
  </si>
  <si>
    <t>監査法人等</t>
    <rPh sb="0" eb="2">
      <t>カンサ</t>
    </rPh>
    <rPh sb="2" eb="4">
      <t>ホウジン</t>
    </rPh>
    <rPh sb="4" eb="5">
      <t>トウ</t>
    </rPh>
    <phoneticPr fontId="3"/>
  </si>
  <si>
    <t>【参考】</t>
    <rPh sb="1" eb="3">
      <t>サンコウ</t>
    </rPh>
    <phoneticPr fontId="3"/>
  </si>
  <si>
    <t>株</t>
    <rPh sb="0" eb="1">
      <t>カブ</t>
    </rPh>
    <phoneticPr fontId="3"/>
  </si>
  <si>
    <t>ｵｰﾊﾞｰｱﾛｯﾄﾒﾝﾄ</t>
    <phoneticPr fontId="3"/>
  </si>
  <si>
    <t>千円</t>
    <rPh sb="0" eb="2">
      <t>センエン</t>
    </rPh>
    <phoneticPr fontId="3"/>
  </si>
  <si>
    <t>買取引受け等</t>
    <rPh sb="0" eb="2">
      <t>カイトリ</t>
    </rPh>
    <rPh sb="2" eb="4">
      <t>ヒキウケ</t>
    </rPh>
    <rPh sb="5" eb="6">
      <t>トウ</t>
    </rPh>
    <phoneticPr fontId="3"/>
  </si>
  <si>
    <t>売出価額の総額</t>
    <phoneticPr fontId="3"/>
  </si>
  <si>
    <t xml:space="preserve">一 般 募 集 </t>
    <phoneticPr fontId="3"/>
  </si>
  <si>
    <t>その他の者に対する割当</t>
    <phoneticPr fontId="3"/>
  </si>
  <si>
    <t>％</t>
    <phoneticPr fontId="3"/>
  </si>
  <si>
    <t>株式</t>
    <rPh sb="0" eb="2">
      <t>カブシキ</t>
    </rPh>
    <phoneticPr fontId="3"/>
  </si>
  <si>
    <t>発行株式数</t>
    <rPh sb="0" eb="2">
      <t>ハッコウ</t>
    </rPh>
    <rPh sb="2" eb="5">
      <t>カブシキスウ</t>
    </rPh>
    <phoneticPr fontId="3"/>
  </si>
  <si>
    <t>株）</t>
    <rPh sb="0" eb="1">
      <t>カブ</t>
    </rPh>
    <phoneticPr fontId="3"/>
  </si>
  <si>
    <t>新株予約権の行使期間</t>
    <rPh sb="0" eb="2">
      <t>シンカブ</t>
    </rPh>
    <rPh sb="2" eb="4">
      <t>ヨヤク</t>
    </rPh>
    <rPh sb="4" eb="5">
      <t>ケン</t>
    </rPh>
    <rPh sb="6" eb="8">
      <t>コウシ</t>
    </rPh>
    <rPh sb="8" eb="10">
      <t>キカン</t>
    </rPh>
    <phoneticPr fontId="3"/>
  </si>
  <si>
    <t>売出し</t>
    <rPh sb="0" eb="2">
      <t>ウリダ</t>
    </rPh>
    <phoneticPr fontId="3"/>
  </si>
  <si>
    <t>（正規）</t>
    <phoneticPr fontId="3"/>
  </si>
  <si>
    <t>（ 仮 ）</t>
    <phoneticPr fontId="3"/>
  </si>
  <si>
    <t>届出目論見書交付予定日</t>
    <rPh sb="6" eb="8">
      <t>コウフ</t>
    </rPh>
    <phoneticPr fontId="3"/>
  </si>
  <si>
    <t>臨時報告書</t>
    <rPh sb="0" eb="2">
      <t>リンジ</t>
    </rPh>
    <rPh sb="2" eb="5">
      <t>ホウコクショ</t>
    </rPh>
    <phoneticPr fontId="3"/>
  </si>
  <si>
    <t>有価証券報告書</t>
    <rPh sb="0" eb="2">
      <t>ユウカ</t>
    </rPh>
    <rPh sb="2" eb="4">
      <t>ショウケン</t>
    </rPh>
    <rPh sb="4" eb="7">
      <t>ホウコクショ</t>
    </rPh>
    <phoneticPr fontId="3"/>
  </si>
  <si>
    <t>届出書提出日</t>
    <rPh sb="0" eb="3">
      <t>トドケデショ</t>
    </rPh>
    <rPh sb="3" eb="5">
      <t>テイシュツ</t>
    </rPh>
    <rPh sb="5" eb="6">
      <t>ビ</t>
    </rPh>
    <phoneticPr fontId="3"/>
  </si>
  <si>
    <t>決議日</t>
    <rPh sb="0" eb="2">
      <t>ケツギ</t>
    </rPh>
    <rPh sb="2" eb="3">
      <t>ヒ</t>
    </rPh>
    <phoneticPr fontId="3"/>
  </si>
  <si>
    <t>【日程】</t>
    <rPh sb="1" eb="3">
      <t>ニッテイ</t>
    </rPh>
    <phoneticPr fontId="3"/>
  </si>
  <si>
    <t>【ファイナンスの内容】</t>
    <rPh sb="8" eb="10">
      <t>ナイヨウ</t>
    </rPh>
    <phoneticPr fontId="3"/>
  </si>
  <si>
    <t>連絡先</t>
    <rPh sb="0" eb="3">
      <t>レンラクサキ</t>
    </rPh>
    <phoneticPr fontId="3"/>
  </si>
  <si>
    <t>【提出会社の状況】</t>
    <rPh sb="1" eb="3">
      <t>テイシュツ</t>
    </rPh>
    <rPh sb="3" eb="5">
      <t>ガイシャ</t>
    </rPh>
    <rPh sb="6" eb="8">
      <t>ジョウキョウ</t>
    </rPh>
    <phoneticPr fontId="3"/>
  </si>
  <si>
    <t>記  載  項  目</t>
    <phoneticPr fontId="3"/>
  </si>
  <si>
    <t>基  準  記  載  時  点</t>
    <phoneticPr fontId="3"/>
  </si>
  <si>
    <t>届出書の記載時点</t>
    <phoneticPr fontId="3"/>
  </si>
  <si>
    <t>主要な経営指標等の推移</t>
    <phoneticPr fontId="3"/>
  </si>
  <si>
    <t>会社の沿革</t>
    <phoneticPr fontId="3"/>
  </si>
  <si>
    <t>提出会社設立日～届出書提出日まで</t>
    <phoneticPr fontId="3"/>
  </si>
  <si>
    <t>事業の内容</t>
    <phoneticPr fontId="3"/>
  </si>
  <si>
    <t>届出書提出日の最近日現在</t>
    <phoneticPr fontId="3"/>
  </si>
  <si>
    <t>関係会社の状況</t>
    <phoneticPr fontId="3"/>
  </si>
  <si>
    <t>従業員の状況</t>
    <phoneticPr fontId="3"/>
  </si>
  <si>
    <t>（四半期または中間（連結）貸借対照表を掲げた場合は、当該四半期累計または半期を加える）</t>
    <rPh sb="1" eb="2">
      <t>シ</t>
    </rPh>
    <rPh sb="2" eb="4">
      <t>ハンキ</t>
    </rPh>
    <rPh sb="28" eb="29">
      <t>シ</t>
    </rPh>
    <rPh sb="29" eb="31">
      <t>ハンキ</t>
    </rPh>
    <rPh sb="31" eb="33">
      <t>ルイケイ</t>
    </rPh>
    <phoneticPr fontId="3"/>
  </si>
  <si>
    <t>経営上の重要な契約等</t>
    <phoneticPr fontId="3"/>
  </si>
  <si>
    <t>最近事業年度開始日～届出書提出日まで</t>
    <phoneticPr fontId="3"/>
  </si>
  <si>
    <t>研究開発活動</t>
    <phoneticPr fontId="3"/>
  </si>
  <si>
    <t>設備投資等の概要</t>
    <phoneticPr fontId="3"/>
  </si>
  <si>
    <t>主要な設備の状況</t>
    <phoneticPr fontId="3"/>
  </si>
  <si>
    <t>（四半期（中間）（連結）貸借対照表を掲げた場合は、当該四半期（中間）決算日現在）</t>
    <rPh sb="1" eb="3">
      <t>シハン</t>
    </rPh>
    <rPh sb="3" eb="4">
      <t>キ</t>
    </rPh>
    <rPh sb="27" eb="29">
      <t>シハン</t>
    </rPh>
    <rPh sb="29" eb="30">
      <t>キ</t>
    </rPh>
    <rPh sb="31" eb="33">
      <t>チュウカン</t>
    </rPh>
    <rPh sb="34" eb="39">
      <t>ケッサンビゲンザイ</t>
    </rPh>
    <phoneticPr fontId="3"/>
  </si>
  <si>
    <t>設備新設、除却等計画</t>
    <phoneticPr fontId="3"/>
  </si>
  <si>
    <t>株式等の状況</t>
    <phoneticPr fontId="3"/>
  </si>
  <si>
    <t>株式の総数等</t>
    <phoneticPr fontId="3"/>
  </si>
  <si>
    <t>届出書提出日現在</t>
    <phoneticPr fontId="3"/>
  </si>
  <si>
    <t>発行済株式</t>
    <phoneticPr fontId="3"/>
  </si>
  <si>
    <t>届出書提出の最近日現在</t>
    <phoneticPr fontId="3"/>
  </si>
  <si>
    <t>最近事業年度末並びに届出書提出前月末</t>
    <phoneticPr fontId="3"/>
  </si>
  <si>
    <t>発行済株式総数、資本金等の推移</t>
    <phoneticPr fontId="3"/>
  </si>
  <si>
    <t>所有者別状況</t>
    <phoneticPr fontId="3"/>
  </si>
  <si>
    <t>大株主の状況</t>
    <phoneticPr fontId="3"/>
  </si>
  <si>
    <t>議決権の状況</t>
    <phoneticPr fontId="3"/>
  </si>
  <si>
    <t>ｽﾄｯｸｵﾌﾟｼｮﾝ 制度の内容</t>
    <phoneticPr fontId="3"/>
  </si>
  <si>
    <t>配当政策</t>
    <phoneticPr fontId="3"/>
  </si>
  <si>
    <t>（原則として届出書提出日現在）</t>
    <rPh sb="1" eb="3">
      <t>ゲンソク</t>
    </rPh>
    <rPh sb="6" eb="9">
      <t>トドケデショ</t>
    </rPh>
    <rPh sb="9" eb="11">
      <t>テイシュツ</t>
    </rPh>
    <rPh sb="11" eb="12">
      <t>ビ</t>
    </rPh>
    <rPh sb="12" eb="14">
      <t>ゲンザイ</t>
    </rPh>
    <phoneticPr fontId="3"/>
  </si>
  <si>
    <t>最近2（連結）会計年度（四半期（中間）（連結）貸借対照表を掲げた場合には、当該四半期（中間）（連結）貸借対照表に係る（連結）会計年度の四半期（中間）（連結）損益計算書も掲げる）</t>
    <rPh sb="12" eb="14">
      <t>シハン</t>
    </rPh>
    <rPh sb="14" eb="15">
      <t>キ</t>
    </rPh>
    <rPh sb="39" eb="41">
      <t>シハン</t>
    </rPh>
    <rPh sb="41" eb="42">
      <t>キ</t>
    </rPh>
    <rPh sb="62" eb="64">
      <t>カイケイ</t>
    </rPh>
    <rPh sb="67" eb="69">
      <t>シハン</t>
    </rPh>
    <rPh sb="69" eb="70">
      <t>キ</t>
    </rPh>
    <phoneticPr fontId="3"/>
  </si>
  <si>
    <t>最近2（連結）会計年度（四半期（中間）（連結）貸借対照表を掲げた場合には、当該四半期（中間）（連結）貸借対照表に係る（連結）会計年度の四半期（中間）（連結）株主資本等変動計算書も掲げる）</t>
    <rPh sb="78" eb="80">
      <t>カブヌシ</t>
    </rPh>
    <rPh sb="80" eb="83">
      <t>シホントウ</t>
    </rPh>
    <rPh sb="83" eb="85">
      <t>ヘンドウ</t>
    </rPh>
    <phoneticPr fontId="3"/>
  </si>
  <si>
    <t>最近2（連結）会計年度（四半期（中間）（連結）貸借対照表を掲げた場合には、当該四半期（中間）（連結）貸借対照表に係る（連結）会計年度の四半期（中間）（連結）キャッシュ・フロー計算書も掲げる）</t>
    <phoneticPr fontId="3"/>
  </si>
  <si>
    <t>連結付属明細表</t>
    <phoneticPr fontId="3"/>
  </si>
  <si>
    <t>最近連結会計年度</t>
    <phoneticPr fontId="3"/>
  </si>
  <si>
    <t>その他</t>
    <phoneticPr fontId="3"/>
  </si>
  <si>
    <t>資産負債著しい変動、損益重要影響</t>
    <phoneticPr fontId="3"/>
  </si>
  <si>
    <t>最近連結会計年度終了後届出書提出日まで</t>
    <phoneticPr fontId="3"/>
  </si>
  <si>
    <t>四半期</t>
    <rPh sb="0" eb="2">
      <t>シハン</t>
    </rPh>
    <rPh sb="2" eb="3">
      <t>キ</t>
    </rPh>
    <phoneticPr fontId="3"/>
  </si>
  <si>
    <t>連結年度開始後3箇月～3箇月＋45日まで</t>
    <rPh sb="0" eb="2">
      <t>レンケツ</t>
    </rPh>
    <rPh sb="2" eb="4">
      <t>ネンド</t>
    </rPh>
    <rPh sb="4" eb="7">
      <t>カイシゴ</t>
    </rPh>
    <rPh sb="8" eb="10">
      <t>カゲツ</t>
    </rPh>
    <rPh sb="12" eb="14">
      <t>カゲツ</t>
    </rPh>
    <rPh sb="17" eb="18">
      <t>ニチ</t>
    </rPh>
    <phoneticPr fontId="3"/>
  </si>
  <si>
    <t>（四半期連結財務諸表の形式での記載が望ましい）</t>
    <rPh sb="1" eb="3">
      <t>シハン</t>
    </rPh>
    <rPh sb="3" eb="4">
      <t>キ</t>
    </rPh>
    <rPh sb="4" eb="6">
      <t>レンケツ</t>
    </rPh>
    <rPh sb="6" eb="8">
      <t>ザイム</t>
    </rPh>
    <rPh sb="8" eb="10">
      <t>ショヒョウ</t>
    </rPh>
    <rPh sb="11" eb="13">
      <t>ケイシキ</t>
    </rPh>
    <rPh sb="15" eb="17">
      <t>キサイ</t>
    </rPh>
    <rPh sb="18" eb="19">
      <t>ノゾ</t>
    </rPh>
    <phoneticPr fontId="3"/>
  </si>
  <si>
    <t>連結年度開始後6箇月～6箇月＋45日まで</t>
    <rPh sb="0" eb="2">
      <t>レンケツ</t>
    </rPh>
    <rPh sb="2" eb="4">
      <t>ネンド</t>
    </rPh>
    <rPh sb="4" eb="7">
      <t>カイシゴ</t>
    </rPh>
    <rPh sb="8" eb="10">
      <t>カゲツ</t>
    </rPh>
    <rPh sb="12" eb="14">
      <t>カゲツ</t>
    </rPh>
    <rPh sb="17" eb="18">
      <t>ニチ</t>
    </rPh>
    <phoneticPr fontId="3"/>
  </si>
  <si>
    <t>連結年度開始後9箇月～9箇月＋45日まで</t>
    <rPh sb="0" eb="2">
      <t>レンケツ</t>
    </rPh>
    <rPh sb="2" eb="4">
      <t>ネンド</t>
    </rPh>
    <rPh sb="4" eb="7">
      <t>カイシゴ</t>
    </rPh>
    <rPh sb="8" eb="10">
      <t>カゲツ</t>
    </rPh>
    <rPh sb="12" eb="14">
      <t>カゲツ</t>
    </rPh>
    <rPh sb="17" eb="18">
      <t>ニチ</t>
    </rPh>
    <phoneticPr fontId="3"/>
  </si>
  <si>
    <t>半期</t>
    <rPh sb="0" eb="2">
      <t>ハンキ</t>
    </rPh>
    <phoneticPr fontId="3"/>
  </si>
  <si>
    <t>連結年度開始後
７箇月～９箇月</t>
    <phoneticPr fontId="3"/>
  </si>
  <si>
    <t>（中間連結財務諸表の形式での記載が望ましい)</t>
    <phoneticPr fontId="3"/>
  </si>
  <si>
    <t>連結年度開始後
１３箇月経過後</t>
    <phoneticPr fontId="3"/>
  </si>
  <si>
    <t>（連結財務諸表の形式での記載が望ましい ）</t>
    <phoneticPr fontId="3"/>
  </si>
  <si>
    <t>個別付属明細表</t>
    <phoneticPr fontId="3"/>
  </si>
  <si>
    <t>最近事業年度</t>
    <phoneticPr fontId="3"/>
  </si>
  <si>
    <t>主な資産・負債の内容</t>
    <phoneticPr fontId="3"/>
  </si>
  <si>
    <t>最近事業年度終了後届出書提出日まで</t>
    <phoneticPr fontId="3"/>
  </si>
  <si>
    <t>事業年度開始後3箇月～3箇月＋45日まで</t>
    <rPh sb="0" eb="2">
      <t>ジギョウ</t>
    </rPh>
    <rPh sb="2" eb="4">
      <t>ネンド</t>
    </rPh>
    <rPh sb="4" eb="7">
      <t>カイシゴ</t>
    </rPh>
    <rPh sb="8" eb="10">
      <t>カゲツ</t>
    </rPh>
    <rPh sb="12" eb="14">
      <t>カゲツ</t>
    </rPh>
    <rPh sb="17" eb="18">
      <t>ニチ</t>
    </rPh>
    <phoneticPr fontId="3"/>
  </si>
  <si>
    <t>事業年度開始後6箇月～6箇月＋45日まで</t>
    <rPh sb="0" eb="2">
      <t>ジギョウ</t>
    </rPh>
    <rPh sb="2" eb="4">
      <t>ネンド</t>
    </rPh>
    <rPh sb="4" eb="7">
      <t>カイシゴ</t>
    </rPh>
    <rPh sb="8" eb="10">
      <t>カゲツ</t>
    </rPh>
    <rPh sb="12" eb="14">
      <t>カゲツ</t>
    </rPh>
    <rPh sb="17" eb="18">
      <t>ニチ</t>
    </rPh>
    <phoneticPr fontId="3"/>
  </si>
  <si>
    <t>事業年度開始後9箇月～9箇月＋45日まで</t>
    <rPh sb="0" eb="2">
      <t>ジギョウ</t>
    </rPh>
    <rPh sb="2" eb="4">
      <t>ネンド</t>
    </rPh>
    <rPh sb="4" eb="7">
      <t>カイシゴ</t>
    </rPh>
    <rPh sb="8" eb="10">
      <t>カゲツ</t>
    </rPh>
    <rPh sb="12" eb="14">
      <t>カゲツ</t>
    </rPh>
    <rPh sb="17" eb="18">
      <t>ニチ</t>
    </rPh>
    <phoneticPr fontId="3"/>
  </si>
  <si>
    <t>事業年度開始後
７箇月～９箇月</t>
    <rPh sb="0" eb="2">
      <t>ジギョウ</t>
    </rPh>
    <phoneticPr fontId="3"/>
  </si>
  <si>
    <t>（中間財務諸表の形式での記載が望ましい）</t>
    <phoneticPr fontId="3"/>
  </si>
  <si>
    <t>事業年度開始後
１３箇月経過後</t>
    <rPh sb="0" eb="2">
      <t>ジギョウ</t>
    </rPh>
    <phoneticPr fontId="3"/>
  </si>
  <si>
    <t>（財務諸表の形式での記載が望ましい）</t>
    <phoneticPr fontId="3"/>
  </si>
  <si>
    <t>提出会社の株式事務の概要</t>
    <phoneticPr fontId="3"/>
  </si>
  <si>
    <t>参考情報</t>
    <phoneticPr fontId="3"/>
  </si>
  <si>
    <t>親会社等の情報</t>
    <rPh sb="0" eb="1">
      <t>オヤ</t>
    </rPh>
    <rPh sb="1" eb="3">
      <t>カイシャ</t>
    </rPh>
    <rPh sb="3" eb="4">
      <t>トウ</t>
    </rPh>
    <rPh sb="5" eb="7">
      <t>ジョウホウ</t>
    </rPh>
    <phoneticPr fontId="3"/>
  </si>
  <si>
    <t>所有者別状況・大株主の状況</t>
    <rPh sb="0" eb="3">
      <t>ショユウシャ</t>
    </rPh>
    <rPh sb="3" eb="4">
      <t>ベツ</t>
    </rPh>
    <rPh sb="4" eb="6">
      <t>ジョウキョウ</t>
    </rPh>
    <rPh sb="7" eb="10">
      <t>オオカブヌシ</t>
    </rPh>
    <rPh sb="11" eb="13">
      <t>ジョウキョウ</t>
    </rPh>
    <phoneticPr fontId="3"/>
  </si>
  <si>
    <t>役員の状況</t>
    <rPh sb="0" eb="2">
      <t>ヤクイン</t>
    </rPh>
    <rPh sb="3" eb="5">
      <t>ジョウキョウ</t>
    </rPh>
    <phoneticPr fontId="3"/>
  </si>
  <si>
    <t>計算書類等</t>
    <rPh sb="0" eb="2">
      <t>ケイサン</t>
    </rPh>
    <rPh sb="2" eb="4">
      <t>ショルイ</t>
    </rPh>
    <rPh sb="4" eb="5">
      <t>トウ</t>
    </rPh>
    <phoneticPr fontId="3"/>
  </si>
  <si>
    <t>届出書提出日現在の当該親会社等の最近事業年度末</t>
    <rPh sb="0" eb="3">
      <t>トドケデショ</t>
    </rPh>
    <rPh sb="3" eb="5">
      <t>テイシュツ</t>
    </rPh>
    <rPh sb="5" eb="6">
      <t>ビ</t>
    </rPh>
    <rPh sb="6" eb="8">
      <t>ゲンザイ</t>
    </rPh>
    <rPh sb="9" eb="11">
      <t>トウガイ</t>
    </rPh>
    <rPh sb="11" eb="14">
      <t>オヤガイシャ</t>
    </rPh>
    <rPh sb="14" eb="15">
      <t>トウ</t>
    </rPh>
    <rPh sb="16" eb="18">
      <t>サイキン</t>
    </rPh>
    <rPh sb="18" eb="20">
      <t>ジギョウ</t>
    </rPh>
    <rPh sb="20" eb="23">
      <t>ネンドマツ</t>
    </rPh>
    <phoneticPr fontId="3"/>
  </si>
  <si>
    <t>その他の参考情報</t>
    <rPh sb="2" eb="3">
      <t>タ</t>
    </rPh>
    <rPh sb="4" eb="6">
      <t>サンコウ</t>
    </rPh>
    <rPh sb="6" eb="8">
      <t>ジョウホウ</t>
    </rPh>
    <phoneticPr fontId="3"/>
  </si>
  <si>
    <t>保証会社等情報</t>
    <phoneticPr fontId="3"/>
  </si>
  <si>
    <t>株式情報
（二号の四）</t>
    <rPh sb="6" eb="7">
      <t>ニ</t>
    </rPh>
    <rPh sb="9" eb="10">
      <t>ヨン</t>
    </rPh>
    <phoneticPr fontId="3"/>
  </si>
  <si>
    <t>特別利害関係者等</t>
    <phoneticPr fontId="3"/>
  </si>
  <si>
    <t>最近事業年度末の２年前～届出書提出日</t>
    <phoneticPr fontId="3"/>
  </si>
  <si>
    <t>第三者割当等の概況</t>
    <phoneticPr fontId="3"/>
  </si>
  <si>
    <t>取得者の株式等の移動状況</t>
    <rPh sb="0" eb="3">
      <t>シュトクシャ</t>
    </rPh>
    <rPh sb="4" eb="6">
      <t>カブシキ</t>
    </rPh>
    <rPh sb="6" eb="7">
      <t>トウ</t>
    </rPh>
    <rPh sb="8" eb="10">
      <t>イドウ</t>
    </rPh>
    <rPh sb="10" eb="12">
      <t>ジョウキョウ</t>
    </rPh>
    <phoneticPr fontId="3"/>
  </si>
  <si>
    <t>最近事業年度末の１年前～届出書提出日</t>
    <phoneticPr fontId="3"/>
  </si>
  <si>
    <t>株主の状況</t>
    <phoneticPr fontId="3"/>
  </si>
  <si>
    <t>添付書類</t>
    <rPh sb="0" eb="2">
      <t>テンプ</t>
    </rPh>
    <rPh sb="2" eb="4">
      <t>ショルイ</t>
    </rPh>
    <phoneticPr fontId="3"/>
  </si>
  <si>
    <t>備　考</t>
    <rPh sb="0" eb="1">
      <t>ソナエ</t>
    </rPh>
    <rPh sb="2" eb="3">
      <t>コウ</t>
    </rPh>
    <phoneticPr fontId="3"/>
  </si>
  <si>
    <t>臨時報告書</t>
    <phoneticPr fontId="3"/>
  </si>
  <si>
    <t>発行金額</t>
    <rPh sb="0" eb="2">
      <t>ハッコウ</t>
    </rPh>
    <rPh sb="2" eb="4">
      <t>キンガク</t>
    </rPh>
    <phoneticPr fontId="3"/>
  </si>
  <si>
    <t>訂正届出書提出日</t>
    <phoneticPr fontId="3"/>
  </si>
  <si>
    <t>【A】</t>
    <phoneticPr fontId="3"/>
  </si>
  <si>
    <t>【B】</t>
    <phoneticPr fontId="3"/>
  </si>
  <si>
    <t>新株予約権証券</t>
    <rPh sb="0" eb="5">
      <t>シンカブヨヤクケン</t>
    </rPh>
    <rPh sb="5" eb="7">
      <t>ショウケン</t>
    </rPh>
    <phoneticPr fontId="3"/>
  </si>
  <si>
    <t>新株予約権付社債</t>
    <rPh sb="0" eb="5">
      <t>シンカブヨヤクケン</t>
    </rPh>
    <rPh sb="5" eb="6">
      <t>ツキ</t>
    </rPh>
    <rPh sb="6" eb="8">
      <t>シャサイ</t>
    </rPh>
    <phoneticPr fontId="3"/>
  </si>
  <si>
    <t>月</t>
    <rPh sb="0" eb="1">
      <t>ツキ</t>
    </rPh>
    <phoneticPr fontId="3"/>
  </si>
  <si>
    <t>取締役会</t>
    <phoneticPr fontId="3"/>
  </si>
  <si>
    <t>（株主総会 ・ 発起人会）</t>
    <phoneticPr fontId="3"/>
  </si>
  <si>
    <t>割当日</t>
    <rPh sb="0" eb="3">
      <t>ワリアテビ</t>
    </rPh>
    <phoneticPr fontId="3"/>
  </si>
  <si>
    <t>払込期日 又は 受渡期日</t>
    <rPh sb="0" eb="2">
      <t>ハライコミ</t>
    </rPh>
    <rPh sb="2" eb="4">
      <t>キジツ</t>
    </rPh>
    <rPh sb="5" eb="6">
      <t>マタ</t>
    </rPh>
    <rPh sb="8" eb="10">
      <t>ウケワタ</t>
    </rPh>
    <rPh sb="10" eb="12">
      <t>キジツ</t>
    </rPh>
    <phoneticPr fontId="3"/>
  </si>
  <si>
    <t>申込期間（売出期間）</t>
    <phoneticPr fontId="3"/>
  </si>
  <si>
    <t>自発的訂正届出書の提出</t>
    <rPh sb="0" eb="3">
      <t>ジハツテキ</t>
    </rPh>
    <rPh sb="3" eb="5">
      <t>テイセイ</t>
    </rPh>
    <rPh sb="5" eb="8">
      <t>トドケデショ</t>
    </rPh>
    <rPh sb="9" eb="11">
      <t>テイシュツ</t>
    </rPh>
    <phoneticPr fontId="3"/>
  </si>
  <si>
    <t>【発行数・発行金額等】</t>
    <rPh sb="1" eb="3">
      <t>ハッコウ</t>
    </rPh>
    <rPh sb="3" eb="4">
      <t>スウ</t>
    </rPh>
    <rPh sb="5" eb="7">
      <t>ハッコウ</t>
    </rPh>
    <rPh sb="7" eb="9">
      <t>キンガク</t>
    </rPh>
    <rPh sb="9" eb="10">
      <t>トウ</t>
    </rPh>
    <phoneticPr fontId="3"/>
  </si>
  <si>
    <t>(1) 訂正届出書に記載する「重要な事実」の内容（又は開示書類名等）</t>
    <rPh sb="4" eb="6">
      <t>テイセイ</t>
    </rPh>
    <rPh sb="6" eb="9">
      <t>トドケデショ</t>
    </rPh>
    <rPh sb="10" eb="12">
      <t>キサイ</t>
    </rPh>
    <rPh sb="15" eb="17">
      <t>ジュウヨウ</t>
    </rPh>
    <rPh sb="18" eb="20">
      <t>ジジツ</t>
    </rPh>
    <rPh sb="22" eb="24">
      <t>ナイヨウ</t>
    </rPh>
    <rPh sb="25" eb="26">
      <t>マタ</t>
    </rPh>
    <rPh sb="27" eb="29">
      <t>カイジ</t>
    </rPh>
    <rPh sb="29" eb="31">
      <t>ショルイ</t>
    </rPh>
    <rPh sb="31" eb="32">
      <t>メイ</t>
    </rPh>
    <rPh sb="32" eb="33">
      <t>トウ</t>
    </rPh>
    <phoneticPr fontId="3"/>
  </si>
  <si>
    <t>提出（公表）予定日：</t>
    <rPh sb="0" eb="2">
      <t>テイシュツ</t>
    </rPh>
    <rPh sb="3" eb="5">
      <t>コウヒョウ</t>
    </rPh>
    <rPh sb="6" eb="8">
      <t>ヨテイ</t>
    </rPh>
    <rPh sb="8" eb="9">
      <t>ビ</t>
    </rPh>
    <phoneticPr fontId="3"/>
  </si>
  <si>
    <t>開示（公表）書類名：</t>
    <rPh sb="0" eb="2">
      <t>カイジ</t>
    </rPh>
    <rPh sb="3" eb="5">
      <t>コウヒョウ</t>
    </rPh>
    <rPh sb="6" eb="8">
      <t>ショルイ</t>
    </rPh>
    <rPh sb="8" eb="9">
      <t>メイ</t>
    </rPh>
    <phoneticPr fontId="3"/>
  </si>
  <si>
    <t>（ブックビルディング期間又は入札日）</t>
    <rPh sb="10" eb="12">
      <t>キカン</t>
    </rPh>
    <rPh sb="12" eb="13">
      <t>マタ</t>
    </rPh>
    <rPh sb="14" eb="17">
      <t>ニュウサツビ</t>
    </rPh>
    <phoneticPr fontId="3"/>
  </si>
  <si>
    <t>今回の増資等</t>
    <rPh sb="0" eb="2">
      <t>コンカイ</t>
    </rPh>
    <rPh sb="3" eb="5">
      <t>ゾウシ</t>
    </rPh>
    <rPh sb="5" eb="6">
      <t>トウ</t>
    </rPh>
    <phoneticPr fontId="3"/>
  </si>
  <si>
    <t>大規模な第三者割当に関する事項</t>
    <rPh sb="0" eb="3">
      <t>ダイキボ</t>
    </rPh>
    <rPh sb="4" eb="5">
      <t>ダイ</t>
    </rPh>
    <rPh sb="5" eb="7">
      <t>サンシャ</t>
    </rPh>
    <rPh sb="7" eb="9">
      <t>ワリアテ</t>
    </rPh>
    <rPh sb="10" eb="11">
      <t>カン</t>
    </rPh>
    <rPh sb="13" eb="15">
      <t>ジコウ</t>
    </rPh>
    <phoneticPr fontId="3"/>
  </si>
  <si>
    <t>第二号、
第二号の四
又は
第二号の五
様式の記載時点</t>
    <phoneticPr fontId="3"/>
  </si>
  <si>
    <t>有価証券の種類</t>
    <rPh sb="0" eb="2">
      <t>ユウカ</t>
    </rPh>
    <rPh sb="5" eb="7">
      <t>シュルイ</t>
    </rPh>
    <phoneticPr fontId="3"/>
  </si>
  <si>
    <t>業績の概要(決算短信等)</t>
    <rPh sb="0" eb="2">
      <t>ギョウセキ</t>
    </rPh>
    <rPh sb="3" eb="5">
      <t>ガイヨウ</t>
    </rPh>
    <rPh sb="6" eb="8">
      <t>ケッサン</t>
    </rPh>
    <rPh sb="8" eb="10">
      <t>タンシン</t>
    </rPh>
    <rPh sb="10" eb="11">
      <t>トウ</t>
    </rPh>
    <phoneticPr fontId="3"/>
  </si>
  <si>
    <t>効力発生後の開示書類又は業績の概要（決算短信等）</t>
    <rPh sb="0" eb="2">
      <t>コウリョク</t>
    </rPh>
    <rPh sb="2" eb="4">
      <t>ハッセイ</t>
    </rPh>
    <rPh sb="4" eb="5">
      <t>ゴ</t>
    </rPh>
    <rPh sb="6" eb="8">
      <t>カイジ</t>
    </rPh>
    <rPh sb="8" eb="10">
      <t>ショルイ</t>
    </rPh>
    <rPh sb="10" eb="11">
      <t>マタ</t>
    </rPh>
    <rPh sb="12" eb="14">
      <t>ギョウセキ</t>
    </rPh>
    <rPh sb="15" eb="17">
      <t>ガイヨウ</t>
    </rPh>
    <rPh sb="18" eb="20">
      <t>ケッサン</t>
    </rPh>
    <rPh sb="20" eb="22">
      <t>タンシン</t>
    </rPh>
    <rPh sb="22" eb="23">
      <t>トウ</t>
    </rPh>
    <phoneticPr fontId="3"/>
  </si>
  <si>
    <t>一千万円以下の募集・売出し</t>
    <rPh sb="0" eb="4">
      <t>イッセンマンエン</t>
    </rPh>
    <rPh sb="4" eb="6">
      <t>イカ</t>
    </rPh>
    <rPh sb="7" eb="9">
      <t>ボシュウ</t>
    </rPh>
    <rPh sb="10" eb="12">
      <t>ウリダ</t>
    </rPh>
    <phoneticPr fontId="3"/>
  </si>
  <si>
    <t>　&lt;希薄化率&gt;</t>
    <rPh sb="2" eb="4">
      <t>キハク</t>
    </rPh>
    <rPh sb="4" eb="5">
      <t>カ</t>
    </rPh>
    <rPh sb="5" eb="6">
      <t>リツ</t>
    </rPh>
    <phoneticPr fontId="3"/>
  </si>
  <si>
    <t>新株予約権証券（ﾗｲﾂ･ｵﾌｧﾘﾝｸﾞ）</t>
    <rPh sb="0" eb="5">
      <t>シンカブヨヤクケン</t>
    </rPh>
    <rPh sb="5" eb="7">
      <t>ショウケン</t>
    </rPh>
    <phoneticPr fontId="3"/>
  </si>
  <si>
    <t>【C】</t>
    <phoneticPr fontId="3"/>
  </si>
  <si>
    <t>【D】</t>
    <phoneticPr fontId="3"/>
  </si>
  <si>
    <t>半期報告書</t>
    <phoneticPr fontId="3"/>
  </si>
  <si>
    <t>四半期報告書</t>
    <rPh sb="0" eb="1">
      <t>シ</t>
    </rPh>
    <rPh sb="1" eb="3">
      <t>ハンキ</t>
    </rPh>
    <rPh sb="3" eb="6">
      <t>ホウコクショ</t>
    </rPh>
    <phoneticPr fontId="3"/>
  </si>
  <si>
    <t xml:space="preserve"> 過去2年以内の
増資等の状況</t>
    <rPh sb="1" eb="3">
      <t>カコ</t>
    </rPh>
    <rPh sb="4" eb="5">
      <t>ネン</t>
    </rPh>
    <rPh sb="5" eb="7">
      <t>イナイ</t>
    </rPh>
    <rPh sb="9" eb="11">
      <t>ゾウシ</t>
    </rPh>
    <rPh sb="11" eb="12">
      <t>トウ</t>
    </rPh>
    <rPh sb="13" eb="15">
      <t>ジョウキョウ</t>
    </rPh>
    <phoneticPr fontId="3"/>
  </si>
  <si>
    <t>【(A+B+C+D+E)/(Ｆ-E)】</t>
    <phoneticPr fontId="3"/>
  </si>
  <si>
    <t>業績の概要（決算短信等）の公表日</t>
    <rPh sb="0" eb="2">
      <t>ギョウセキ</t>
    </rPh>
    <rPh sb="3" eb="5">
      <t>ガイヨウ</t>
    </rPh>
    <rPh sb="6" eb="8">
      <t>ケッサン</t>
    </rPh>
    <rPh sb="8" eb="10">
      <t>タンシン</t>
    </rPh>
    <rPh sb="10" eb="11">
      <t>トウ</t>
    </rPh>
    <rPh sb="13" eb="15">
      <t>コウヒョウ</t>
    </rPh>
    <rPh sb="15" eb="16">
      <t>ヒ</t>
    </rPh>
    <phoneticPr fontId="3"/>
  </si>
  <si>
    <t>株主割当</t>
    <rPh sb="0" eb="2">
      <t>カブヌシ</t>
    </rPh>
    <rPh sb="2" eb="4">
      <t>ワリアテ</t>
    </rPh>
    <phoneticPr fontId="3"/>
  </si>
  <si>
    <t>提出者業種</t>
    <phoneticPr fontId="3"/>
  </si>
  <si>
    <t>有</t>
    <rPh sb="0" eb="1">
      <t>ユウ</t>
    </rPh>
    <phoneticPr fontId="3"/>
  </si>
  <si>
    <t>無</t>
    <rPh sb="0" eb="1">
      <t>ム</t>
    </rPh>
    <phoneticPr fontId="3"/>
  </si>
  <si>
    <t>　「有価証券届出書」に係る日程表</t>
    <rPh sb="2" eb="4">
      <t>ユウカ</t>
    </rPh>
    <rPh sb="4" eb="6">
      <t>ショウケン</t>
    </rPh>
    <rPh sb="6" eb="9">
      <t>トドケデショ</t>
    </rPh>
    <rPh sb="11" eb="12">
      <t>カカ</t>
    </rPh>
    <rPh sb="13" eb="16">
      <t>ニッテイヒョウ</t>
    </rPh>
    <phoneticPr fontId="3"/>
  </si>
  <si>
    <t>（</t>
  </si>
  <si>
    <t>（</t>
    <phoneticPr fontId="3"/>
  </si>
  <si>
    <t>）</t>
  </si>
  <si>
    <t>）</t>
    <phoneticPr fontId="3"/>
  </si>
  <si>
    <t xml:space="preserve">　【 </t>
    <phoneticPr fontId="3"/>
  </si>
  <si>
    <t>日</t>
    <rPh sb="0" eb="1">
      <t>ヒ</t>
    </rPh>
    <phoneticPr fontId="3"/>
  </si>
  <si>
    <t>年</t>
    <rPh sb="0" eb="1">
      <t>ネン</t>
    </rPh>
    <phoneticPr fontId="3"/>
  </si>
  <si>
    <t>会 社 名
(EDINETコード)</t>
    <phoneticPr fontId="3"/>
  </si>
  <si>
    <t>月</t>
    <rPh sb="0" eb="1">
      <t>ツキ</t>
    </rPh>
    <phoneticPr fontId="3"/>
  </si>
  <si>
    <t>（</t>
    <phoneticPr fontId="3"/>
  </si>
  <si>
    <t>）</t>
    <phoneticPr fontId="3"/>
  </si>
  <si>
    <t>)</t>
    <phoneticPr fontId="3"/>
  </si>
  <si>
    <t>届出書の効力発生予定日</t>
    <phoneticPr fontId="3"/>
  </si>
  <si>
    <t>資料
更新</t>
    <rPh sb="0" eb="2">
      <t>シリョウ</t>
    </rPh>
    <rPh sb="3" eb="5">
      <t>コウシン</t>
    </rPh>
    <phoneticPr fontId="3"/>
  </si>
  <si>
    <t>訂正報告書</t>
    <rPh sb="0" eb="2">
      <t>テイセイ</t>
    </rPh>
    <rPh sb="2" eb="5">
      <t>ホウコクショ</t>
    </rPh>
    <phoneticPr fontId="3"/>
  </si>
  <si>
    <t>(</t>
    <phoneticPr fontId="3"/>
  </si>
  <si>
    <t>月</t>
    <rPh sb="0" eb="1">
      <t>ゲツ</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</si>
  <si>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</si>
  <si>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</si>
  <si>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</si>
  <si>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</si>
  <si>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</si>
  <si>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日</t>
    <rPh sb="0" eb="1">
      <t>ニチ</t>
    </rPh>
    <phoneticPr fontId="3"/>
  </si>
  <si>
    <t>（</t>
    <phoneticPr fontId="3"/>
  </si>
  <si>
    <t>）</t>
    <phoneticPr fontId="3"/>
  </si>
  <si>
    <t>来局</t>
    <rPh sb="0" eb="2">
      <t>ライキョク</t>
    </rPh>
    <phoneticPr fontId="3"/>
  </si>
  <si>
    <t>郵送</t>
    <rPh sb="0" eb="2">
      <t>ユウソウ</t>
    </rPh>
    <phoneticPr fontId="3"/>
  </si>
  <si>
    <t>～</t>
    <phoneticPr fontId="3"/>
  </si>
  <si>
    <t>年</t>
    <rPh sb="0" eb="1">
      <t>ネン</t>
    </rPh>
    <phoneticPr fontId="3"/>
  </si>
  <si>
    <t>・</t>
    <phoneticPr fontId="3"/>
  </si>
  <si>
    <t>(2) 自発的訂正届出書の提出予定日</t>
    <rPh sb="4" eb="7">
      <t>ジハツテキ</t>
    </rPh>
    <rPh sb="7" eb="9">
      <t>テイセイ</t>
    </rPh>
    <rPh sb="9" eb="12">
      <t>トドケデショ</t>
    </rPh>
    <rPh sb="13" eb="15">
      <t>テイシュツ</t>
    </rPh>
    <rPh sb="15" eb="18">
      <t>ヨテイビ</t>
    </rPh>
    <phoneticPr fontId="3"/>
  </si>
  <si>
    <t>募集・売出し</t>
    <rPh sb="0" eb="2">
      <t>ボシュウ</t>
    </rPh>
    <rPh sb="3" eb="5">
      <t>ウリダ</t>
    </rPh>
    <phoneticPr fontId="3"/>
  </si>
  <si>
    <t>年</t>
    <rPh sb="0" eb="1">
      <t>ネン</t>
    </rPh>
    <phoneticPr fontId="3"/>
  </si>
  <si>
    <t>月</t>
    <rPh sb="0" eb="1">
      <t>ツキ</t>
    </rPh>
    <phoneticPr fontId="3"/>
  </si>
  <si>
    <t>日現在）</t>
    <rPh sb="0" eb="1">
      <t>ヒ</t>
    </rPh>
    <rPh sb="1" eb="3">
      <t>ゲンザイ</t>
    </rPh>
    <phoneticPr fontId="3"/>
  </si>
  <si>
    <t>届出書(</t>
    <rPh sb="0" eb="3">
      <t>トドケデショ</t>
    </rPh>
    <phoneticPr fontId="3"/>
  </si>
  <si>
    <t>日提出)</t>
    <rPh sb="0" eb="1">
      <t>ヒ</t>
    </rPh>
    <rPh sb="1" eb="3">
      <t>テイシュツ</t>
    </rPh>
    <phoneticPr fontId="3"/>
  </si>
  <si>
    <t>通知書(</t>
    <rPh sb="0" eb="3">
      <t>ツウチショ</t>
    </rPh>
    <phoneticPr fontId="3"/>
  </si>
  <si>
    <t>合　　　計</t>
    <rPh sb="0" eb="1">
      <t>ア</t>
    </rPh>
    <rPh sb="4" eb="5">
      <t>ケイ</t>
    </rPh>
    <phoneticPr fontId="3"/>
  </si>
  <si>
    <t>日</t>
    <rPh sb="0" eb="1">
      <t>ヒ</t>
    </rPh>
    <phoneticPr fontId="3"/>
  </si>
  <si>
    <t>二号の五（少額）</t>
    <phoneticPr fontId="3"/>
  </si>
  <si>
    <t>二号の七（組織再編成・上場）</t>
    <phoneticPr fontId="3"/>
  </si>
  <si>
    <t>二号の六（組織再編成）</t>
    <phoneticPr fontId="3"/>
  </si>
  <si>
    <t>募集又は売出しに関する
特別記載事項</t>
    <rPh sb="0" eb="2">
      <t>ボシュウ</t>
    </rPh>
    <rPh sb="2" eb="3">
      <t>マタ</t>
    </rPh>
    <rPh sb="4" eb="6">
      <t>ウリダ</t>
    </rPh>
    <rPh sb="8" eb="9">
      <t>カン</t>
    </rPh>
    <rPh sb="12" eb="14">
      <t>トクベツ</t>
    </rPh>
    <rPh sb="14" eb="16">
      <t>キサイ</t>
    </rPh>
    <rPh sb="16" eb="18">
      <t>ジコウ</t>
    </rPh>
    <phoneticPr fontId="3"/>
  </si>
  <si>
    <t>（「有」の場合、記載する項目）</t>
    <phoneticPr fontId="3"/>
  </si>
  <si>
    <t>臨時報告書提出内容</t>
    <phoneticPr fontId="3"/>
  </si>
  <si>
    <t>その他事象の発生</t>
    <phoneticPr fontId="3"/>
  </si>
  <si>
    <t>重要事項の変更等</t>
    <rPh sb="7" eb="8">
      <t>トウ</t>
    </rPh>
    <phoneticPr fontId="3"/>
  </si>
  <si>
    <t>２. 資本金の増減　</t>
    <phoneticPr fontId="3"/>
  </si>
  <si>
    <t>３. 事業等のリスクの変更・発生</t>
    <phoneticPr fontId="3"/>
  </si>
  <si>
    <t>1.</t>
    <phoneticPr fontId="3"/>
  </si>
  <si>
    <t>年度開始後３月経過</t>
    <rPh sb="7" eb="9">
      <t>ケイカ</t>
    </rPh>
    <phoneticPr fontId="3"/>
  </si>
  <si>
    <t>４. 業績の概要</t>
    <phoneticPr fontId="3"/>
  </si>
  <si>
    <t>年度開始後６月経過</t>
    <rPh sb="0" eb="2">
      <t>ネンド</t>
    </rPh>
    <rPh sb="2" eb="4">
      <t>カイシ</t>
    </rPh>
    <rPh sb="4" eb="5">
      <t>ゴ</t>
    </rPh>
    <phoneticPr fontId="3"/>
  </si>
  <si>
    <t>年度開始後９月経過</t>
    <rPh sb="0" eb="2">
      <t>ネンド</t>
    </rPh>
    <rPh sb="2" eb="4">
      <t>カイシ</t>
    </rPh>
    <rPh sb="4" eb="5">
      <t>ゴ</t>
    </rPh>
    <phoneticPr fontId="3"/>
  </si>
  <si>
    <t>年度開始後１３月経過後</t>
    <rPh sb="8" eb="10">
      <t>ケイカ</t>
    </rPh>
    <rPh sb="10" eb="11">
      <t>ゴ</t>
    </rPh>
    <phoneticPr fontId="3"/>
  </si>
  <si>
    <t>）</t>
    <phoneticPr fontId="3"/>
  </si>
  <si>
    <t>年度開始後７月から９月経過までの期間経過</t>
    <rPh sb="0" eb="2">
      <t>ネンド</t>
    </rPh>
    <rPh sb="2" eb="4">
      <t>カイシ</t>
    </rPh>
    <rPh sb="4" eb="5">
      <t>ゴ</t>
    </rPh>
    <rPh sb="6" eb="7">
      <t>ガツ</t>
    </rPh>
    <rPh sb="16" eb="18">
      <t>キカン</t>
    </rPh>
    <rPh sb="18" eb="20">
      <t>ケイカ</t>
    </rPh>
    <phoneticPr fontId="3"/>
  </si>
  <si>
    <t>５. 自己株式の取得状況</t>
    <phoneticPr fontId="3"/>
  </si>
  <si>
    <t>日)</t>
    <rPh sb="0" eb="1">
      <t>ヒ</t>
    </rPh>
    <phoneticPr fontId="3"/>
  </si>
  <si>
    <t>至</t>
    <rPh sb="0" eb="1">
      <t>イタ</t>
    </rPh>
    <phoneticPr fontId="3"/>
  </si>
  <si>
    <t>自</t>
    <rPh sb="0" eb="1">
      <t>ジ</t>
    </rPh>
    <phoneticPr fontId="3"/>
  </si>
  <si>
    <t>第1四半期</t>
    <rPh sb="0" eb="1">
      <t>ダイ</t>
    </rPh>
    <rPh sb="2" eb="5">
      <t>シハンキ</t>
    </rPh>
    <phoneticPr fontId="3"/>
  </si>
  <si>
    <t>期</t>
    <rPh sb="0" eb="1">
      <t>キ</t>
    </rPh>
    <phoneticPr fontId="3"/>
  </si>
  <si>
    <t>(第</t>
    <rPh sb="1" eb="2">
      <t>ダイ</t>
    </rPh>
    <phoneticPr fontId="3"/>
  </si>
  <si>
    <t>第2四半期</t>
    <rPh sb="0" eb="1">
      <t>ダイ</t>
    </rPh>
    <rPh sb="2" eb="5">
      <t>シハンキ</t>
    </rPh>
    <phoneticPr fontId="3"/>
  </si>
  <si>
    <t>第3四半期</t>
    <rPh sb="0" eb="1">
      <t>ダイ</t>
    </rPh>
    <rPh sb="2" eb="5">
      <t>シハンキ</t>
    </rPh>
    <phoneticPr fontId="3"/>
  </si>
  <si>
    <t>提出</t>
    <rPh sb="0" eb="2">
      <t>テイシュツ</t>
    </rPh>
    <phoneticPr fontId="3"/>
  </si>
  <si>
    <t>【開示府令19条第2項第</t>
    <phoneticPr fontId="3"/>
  </si>
  <si>
    <t>の</t>
    <phoneticPr fontId="3"/>
  </si>
  <si>
    <t>保証対象社債（</t>
    <phoneticPr fontId="3"/>
  </si>
  <si>
    <t>）</t>
    <phoneticPr fontId="3"/>
  </si>
  <si>
    <t>保証会社（</t>
    <phoneticPr fontId="3"/>
  </si>
  <si>
    <t>年</t>
    <rPh sb="0" eb="1">
      <t>ネン</t>
    </rPh>
    <phoneticPr fontId="3"/>
  </si>
  <si>
    <t>月</t>
    <rPh sb="0" eb="1">
      <t>ツキ</t>
    </rPh>
    <phoneticPr fontId="3"/>
  </si>
  <si>
    <t>月期</t>
    <rPh sb="0" eb="1">
      <t>ツキ</t>
    </rPh>
    <rPh sb="1" eb="2">
      <t>キ</t>
    </rPh>
    <phoneticPr fontId="3"/>
  </si>
  <si>
    <t>自</t>
    <phoneticPr fontId="3"/>
  </si>
  <si>
    <t>】</t>
    <phoneticPr fontId="3"/>
  </si>
  <si>
    <t>組　込　</t>
    <rPh sb="0" eb="1">
      <t>クミ</t>
    </rPh>
    <rPh sb="2" eb="3">
      <t>コ</t>
    </rPh>
    <phoneticPr fontId="3"/>
  </si>
  <si>
    <t>参　照　</t>
    <rPh sb="0" eb="1">
      <t>サン</t>
    </rPh>
    <rPh sb="2" eb="3">
      <t>アキラ</t>
    </rPh>
    <phoneticPr fontId="3"/>
  </si>
  <si>
    <t>　情　報</t>
    <phoneticPr fontId="3"/>
  </si>
  <si>
    <t>（</t>
    <phoneticPr fontId="3"/>
  </si>
  <si>
    <t>事業内容の概要及び主要な経営指標等の推移（ハイライト）</t>
  </si>
  <si>
    <t>最近の財務諸表</t>
  </si>
  <si>
    <t>年</t>
  </si>
  <si>
    <t>年</t>
    <rPh sb="0" eb="1">
      <t>ネン</t>
    </rPh>
    <phoneticPr fontId="3"/>
  </si>
  <si>
    <t>月期、</t>
    <rPh sb="0" eb="1">
      <t>ガツ</t>
    </rPh>
    <rPh sb="1" eb="2">
      <t>キ</t>
    </rPh>
    <phoneticPr fontId="3"/>
  </si>
  <si>
    <t>月期</t>
  </si>
  <si>
    <t>月期</t>
    <phoneticPr fontId="3"/>
  </si>
  <si>
    <t>　別　紙
 　　日程表の付表のとおり</t>
  </si>
  <si>
    <t>保証会社
情　　　報</t>
    <phoneticPr fontId="3"/>
  </si>
  <si>
    <t>保証会社名：</t>
  </si>
  <si>
    <t>企業情報</t>
    <phoneticPr fontId="3"/>
  </si>
  <si>
    <t>特別情報</t>
    <phoneticPr fontId="3"/>
  </si>
  <si>
    <t>月期、</t>
    <phoneticPr fontId="3"/>
  </si>
  <si>
    <t>保証会社の最近の財務諸表：</t>
    <phoneticPr fontId="3"/>
  </si>
  <si>
    <t>月期から</t>
    <rPh sb="0" eb="1">
      <t>ガツ</t>
    </rPh>
    <rPh sb="1" eb="2">
      <t>キ</t>
    </rPh>
    <phoneticPr fontId="3"/>
  </si>
  <si>
    <t>提出日：（</t>
    <rPh sb="0" eb="2">
      <t>テイシュツ</t>
    </rPh>
    <rPh sb="2" eb="3">
      <t>ビ</t>
    </rPh>
    <phoneticPr fontId="3"/>
  </si>
  <si>
    <t>月</t>
    <rPh sb="0" eb="1">
      <t>ツキ</t>
    </rPh>
    <phoneticPr fontId="3"/>
  </si>
  <si>
    <t>日</t>
    <rPh sb="0" eb="1">
      <t>ヒ</t>
    </rPh>
    <phoneticPr fontId="3"/>
  </si>
  <si>
    <t>）</t>
    <phoneticPr fontId="3"/>
  </si>
  <si>
    <t>現在</t>
    <rPh sb="0" eb="2">
      <t>ゲンザイ</t>
    </rPh>
    <phoneticPr fontId="3"/>
  </si>
  <si>
    <t>「参照方式」の利用適格要件を満たしていることを示す書面</t>
    <rPh sb="1" eb="3">
      <t>サンショウ</t>
    </rPh>
    <rPh sb="3" eb="5">
      <t>ホウシキ</t>
    </rPh>
    <phoneticPr fontId="3"/>
  </si>
  <si>
    <t>自己株券買付状況</t>
    <rPh sb="0" eb="2">
      <t>ジコ</t>
    </rPh>
    <rPh sb="2" eb="4">
      <t>カブケン</t>
    </rPh>
    <rPh sb="4" eb="6">
      <t>カイツケ</t>
    </rPh>
    <rPh sb="6" eb="8">
      <t>ジョウキョウ</t>
    </rPh>
    <phoneticPr fontId="3"/>
  </si>
  <si>
    <t>定款</t>
    <rPh sb="0" eb="2">
      <t>テイカン</t>
    </rPh>
    <phoneticPr fontId="3"/>
  </si>
  <si>
    <t>議事録</t>
    <rPh sb="0" eb="3">
      <t>ギジロク</t>
    </rPh>
    <phoneticPr fontId="3"/>
  </si>
  <si>
    <t>業績の概要（決算短信等）（ 連結 ・ 個別 ）</t>
    <rPh sb="0" eb="2">
      <t>ギョウセキ</t>
    </rPh>
    <rPh sb="3" eb="5">
      <t>ガイヨウ</t>
    </rPh>
    <rPh sb="6" eb="8">
      <t>ケッサン</t>
    </rPh>
    <rPh sb="8" eb="10">
      <t>タンシン</t>
    </rPh>
    <rPh sb="10" eb="11">
      <t>トウ</t>
    </rPh>
    <rPh sb="14" eb="16">
      <t>レンケツ</t>
    </rPh>
    <rPh sb="19" eb="21">
      <t>コベツ</t>
    </rPh>
    <phoneticPr fontId="3"/>
  </si>
  <si>
    <t>無限定適正</t>
    <rPh sb="0" eb="1">
      <t>ム</t>
    </rPh>
    <rPh sb="1" eb="3">
      <t>ゲンテイ</t>
    </rPh>
    <rPh sb="3" eb="5">
      <t>テキセイ</t>
    </rPh>
    <phoneticPr fontId="3"/>
  </si>
  <si>
    <t>限定付適正</t>
    <rPh sb="0" eb="2">
      <t>ゲンテイ</t>
    </rPh>
    <rPh sb="2" eb="3">
      <t>ツキ</t>
    </rPh>
    <rPh sb="3" eb="5">
      <t>テキセイ</t>
    </rPh>
    <phoneticPr fontId="3"/>
  </si>
  <si>
    <t>不適正</t>
    <rPh sb="0" eb="1">
      <t>フ</t>
    </rPh>
    <rPh sb="1" eb="3">
      <t>テキセイ</t>
    </rPh>
    <phoneticPr fontId="3"/>
  </si>
  <si>
    <t>意見表明しない</t>
    <rPh sb="0" eb="2">
      <t>イケン</t>
    </rPh>
    <rPh sb="2" eb="4">
      <t>ヒョウメイ</t>
    </rPh>
    <phoneticPr fontId="3"/>
  </si>
  <si>
    <t>TEL：</t>
    <phoneticPr fontId="3"/>
  </si>
  <si>
    <t>－</t>
    <phoneticPr fontId="3"/>
  </si>
  <si>
    <t>札幌証券取引所</t>
    <rPh sb="0" eb="2">
      <t>サッポロ</t>
    </rPh>
    <rPh sb="2" eb="4">
      <t>ショウケン</t>
    </rPh>
    <rPh sb="4" eb="6">
      <t>トリヒキ</t>
    </rPh>
    <rPh sb="6" eb="7">
      <t>ショ</t>
    </rPh>
    <phoneticPr fontId="3"/>
  </si>
  <si>
    <t>東京証券取引所</t>
    <rPh sb="0" eb="2">
      <t>トウキョウ</t>
    </rPh>
    <rPh sb="2" eb="4">
      <t>ショウケン</t>
    </rPh>
    <rPh sb="4" eb="6">
      <t>トリヒキ</t>
    </rPh>
    <rPh sb="6" eb="7">
      <t>ショ</t>
    </rPh>
    <phoneticPr fontId="3"/>
  </si>
  <si>
    <t>名古屋証券取引所</t>
    <rPh sb="0" eb="3">
      <t>ナゴヤ</t>
    </rPh>
    <rPh sb="3" eb="5">
      <t>ショウケン</t>
    </rPh>
    <rPh sb="5" eb="7">
      <t>トリヒキ</t>
    </rPh>
    <rPh sb="7" eb="8">
      <t>ショ</t>
    </rPh>
    <phoneticPr fontId="3"/>
  </si>
  <si>
    <t>福岡証券取引所</t>
    <rPh sb="0" eb="2">
      <t>フクオカ</t>
    </rPh>
    <rPh sb="2" eb="4">
      <t>ショウケン</t>
    </rPh>
    <rPh sb="4" eb="6">
      <t>トリヒキ</t>
    </rPh>
    <rPh sb="6" eb="7">
      <t>ショ</t>
    </rPh>
    <phoneticPr fontId="3"/>
  </si>
  <si>
    <t xml:space="preserve">（参　考） </t>
    <rPh sb="1" eb="2">
      <t>サン</t>
    </rPh>
    <rPh sb="3" eb="4">
      <t>コウ</t>
    </rPh>
    <phoneticPr fontId="3"/>
  </si>
  <si>
    <t>○　並行株式の分割（無償交付） ：　</t>
    <phoneticPr fontId="3"/>
  </si>
  <si>
    <t>○　合　 併　  ：</t>
  </si>
  <si>
    <t>上場</t>
    <rPh sb="0" eb="2">
      <t>ジョウジョウ</t>
    </rPh>
    <phoneticPr fontId="3"/>
  </si>
  <si>
    <t>非上場</t>
    <rPh sb="0" eb="3">
      <t>ヒジョウジョウ</t>
    </rPh>
    <phoneticPr fontId="3"/>
  </si>
  <si>
    <t>○　      〃              [ﾌｧｲﾅﾝｽ後]　：</t>
    <phoneticPr fontId="3"/>
  </si>
  <si>
    <t>（</t>
    <phoneticPr fontId="3"/>
  </si>
  <si>
    <t>→</t>
    <phoneticPr fontId="3"/>
  </si>
  <si>
    <t>月期～</t>
    <rPh sb="0" eb="1">
      <t>ガツ</t>
    </rPh>
    <rPh sb="1" eb="2">
      <t>キ</t>
    </rPh>
    <phoneticPr fontId="3"/>
  </si>
  <si>
    <t>至</t>
    <rPh sb="0" eb="1">
      <t>イタル</t>
    </rPh>
    <phoneticPr fontId="3"/>
  </si>
  <si>
    <t>月期</t>
    <rPh sb="0" eb="1">
      <t>ガツ</t>
    </rPh>
    <rPh sb="1" eb="2">
      <t>キ</t>
    </rPh>
    <phoneticPr fontId="3"/>
  </si>
  <si>
    <t>月</t>
    <rPh sb="0" eb="1">
      <t>ガツ</t>
    </rPh>
    <phoneticPr fontId="3"/>
  </si>
  <si>
    <t>届 出 書 校 了 日：</t>
    <rPh sb="6" eb="7">
      <t>コウ</t>
    </rPh>
    <rPh sb="8" eb="9">
      <t>リョウ</t>
    </rPh>
    <phoneticPr fontId="3"/>
  </si>
  <si>
    <t>届 出 書 提 出 日：</t>
    <phoneticPr fontId="3"/>
  </si>
  <si>
    <t>月</t>
    <phoneticPr fontId="3"/>
  </si>
  <si>
    <t>日 現在</t>
    <rPh sb="0" eb="1">
      <t>ヒ</t>
    </rPh>
    <rPh sb="2" eb="4">
      <t>ゲンザイ</t>
    </rPh>
    <phoneticPr fontId="3"/>
  </si>
  <si>
    <t>月 期</t>
    <rPh sb="0" eb="1">
      <t>ツキ</t>
    </rPh>
    <rPh sb="2" eb="3">
      <t>キ</t>
    </rPh>
    <phoneticPr fontId="3"/>
  </si>
  <si>
    <t>第１四半</t>
    <rPh sb="0" eb="1">
      <t>ダイ</t>
    </rPh>
    <rPh sb="2" eb="4">
      <t>シハン</t>
    </rPh>
    <phoneticPr fontId="3"/>
  </si>
  <si>
    <t>第２四半</t>
    <rPh sb="0" eb="1">
      <t>ダイ</t>
    </rPh>
    <rPh sb="2" eb="4">
      <t>シハン</t>
    </rPh>
    <phoneticPr fontId="3"/>
  </si>
  <si>
    <t>第３四半</t>
    <rPh sb="0" eb="1">
      <t>ダイ</t>
    </rPh>
    <rPh sb="2" eb="4">
      <t>シハン</t>
    </rPh>
    <phoneticPr fontId="3"/>
  </si>
  <si>
    <t>第４四半</t>
    <rPh sb="0" eb="1">
      <t>ダイ</t>
    </rPh>
    <rPh sb="2" eb="4">
      <t>シハン</t>
    </rPh>
    <phoneticPr fontId="3"/>
  </si>
  <si>
    <t>第５四半</t>
    <rPh sb="0" eb="1">
      <t>ダイ</t>
    </rPh>
    <rPh sb="2" eb="4">
      <t>シハン</t>
    </rPh>
    <phoneticPr fontId="3"/>
  </si>
  <si>
    <t>中　間</t>
    <rPh sb="0" eb="1">
      <t>ナカ</t>
    </rPh>
    <rPh sb="2" eb="3">
      <t>アイダ</t>
    </rPh>
    <phoneticPr fontId="3"/>
  </si>
  <si>
    <r>
      <t>将来事項判断時点</t>
    </r>
    <r>
      <rPr>
        <sz val="9"/>
        <color indexed="48"/>
        <rFont val="ＭＳ Ｐゴシック"/>
        <family val="3"/>
        <charset val="128"/>
      </rPr>
      <t/>
    </r>
    <rPh sb="0" eb="2">
      <t>ショウライ</t>
    </rPh>
    <rPh sb="2" eb="4">
      <t>ジコウ</t>
    </rPh>
    <rPh sb="4" eb="6">
      <t>ハンダン</t>
    </rPh>
    <rPh sb="6" eb="8">
      <t>ジテン</t>
    </rPh>
    <phoneticPr fontId="3"/>
  </si>
  <si>
    <t/>
  </si>
  <si>
    <t>企業の
概　況</t>
    <phoneticPr fontId="3"/>
  </si>
  <si>
    <t xml:space="preserve">日 </t>
    <rPh sb="0" eb="1">
      <t>ヒ</t>
    </rPh>
    <phoneticPr fontId="3"/>
  </si>
  <si>
    <t>届出書提出の最近日現在</t>
    <rPh sb="0" eb="3">
      <t>トドケデショ</t>
    </rPh>
    <rPh sb="3" eb="5">
      <t>テイシュツ</t>
    </rPh>
    <rPh sb="6" eb="8">
      <t>サイキン</t>
    </rPh>
    <rPh sb="8" eb="9">
      <t>ビ</t>
    </rPh>
    <rPh sb="9" eb="11">
      <t>ゲンザイ</t>
    </rPh>
    <phoneticPr fontId="3"/>
  </si>
  <si>
    <t>継続開示会社たる保証会社に関する事項</t>
    <rPh sb="0" eb="2">
      <t>ケイゾク</t>
    </rPh>
    <rPh sb="2" eb="4">
      <t>カイジ</t>
    </rPh>
    <rPh sb="4" eb="6">
      <t>カイシャ</t>
    </rPh>
    <rPh sb="8" eb="10">
      <t>ホショウ</t>
    </rPh>
    <rPh sb="10" eb="12">
      <t>カイシャ</t>
    </rPh>
    <rPh sb="13" eb="14">
      <t>カン</t>
    </rPh>
    <rPh sb="16" eb="18">
      <t>ジコウ</t>
    </rPh>
    <phoneticPr fontId="3"/>
  </si>
  <si>
    <t>直近の有価証券報告書</t>
    <rPh sb="0" eb="2">
      <t>チョッキン</t>
    </rPh>
    <rPh sb="3" eb="5">
      <t>ユウカ</t>
    </rPh>
    <rPh sb="5" eb="7">
      <t>ショウケン</t>
    </rPh>
    <rPh sb="7" eb="10">
      <t>ホウコクショ</t>
    </rPh>
    <phoneticPr fontId="3"/>
  </si>
  <si>
    <t>直近の四半期報告書</t>
    <rPh sb="0" eb="2">
      <t>チョッキン</t>
    </rPh>
    <rPh sb="3" eb="6">
      <t>シハンキ</t>
    </rPh>
    <rPh sb="6" eb="9">
      <t>ホウコクショ</t>
    </rPh>
    <phoneticPr fontId="3"/>
  </si>
  <si>
    <t>直近の半期報告書</t>
    <rPh sb="0" eb="2">
      <t>チョッキン</t>
    </rPh>
    <rPh sb="3" eb="5">
      <t>ハンキ</t>
    </rPh>
    <rPh sb="5" eb="8">
      <t>ホウコクショ</t>
    </rPh>
    <phoneticPr fontId="3"/>
  </si>
  <si>
    <t>第</t>
    <rPh sb="0" eb="1">
      <t>ダイ</t>
    </rPh>
    <phoneticPr fontId="3"/>
  </si>
  <si>
    <t>条</t>
    <rPh sb="0" eb="1">
      <t>ジョウ</t>
    </rPh>
    <phoneticPr fontId="3"/>
  </si>
  <si>
    <t>項</t>
    <rPh sb="0" eb="1">
      <t>コウ</t>
    </rPh>
    <phoneticPr fontId="3"/>
  </si>
  <si>
    <t>号</t>
    <rPh sb="0" eb="1">
      <t>ゴウ</t>
    </rPh>
    <phoneticPr fontId="3"/>
  </si>
  <si>
    <t>個別</t>
    <rPh sb="0" eb="1">
      <t>コ</t>
    </rPh>
    <rPh sb="1" eb="2">
      <t>ベツ</t>
    </rPh>
    <phoneticPr fontId="3"/>
  </si>
  <si>
    <t>連結･個別</t>
    <rPh sb="0" eb="1">
      <t>レン</t>
    </rPh>
    <rPh sb="1" eb="2">
      <t>ケッ</t>
    </rPh>
    <rPh sb="3" eb="5">
      <t>コベツ</t>
    </rPh>
    <phoneticPr fontId="3"/>
  </si>
  <si>
    <t>自己株式の取得等</t>
    <phoneticPr fontId="3"/>
  </si>
  <si>
    <t>水産・農林業</t>
    <rPh sb="0" eb="2">
      <t>スイサン</t>
    </rPh>
    <rPh sb="3" eb="6">
      <t>ノウリンギョウ</t>
    </rPh>
    <phoneticPr fontId="3"/>
  </si>
  <si>
    <t>鉱業</t>
    <rPh sb="0" eb="2">
      <t>コウギョウ</t>
    </rPh>
    <phoneticPr fontId="3"/>
  </si>
  <si>
    <t>建設業</t>
    <rPh sb="0" eb="3">
      <t>ケンセツギョウ</t>
    </rPh>
    <phoneticPr fontId="3"/>
  </si>
  <si>
    <t>食料品</t>
    <rPh sb="0" eb="3">
      <t>ショクリョウヒン</t>
    </rPh>
    <phoneticPr fontId="3"/>
  </si>
  <si>
    <t>繊維製品</t>
    <rPh sb="0" eb="2">
      <t>センイ</t>
    </rPh>
    <rPh sb="2" eb="4">
      <t>セイヒン</t>
    </rPh>
    <phoneticPr fontId="3"/>
  </si>
  <si>
    <t>パルプ・紙</t>
    <rPh sb="4" eb="5">
      <t>カミ</t>
    </rPh>
    <phoneticPr fontId="3"/>
  </si>
  <si>
    <t>化学</t>
    <rPh sb="0" eb="2">
      <t>カガク</t>
    </rPh>
    <phoneticPr fontId="3"/>
  </si>
  <si>
    <t>医薬品</t>
    <rPh sb="0" eb="3">
      <t>イヤクヒン</t>
    </rPh>
    <phoneticPr fontId="3"/>
  </si>
  <si>
    <t>石油・石炭製品</t>
    <rPh sb="0" eb="2">
      <t>セキユ</t>
    </rPh>
    <rPh sb="3" eb="5">
      <t>セキタン</t>
    </rPh>
    <rPh sb="5" eb="7">
      <t>セイヒン</t>
    </rPh>
    <phoneticPr fontId="3"/>
  </si>
  <si>
    <t>ゴム製品</t>
    <rPh sb="2" eb="4">
      <t>セイヒン</t>
    </rPh>
    <phoneticPr fontId="3"/>
  </si>
  <si>
    <t>ガラス・土石製品</t>
    <rPh sb="4" eb="5">
      <t>ツチ</t>
    </rPh>
    <rPh sb="5" eb="6">
      <t>イシ</t>
    </rPh>
    <rPh sb="6" eb="8">
      <t>セイヒン</t>
    </rPh>
    <phoneticPr fontId="3"/>
  </si>
  <si>
    <t>鉄鋼</t>
    <rPh sb="0" eb="2">
      <t>テッコウ</t>
    </rPh>
    <phoneticPr fontId="3"/>
  </si>
  <si>
    <t>非鉄金属</t>
    <rPh sb="0" eb="1">
      <t>ヒ</t>
    </rPh>
    <rPh sb="1" eb="2">
      <t>テツ</t>
    </rPh>
    <rPh sb="2" eb="4">
      <t>キンゾク</t>
    </rPh>
    <phoneticPr fontId="3"/>
  </si>
  <si>
    <t>金属製品</t>
    <rPh sb="0" eb="2">
      <t>キンゾク</t>
    </rPh>
    <rPh sb="2" eb="4">
      <t>セイヒン</t>
    </rPh>
    <phoneticPr fontId="3"/>
  </si>
  <si>
    <t>機械</t>
    <rPh sb="0" eb="2">
      <t>キカイ</t>
    </rPh>
    <phoneticPr fontId="3"/>
  </si>
  <si>
    <t>電気機器</t>
    <rPh sb="0" eb="2">
      <t>デンキ</t>
    </rPh>
    <rPh sb="2" eb="4">
      <t>キキ</t>
    </rPh>
    <phoneticPr fontId="3"/>
  </si>
  <si>
    <t>輸送用機器</t>
    <rPh sb="0" eb="2">
      <t>ユソウ</t>
    </rPh>
    <rPh sb="2" eb="3">
      <t>ヨウ</t>
    </rPh>
    <rPh sb="3" eb="5">
      <t>キキ</t>
    </rPh>
    <phoneticPr fontId="3"/>
  </si>
  <si>
    <t>精密機器</t>
    <rPh sb="0" eb="2">
      <t>セイミツ</t>
    </rPh>
    <rPh sb="2" eb="4">
      <t>キキ</t>
    </rPh>
    <phoneticPr fontId="3"/>
  </si>
  <si>
    <t>その他製品</t>
    <rPh sb="2" eb="3">
      <t>タ</t>
    </rPh>
    <rPh sb="3" eb="5">
      <t>セイヒン</t>
    </rPh>
    <phoneticPr fontId="3"/>
  </si>
  <si>
    <t>電気・ガス業</t>
    <rPh sb="0" eb="2">
      <t>デンキ</t>
    </rPh>
    <rPh sb="5" eb="6">
      <t>ギョウ</t>
    </rPh>
    <phoneticPr fontId="3"/>
  </si>
  <si>
    <t>陸運業</t>
    <rPh sb="0" eb="2">
      <t>リクウン</t>
    </rPh>
    <rPh sb="2" eb="3">
      <t>ギョウ</t>
    </rPh>
    <phoneticPr fontId="3"/>
  </si>
  <si>
    <t>海運業</t>
    <rPh sb="0" eb="2">
      <t>カイウン</t>
    </rPh>
    <rPh sb="2" eb="3">
      <t>ギョウ</t>
    </rPh>
    <phoneticPr fontId="3"/>
  </si>
  <si>
    <t>空運業</t>
    <rPh sb="0" eb="2">
      <t>クウウン</t>
    </rPh>
    <rPh sb="2" eb="3">
      <t>ギョウ</t>
    </rPh>
    <phoneticPr fontId="3"/>
  </si>
  <si>
    <t>倉庫・運輸関連業</t>
    <rPh sb="0" eb="2">
      <t>ソウコ</t>
    </rPh>
    <rPh sb="3" eb="5">
      <t>ウンユ</t>
    </rPh>
    <rPh sb="5" eb="7">
      <t>カンレン</t>
    </rPh>
    <rPh sb="7" eb="8">
      <t>ギョウ</t>
    </rPh>
    <phoneticPr fontId="3"/>
  </si>
  <si>
    <t>情報・通信業</t>
    <rPh sb="0" eb="2">
      <t>ジョウホウ</t>
    </rPh>
    <rPh sb="3" eb="5">
      <t>ツウシン</t>
    </rPh>
    <rPh sb="5" eb="6">
      <t>ギョウ</t>
    </rPh>
    <phoneticPr fontId="3"/>
  </si>
  <si>
    <t>卸売業</t>
    <rPh sb="0" eb="2">
      <t>オロシウリ</t>
    </rPh>
    <rPh sb="2" eb="3">
      <t>ギョウ</t>
    </rPh>
    <phoneticPr fontId="3"/>
  </si>
  <si>
    <t>小売業</t>
    <rPh sb="0" eb="3">
      <t>コウリギョウ</t>
    </rPh>
    <phoneticPr fontId="3"/>
  </si>
  <si>
    <t>銀行業</t>
    <rPh sb="0" eb="2">
      <t>ギンコウ</t>
    </rPh>
    <rPh sb="2" eb="3">
      <t>ギョウ</t>
    </rPh>
    <phoneticPr fontId="3"/>
  </si>
  <si>
    <t>証券、商品先物取引業</t>
    <rPh sb="0" eb="2">
      <t>ショウケン</t>
    </rPh>
    <rPh sb="3" eb="5">
      <t>ショウヒン</t>
    </rPh>
    <rPh sb="5" eb="7">
      <t>サキモノ</t>
    </rPh>
    <rPh sb="7" eb="9">
      <t>トリヒキ</t>
    </rPh>
    <rPh sb="9" eb="10">
      <t>ギョウ</t>
    </rPh>
    <phoneticPr fontId="3"/>
  </si>
  <si>
    <t>保険業</t>
    <rPh sb="0" eb="3">
      <t>ホケンギョウ</t>
    </rPh>
    <phoneticPr fontId="3"/>
  </si>
  <si>
    <t>その他金融業</t>
    <rPh sb="2" eb="3">
      <t>タ</t>
    </rPh>
    <rPh sb="3" eb="6">
      <t>キンユウギョウ</t>
    </rPh>
    <phoneticPr fontId="3"/>
  </si>
  <si>
    <t>不動産業</t>
    <rPh sb="0" eb="3">
      <t>フドウサン</t>
    </rPh>
    <rPh sb="3" eb="4">
      <t>ギョウ</t>
    </rPh>
    <phoneticPr fontId="3"/>
  </si>
  <si>
    <t>サービス業</t>
    <rPh sb="4" eb="5">
      <t>ギョウ</t>
    </rPh>
    <phoneticPr fontId="3"/>
  </si>
  <si>
    <t>継 続</t>
    <rPh sb="0" eb="1">
      <t>ツギ</t>
    </rPh>
    <rPh sb="2" eb="3">
      <t>ゾク</t>
    </rPh>
    <phoneticPr fontId="3"/>
  </si>
  <si>
    <t>新 規</t>
    <rPh sb="0" eb="1">
      <t>シン</t>
    </rPh>
    <rPh sb="2" eb="3">
      <t>タダシ</t>
    </rPh>
    <phoneticPr fontId="3"/>
  </si>
  <si>
    <t>年</t>
    <rPh sb="0" eb="1">
      <t>ネン</t>
    </rPh>
    <phoneticPr fontId="3"/>
  </si>
  <si>
    <t>月</t>
    <rPh sb="0" eb="1">
      <t>ツキ</t>
    </rPh>
    <phoneticPr fontId="3"/>
  </si>
  <si>
    <t>担当役員　　　　　　　　　　　　　　　　　 　　</t>
    <rPh sb="0" eb="2">
      <t>タントウ</t>
    </rPh>
    <rPh sb="2" eb="4">
      <t>ヤクイン</t>
    </rPh>
    <phoneticPr fontId="3"/>
  </si>
  <si>
    <t>-</t>
    <phoneticPr fontId="3"/>
  </si>
  <si>
    <t>TEL</t>
    <phoneticPr fontId="3"/>
  </si>
  <si>
    <t>事務担当窓口（部署名、氏名）</t>
    <rPh sb="0" eb="2">
      <t>ジム</t>
    </rPh>
    <rPh sb="2" eb="4">
      <t>タントウ</t>
    </rPh>
    <rPh sb="4" eb="6">
      <t>マドグチ</t>
    </rPh>
    <rPh sb="7" eb="9">
      <t>ブショ</t>
    </rPh>
    <rPh sb="9" eb="10">
      <t>メイ</t>
    </rPh>
    <rPh sb="11" eb="13">
      <t>シメイ</t>
    </rPh>
    <phoneticPr fontId="3"/>
  </si>
  <si>
    <t>月</t>
    <rPh sb="0" eb="1">
      <t>ツキ</t>
    </rPh>
    <phoneticPr fontId="3"/>
  </si>
  <si>
    <t>変 更</t>
    <rPh sb="0" eb="1">
      <t>ヘン</t>
    </rPh>
    <rPh sb="2" eb="3">
      <t>サラ</t>
    </rPh>
    <phoneticPr fontId="3"/>
  </si>
  <si>
    <t>届出書の最近日：</t>
    <phoneticPr fontId="3"/>
  </si>
  <si>
    <t>有 価 証 券 届 出 書 の 記 載 時 点 一 覧 表</t>
    <phoneticPr fontId="3"/>
  </si>
  <si>
    <t>９箇月を経過する日</t>
    <rPh sb="1" eb="2">
      <t>カ</t>
    </rPh>
    <rPh sb="2" eb="3">
      <t>ツキ</t>
    </rPh>
    <rPh sb="4" eb="6">
      <t>ケイカ</t>
    </rPh>
    <rPh sb="8" eb="9">
      <t>ヒ</t>
    </rPh>
    <phoneticPr fontId="3"/>
  </si>
  <si>
    <t>次の（連結）会計年度開始日</t>
    <rPh sb="0" eb="1">
      <t>ツギ</t>
    </rPh>
    <rPh sb="3" eb="5">
      <t>レンケツ</t>
    </rPh>
    <rPh sb="6" eb="8">
      <t>カイケイ</t>
    </rPh>
    <rPh sb="8" eb="10">
      <t>ネンド</t>
    </rPh>
    <rPh sb="10" eb="12">
      <t>カイシ</t>
    </rPh>
    <rPh sb="12" eb="13">
      <t>ヒ</t>
    </rPh>
    <phoneticPr fontId="3"/>
  </si>
  <si>
    <t>二号の二（組込）</t>
    <phoneticPr fontId="3"/>
  </si>
  <si>
    <t>二号の三（参照）</t>
    <phoneticPr fontId="3"/>
  </si>
  <si>
    <t>二号の四（新規公開）</t>
    <phoneticPr fontId="3"/>
  </si>
  <si>
    <t>二号（通常）</t>
    <rPh sb="0" eb="1">
      <t>ニ</t>
    </rPh>
    <rPh sb="1" eb="2">
      <t>ゴウ</t>
    </rPh>
    <rPh sb="3" eb="5">
      <t>ツウジョウ</t>
    </rPh>
    <phoneticPr fontId="3"/>
  </si>
  <si>
    <t>ＩＰＯ</t>
    <phoneticPr fontId="3"/>
  </si>
  <si>
    <t>ＰＯ</t>
    <phoneticPr fontId="3"/>
  </si>
  <si>
    <t>ＣＢ</t>
    <phoneticPr fontId="3"/>
  </si>
  <si>
    <t>ＤＥＳ</t>
    <phoneticPr fontId="3"/>
  </si>
  <si>
    <t>ＥＳＯＰ</t>
    <phoneticPr fontId="3"/>
  </si>
  <si>
    <t>ＭＳＣＢ</t>
    <phoneticPr fontId="3"/>
  </si>
  <si>
    <t>ストックオプション</t>
    <phoneticPr fontId="3"/>
  </si>
  <si>
    <t>ライツ・オファリング</t>
    <phoneticPr fontId="3"/>
  </si>
  <si>
    <t>組織再編成</t>
    <rPh sb="0" eb="2">
      <t>ソシキ</t>
    </rPh>
    <rPh sb="2" eb="5">
      <t>サイヘンセイ</t>
    </rPh>
    <phoneticPr fontId="3"/>
  </si>
  <si>
    <t>その他</t>
    <rPh sb="2" eb="3">
      <t>タ</t>
    </rPh>
    <phoneticPr fontId="3"/>
  </si>
  <si>
    <t>合併</t>
    <rPh sb="0" eb="2">
      <t>ガッペイ</t>
    </rPh>
    <phoneticPr fontId="3"/>
  </si>
  <si>
    <t>会社分割</t>
    <rPh sb="0" eb="1">
      <t>カイ</t>
    </rPh>
    <rPh sb="1" eb="2">
      <t>シャ</t>
    </rPh>
    <rPh sb="2" eb="4">
      <t>ブンカツ</t>
    </rPh>
    <phoneticPr fontId="3"/>
  </si>
  <si>
    <t>株式交換</t>
    <rPh sb="0" eb="2">
      <t>カブシキ</t>
    </rPh>
    <rPh sb="2" eb="4">
      <t>コウカン</t>
    </rPh>
    <phoneticPr fontId="3"/>
  </si>
  <si>
    <t>株式移転</t>
    <rPh sb="0" eb="2">
      <t>カブシキ</t>
    </rPh>
    <rPh sb="2" eb="4">
      <t>イテン</t>
    </rPh>
    <phoneticPr fontId="3"/>
  </si>
  <si>
    <t>普通</t>
    <rPh sb="0" eb="2">
      <t>フツウ</t>
    </rPh>
    <phoneticPr fontId="3"/>
  </si>
  <si>
    <t>新株予約権付</t>
    <rPh sb="0" eb="5">
      <t>シンカブヨヤクケン</t>
    </rPh>
    <rPh sb="5" eb="6">
      <t>ツキ</t>
    </rPh>
    <phoneticPr fontId="3"/>
  </si>
  <si>
    <t>～</t>
    <phoneticPr fontId="3"/>
  </si>
  <si>
    <t>○</t>
    <phoneticPr fontId="3"/>
  </si>
  <si>
    <t>日間</t>
    <rPh sb="0" eb="1">
      <t>ニチ</t>
    </rPh>
    <rPh sb="1" eb="2">
      <t>カン</t>
    </rPh>
    <phoneticPr fontId="3"/>
  </si>
  <si>
    <t>中</t>
    <rPh sb="0" eb="1">
      <t>ナカ</t>
    </rPh>
    <phoneticPr fontId="3"/>
  </si>
  <si>
    <t>募　集</t>
    <rPh sb="0" eb="1">
      <t>ツノル</t>
    </rPh>
    <rPh sb="2" eb="3">
      <t>シュウ</t>
    </rPh>
    <phoneticPr fontId="3"/>
  </si>
  <si>
    <t>翌</t>
    <rPh sb="0" eb="1">
      <t>ヨク</t>
    </rPh>
    <phoneticPr fontId="3"/>
  </si>
  <si>
    <t>当</t>
    <rPh sb="0" eb="1">
      <t>トウ</t>
    </rPh>
    <phoneticPr fontId="3"/>
  </si>
  <si>
    <t>【</t>
    <phoneticPr fontId="3"/>
  </si>
  <si>
    <t>】</t>
    <phoneticPr fontId="3"/>
  </si>
  <si>
    <t>（</t>
    <phoneticPr fontId="3"/>
  </si>
  <si>
    <t>上場会社</t>
    <rPh sb="0" eb="2">
      <t>ジョウジョウ</t>
    </rPh>
    <rPh sb="2" eb="4">
      <t>カイシャ</t>
    </rPh>
    <phoneticPr fontId="3"/>
  </si>
  <si>
    <t>非上場（開示会社）</t>
    <rPh sb="0" eb="3">
      <t>ヒジョウジョウ</t>
    </rPh>
    <rPh sb="4" eb="6">
      <t>カイジ</t>
    </rPh>
    <rPh sb="6" eb="8">
      <t>カイシャ</t>
    </rPh>
    <phoneticPr fontId="3"/>
  </si>
  <si>
    <t>非上場（非開示会社）</t>
    <rPh sb="0" eb="3">
      <t>ヒジョウジョウ</t>
    </rPh>
    <rPh sb="4" eb="5">
      <t>ヒ</t>
    </rPh>
    <rPh sb="5" eb="7">
      <t>カイジ</t>
    </rPh>
    <rPh sb="7" eb="9">
      <t>カイシャ</t>
    </rPh>
    <phoneticPr fontId="3"/>
  </si>
  <si>
    <t>上場会社組成のファンド</t>
    <rPh sb="0" eb="2">
      <t>ジョウジョウ</t>
    </rPh>
    <rPh sb="2" eb="4">
      <t>カイシャ</t>
    </rPh>
    <rPh sb="4" eb="6">
      <t>ソセイ</t>
    </rPh>
    <phoneticPr fontId="3"/>
  </si>
  <si>
    <t>個人</t>
    <rPh sb="0" eb="2">
      <t>コジン</t>
    </rPh>
    <phoneticPr fontId="3"/>
  </si>
  <si>
    <t>非上場（開示会社）組成のファンド</t>
    <rPh sb="9" eb="11">
      <t>ソセイ</t>
    </rPh>
    <phoneticPr fontId="3"/>
  </si>
  <si>
    <t>非上場（非開示会社）組成のファンド</t>
    <rPh sb="10" eb="12">
      <t>ソセイ</t>
    </rPh>
    <phoneticPr fontId="3"/>
  </si>
  <si>
    <t>募　集</t>
    <phoneticPr fontId="3"/>
  </si>
  <si>
    <t>売出し</t>
    <phoneticPr fontId="3"/>
  </si>
  <si>
    <t>年</t>
    <phoneticPr fontId="3"/>
  </si>
  <si>
    <t>月</t>
    <phoneticPr fontId="3"/>
  </si>
  <si>
    <t>日</t>
    <phoneticPr fontId="3"/>
  </si>
  <si>
    <t>（</t>
    <phoneticPr fontId="3"/>
  </si>
  <si>
    <t>）</t>
    <phoneticPr fontId="3"/>
  </si>
  <si>
    <t>）</t>
    <phoneticPr fontId="3"/>
  </si>
  <si>
    <t>月</t>
    <phoneticPr fontId="3"/>
  </si>
  <si>
    <t>日</t>
    <phoneticPr fontId="3"/>
  </si>
  <si>
    <t>その他</t>
    <rPh sb="2" eb="3">
      <t>タ</t>
    </rPh>
    <phoneticPr fontId="3"/>
  </si>
  <si>
    <t>届出書提出日から効力発生予定日までの経過期間</t>
    <rPh sb="0" eb="3">
      <t>トドケデショ</t>
    </rPh>
    <rPh sb="3" eb="5">
      <t>テイシュツ</t>
    </rPh>
    <rPh sb="5" eb="6">
      <t>ビ</t>
    </rPh>
    <rPh sb="8" eb="10">
      <t>コウリョク</t>
    </rPh>
    <rPh sb="10" eb="12">
      <t>ハッセイ</t>
    </rPh>
    <rPh sb="12" eb="15">
      <t>ヨテイビ</t>
    </rPh>
    <rPh sb="18" eb="20">
      <t>ケイカ</t>
    </rPh>
    <rPh sb="20" eb="22">
      <t>キカン</t>
    </rPh>
    <phoneticPr fontId="3"/>
  </si>
  <si>
    <t>最終訂正届出書提出日から効力発生予定日までの経過期間</t>
    <rPh sb="0" eb="2">
      <t>サイシュウ</t>
    </rPh>
    <rPh sb="2" eb="4">
      <t>テイセイ</t>
    </rPh>
    <rPh sb="4" eb="7">
      <t>トドケデショ</t>
    </rPh>
    <rPh sb="7" eb="9">
      <t>テイシュツ</t>
    </rPh>
    <rPh sb="9" eb="10">
      <t>ビ</t>
    </rPh>
    <rPh sb="22" eb="24">
      <t>ケイカ</t>
    </rPh>
    <rPh sb="24" eb="26">
      <t>キカン</t>
    </rPh>
    <phoneticPr fontId="3"/>
  </si>
  <si>
    <t>新株予約権証券（行使価額修正条項付）</t>
    <rPh sb="0" eb="5">
      <t>シンカブヨヤクケン</t>
    </rPh>
    <rPh sb="5" eb="7">
      <t>ショウケン</t>
    </rPh>
    <rPh sb="8" eb="10">
      <t>コウシ</t>
    </rPh>
    <rPh sb="10" eb="12">
      <t>カガク</t>
    </rPh>
    <rPh sb="12" eb="14">
      <t>シュウセイ</t>
    </rPh>
    <rPh sb="14" eb="16">
      <t>ジョウコウ</t>
    </rPh>
    <rPh sb="16" eb="17">
      <t>フ</t>
    </rPh>
    <phoneticPr fontId="3"/>
  </si>
  <si>
    <t>普通社債</t>
    <rPh sb="0" eb="2">
      <t>フツウ</t>
    </rPh>
    <rPh sb="2" eb="4">
      <t>シャサイ</t>
    </rPh>
    <phoneticPr fontId="3"/>
  </si>
  <si>
    <t>新株予約権付社債</t>
    <rPh sb="0" eb="5">
      <t>シンカブヨヤクケン</t>
    </rPh>
    <rPh sb="5" eb="6">
      <t>ツキ</t>
    </rPh>
    <rPh sb="6" eb="8">
      <t>シャサイ</t>
    </rPh>
    <phoneticPr fontId="3"/>
  </si>
  <si>
    <t>新株予約権付社債（行使価額修正条項付）</t>
    <phoneticPr fontId="3"/>
  </si>
  <si>
    <t>一般募集</t>
    <phoneticPr fontId="3"/>
  </si>
  <si>
    <t>OAに係る第三者割当</t>
    <rPh sb="3" eb="4">
      <t>カカ</t>
    </rPh>
    <rPh sb="5" eb="6">
      <t>ダイ</t>
    </rPh>
    <rPh sb="6" eb="8">
      <t>サンシャ</t>
    </rPh>
    <rPh sb="8" eb="10">
      <t>ワリアテ</t>
    </rPh>
    <phoneticPr fontId="3"/>
  </si>
  <si>
    <t>特定組織再編成</t>
    <phoneticPr fontId="3"/>
  </si>
  <si>
    <t>ファイナンス
の形態</t>
    <rPh sb="8" eb="10">
      <t>ケイタイ</t>
    </rPh>
    <phoneticPr fontId="3"/>
  </si>
  <si>
    <t>割当予定先
の概要</t>
    <rPh sb="0" eb="2">
      <t>ワリアテ</t>
    </rPh>
    <rPh sb="2" eb="4">
      <t>ヨテイ</t>
    </rPh>
    <rPh sb="4" eb="5">
      <t>サキ</t>
    </rPh>
    <rPh sb="7" eb="9">
      <t>ガイヨウ</t>
    </rPh>
    <phoneticPr fontId="3"/>
  </si>
  <si>
    <t>ファイナンスの目的、手取金の使途</t>
    <rPh sb="7" eb="9">
      <t>モクテキ</t>
    </rPh>
    <phoneticPr fontId="3"/>
  </si>
  <si>
    <t>連結</t>
    <rPh sb="0" eb="2">
      <t>レンケツ</t>
    </rPh>
    <phoneticPr fontId="3"/>
  </si>
  <si>
    <t>個別</t>
    <rPh sb="0" eb="2">
      <t>コベツ</t>
    </rPh>
    <phoneticPr fontId="3"/>
  </si>
  <si>
    <t>連結貸借対照表
四半期(中間)連結貸借対照表</t>
    <rPh sb="8" eb="11">
      <t>シハンキ</t>
    </rPh>
    <rPh sb="12" eb="14">
      <t>チュウカン</t>
    </rPh>
    <rPh sb="15" eb="17">
      <t>レンケツ</t>
    </rPh>
    <rPh sb="17" eb="19">
      <t>タイシャク</t>
    </rPh>
    <rPh sb="19" eb="22">
      <t>タイショウヒョウ</t>
    </rPh>
    <phoneticPr fontId="3"/>
  </si>
  <si>
    <t>連結損益計算書及び連結包括利益計算書
四半期(中間)連結損益計算書及び四半期(中間)連結包括利益計算書</t>
    <rPh sb="7" eb="8">
      <t>オヨ</t>
    </rPh>
    <rPh sb="9" eb="11">
      <t>レンケツ</t>
    </rPh>
    <rPh sb="11" eb="13">
      <t>ホウカツ</t>
    </rPh>
    <rPh sb="13" eb="15">
      <t>リエキ</t>
    </rPh>
    <rPh sb="15" eb="18">
      <t>ケイサンショ</t>
    </rPh>
    <rPh sb="19" eb="22">
      <t>シハンキ</t>
    </rPh>
    <rPh sb="23" eb="25">
      <t>チュウカン</t>
    </rPh>
    <phoneticPr fontId="3"/>
  </si>
  <si>
    <t>連　結　財　務　諸　表</t>
    <rPh sb="0" eb="1">
      <t>レン</t>
    </rPh>
    <rPh sb="2" eb="3">
      <t>ケッ</t>
    </rPh>
    <rPh sb="4" eb="5">
      <t>ザイ</t>
    </rPh>
    <rPh sb="6" eb="7">
      <t>ツトム</t>
    </rPh>
    <rPh sb="8" eb="9">
      <t>ショ</t>
    </rPh>
    <rPh sb="10" eb="11">
      <t>ヒョウ</t>
    </rPh>
    <phoneticPr fontId="3"/>
  </si>
  <si>
    <t>個　別　財　務　諸　表</t>
    <rPh sb="0" eb="1">
      <t>コ</t>
    </rPh>
    <rPh sb="2" eb="3">
      <t>ベツ</t>
    </rPh>
    <rPh sb="4" eb="5">
      <t>ザイ</t>
    </rPh>
    <rPh sb="6" eb="7">
      <t>ツトム</t>
    </rPh>
    <rPh sb="8" eb="9">
      <t>ショ</t>
    </rPh>
    <rPh sb="10" eb="11">
      <t>ヒョウ</t>
    </rPh>
    <phoneticPr fontId="3"/>
  </si>
  <si>
    <t>貸借対照表
四半期(中間)貸借対照表</t>
    <rPh sb="6" eb="9">
      <t>シハンキ</t>
    </rPh>
    <rPh sb="10" eb="12">
      <t>チュウカン</t>
    </rPh>
    <phoneticPr fontId="3"/>
  </si>
  <si>
    <t>損益計算書
四半期(中間)損益計算書</t>
    <rPh sb="6" eb="9">
      <t>シハンキ</t>
    </rPh>
    <rPh sb="10" eb="12">
      <t>チュウカン</t>
    </rPh>
    <phoneticPr fontId="3"/>
  </si>
  <si>
    <t>株主資本等変動計算書
中間株主資本等変動計算書</t>
    <rPh sb="0" eb="2">
      <t>カブヌシ</t>
    </rPh>
    <rPh sb="2" eb="5">
      <t>シホントウ</t>
    </rPh>
    <rPh sb="5" eb="7">
      <t>ヘンドウ</t>
    </rPh>
    <rPh sb="7" eb="10">
      <t>ケイサンショ</t>
    </rPh>
    <rPh sb="11" eb="13">
      <t>チュウカン</t>
    </rPh>
    <phoneticPr fontId="3"/>
  </si>
  <si>
    <t>キャッシュ・フロー計算書
四半期(中間)キャッシュ・フロー計算書</t>
    <rPh sb="9" eb="11">
      <t>ケイサン</t>
    </rPh>
    <rPh sb="13" eb="16">
      <t>シハンキ</t>
    </rPh>
    <rPh sb="17" eb="19">
      <t>チュウカン</t>
    </rPh>
    <phoneticPr fontId="3"/>
  </si>
  <si>
    <t>連結株主資本等変動計算書
中間連結株主資本等変動計算書</t>
    <rPh sb="0" eb="2">
      <t>レンケツ</t>
    </rPh>
    <rPh sb="2" eb="4">
      <t>カブヌシ</t>
    </rPh>
    <rPh sb="4" eb="7">
      <t>シホントウ</t>
    </rPh>
    <rPh sb="7" eb="9">
      <t>ヘンドウ</t>
    </rPh>
    <rPh sb="9" eb="12">
      <t>ケイサンショ</t>
    </rPh>
    <rPh sb="13" eb="15">
      <t>チュウカン</t>
    </rPh>
    <rPh sb="15" eb="17">
      <t>レンケツ</t>
    </rPh>
    <rPh sb="17" eb="19">
      <t>カブヌシ</t>
    </rPh>
    <rPh sb="19" eb="22">
      <t>シホントウ</t>
    </rPh>
    <rPh sb="22" eb="24">
      <t>ヘンドウ</t>
    </rPh>
    <rPh sb="24" eb="27">
      <t>ケイサンショ</t>
    </rPh>
    <phoneticPr fontId="3"/>
  </si>
  <si>
    <t>連結キャッシュ・フロー計算書
四半期(中間)連結キャッシュ・フロー計算書</t>
    <rPh sb="15" eb="18">
      <t>シハンキ</t>
    </rPh>
    <rPh sb="19" eb="21">
      <t>チュウカン</t>
    </rPh>
    <phoneticPr fontId="3"/>
  </si>
  <si>
    <t>有価証券報告書</t>
    <rPh sb="0" eb="2">
      <t>ユウカ</t>
    </rPh>
    <rPh sb="2" eb="4">
      <t>ショウケン</t>
    </rPh>
    <rPh sb="4" eb="7">
      <t>ホウコクショ</t>
    </rPh>
    <phoneticPr fontId="3"/>
  </si>
  <si>
    <t>半期報告書</t>
    <rPh sb="0" eb="1">
      <t>ハン</t>
    </rPh>
    <rPh sb="1" eb="2">
      <t>キ</t>
    </rPh>
    <rPh sb="2" eb="5">
      <t>ホウコクショ</t>
    </rPh>
    <phoneticPr fontId="3"/>
  </si>
  <si>
    <t>業績の概要</t>
    <rPh sb="0" eb="2">
      <t>ギョウセキ</t>
    </rPh>
    <rPh sb="3" eb="5">
      <t>ガイヨウ</t>
    </rPh>
    <phoneticPr fontId="3"/>
  </si>
  <si>
    <t>なお、「～」など選択する必要がない場合は、空欄としてください。</t>
    <rPh sb="8" eb="10">
      <t>センタク</t>
    </rPh>
    <rPh sb="12" eb="14">
      <t>ヒツヨウ</t>
    </rPh>
    <rPh sb="17" eb="19">
      <t>バアイ</t>
    </rPh>
    <rPh sb="21" eb="23">
      <t>クウラン</t>
    </rPh>
    <phoneticPr fontId="3"/>
  </si>
  <si>
    <t>（チェックボックス）がある項目については、該当するもの全てにチェックしてください。</t>
    <phoneticPr fontId="3"/>
  </si>
  <si>
    <t>決 算 期</t>
    <rPh sb="0" eb="1">
      <t>ケッ</t>
    </rPh>
    <rPh sb="2" eb="3">
      <t>サン</t>
    </rPh>
    <rPh sb="4" eb="5">
      <t>キ</t>
    </rPh>
    <phoneticPr fontId="3"/>
  </si>
  <si>
    <t>○決算期</t>
    <rPh sb="1" eb="4">
      <t>ケッサンキ</t>
    </rPh>
    <phoneticPr fontId="3"/>
  </si>
  <si>
    <t>【提出会社の状況】</t>
    <phoneticPr fontId="3"/>
  </si>
  <si>
    <t>○会社名</t>
    <rPh sb="1" eb="3">
      <t>カイシャ</t>
    </rPh>
    <rPh sb="3" eb="4">
      <t>メイ</t>
    </rPh>
    <phoneticPr fontId="3"/>
  </si>
  <si>
    <t>○提出者業種</t>
    <rPh sb="1" eb="4">
      <t>テイシュツシャ</t>
    </rPh>
    <rPh sb="4" eb="6">
      <t>ギョウシュ</t>
    </rPh>
    <phoneticPr fontId="3"/>
  </si>
  <si>
    <t>【日程】</t>
    <phoneticPr fontId="3"/>
  </si>
  <si>
    <t>○（最終訂正）届出書提出日から効力発生予定日までの経過期間</t>
    <rPh sb="2" eb="4">
      <t>サイシュウ</t>
    </rPh>
    <rPh sb="4" eb="6">
      <t>テイセイ</t>
    </rPh>
    <phoneticPr fontId="3"/>
  </si>
  <si>
    <t>　　継続：新規以外の場合</t>
    <phoneticPr fontId="3"/>
  </si>
  <si>
    <t>　　１．郵送による受取の場合</t>
    <rPh sb="4" eb="6">
      <t>ユウソウ</t>
    </rPh>
    <rPh sb="9" eb="11">
      <t>ウケトリ</t>
    </rPh>
    <rPh sb="12" eb="14">
      <t>バアイ</t>
    </rPh>
    <phoneticPr fontId="3"/>
  </si>
  <si>
    <t>　　　①　効力発生予定日の前日に受取る場合</t>
    <rPh sb="5" eb="7">
      <t>コウリョク</t>
    </rPh>
    <rPh sb="7" eb="9">
      <t>ハッセイ</t>
    </rPh>
    <rPh sb="9" eb="12">
      <t>ヨテイビ</t>
    </rPh>
    <rPh sb="13" eb="15">
      <t>ゼンジツ</t>
    </rPh>
    <rPh sb="16" eb="18">
      <t>ウケトリ</t>
    </rPh>
    <rPh sb="19" eb="21">
      <t>バアイ</t>
    </rPh>
    <phoneticPr fontId="3"/>
  </si>
  <si>
    <t>　　　②　効力発生予定日の当日以降に受け取る場合</t>
    <rPh sb="5" eb="7">
      <t>コウリョク</t>
    </rPh>
    <rPh sb="7" eb="9">
      <t>ハッセイ</t>
    </rPh>
    <rPh sb="9" eb="12">
      <t>ヨテイビ</t>
    </rPh>
    <rPh sb="13" eb="15">
      <t>トウジツ</t>
    </rPh>
    <rPh sb="15" eb="17">
      <t>イコウ</t>
    </rPh>
    <rPh sb="18" eb="19">
      <t>ウ</t>
    </rPh>
    <rPh sb="20" eb="21">
      <t>ト</t>
    </rPh>
    <rPh sb="22" eb="24">
      <t>バアイ</t>
    </rPh>
    <phoneticPr fontId="3"/>
  </si>
  <si>
    <t>　　　　　9時～17時45分の間においでください。</t>
    <rPh sb="6" eb="7">
      <t>トキ</t>
    </rPh>
    <rPh sb="10" eb="11">
      <t>トキ</t>
    </rPh>
    <rPh sb="13" eb="14">
      <t>フン</t>
    </rPh>
    <rPh sb="15" eb="16">
      <t>カン</t>
    </rPh>
    <phoneticPr fontId="3"/>
  </si>
  <si>
    <t>　　　　　当日の17時30分～17時45分の間においでください。</t>
    <rPh sb="5" eb="7">
      <t>トウジツ</t>
    </rPh>
    <rPh sb="10" eb="11">
      <t>トキ</t>
    </rPh>
    <rPh sb="13" eb="14">
      <t>フン</t>
    </rPh>
    <rPh sb="17" eb="18">
      <t>トキ</t>
    </rPh>
    <rPh sb="20" eb="21">
      <t>フン</t>
    </rPh>
    <rPh sb="22" eb="23">
      <t>カン</t>
    </rPh>
    <phoneticPr fontId="3"/>
  </si>
  <si>
    <t>○条件決定、価格決定</t>
    <rPh sb="1" eb="3">
      <t>ジョウケン</t>
    </rPh>
    <rPh sb="3" eb="5">
      <t>ケッテイ</t>
    </rPh>
    <rPh sb="6" eb="8">
      <t>カカク</t>
    </rPh>
    <rPh sb="8" eb="10">
      <t>ケッテイ</t>
    </rPh>
    <phoneticPr fontId="3"/>
  </si>
  <si>
    <t>　　条件決定や価格決定の日が変動する場合は、初日の日を記載するとともに、ドロップダウンリストから「～」を選択し、当該最終日を記載</t>
    <rPh sb="2" eb="4">
      <t>ジョウケン</t>
    </rPh>
    <rPh sb="4" eb="6">
      <t>ケッテイ</t>
    </rPh>
    <rPh sb="7" eb="9">
      <t>カカク</t>
    </rPh>
    <rPh sb="9" eb="11">
      <t>ケッテイ</t>
    </rPh>
    <rPh sb="12" eb="13">
      <t>ヒ</t>
    </rPh>
    <rPh sb="14" eb="16">
      <t>ヘンドウ</t>
    </rPh>
    <rPh sb="18" eb="20">
      <t>バアイ</t>
    </rPh>
    <rPh sb="22" eb="24">
      <t>ショニチ</t>
    </rPh>
    <rPh sb="25" eb="26">
      <t>ヒ</t>
    </rPh>
    <rPh sb="27" eb="29">
      <t>キサイ</t>
    </rPh>
    <rPh sb="52" eb="54">
      <t>センタク</t>
    </rPh>
    <rPh sb="56" eb="58">
      <t>トウガイ</t>
    </rPh>
    <rPh sb="58" eb="61">
      <t>サイシュウビ</t>
    </rPh>
    <rPh sb="62" eb="64">
      <t>キサイ</t>
    </rPh>
    <phoneticPr fontId="3"/>
  </si>
  <si>
    <t>　　してください。</t>
    <phoneticPr fontId="3"/>
  </si>
  <si>
    <t>　　「～」を選択し、当該最終日を記載してください。</t>
    <rPh sb="6" eb="8">
      <t>センタク</t>
    </rPh>
    <rPh sb="10" eb="12">
      <t>トウガイ</t>
    </rPh>
    <rPh sb="12" eb="15">
      <t>サイシュウビ</t>
    </rPh>
    <rPh sb="16" eb="18">
      <t>キサイ</t>
    </rPh>
    <phoneticPr fontId="3"/>
  </si>
  <si>
    <t>　　ブックビルディングの結果等により「申込期間」、「払込期間」等が変動する場合、初日の日を記載するとともに、ドロップダウンリストから</t>
    <rPh sb="12" eb="14">
      <t>ケッカ</t>
    </rPh>
    <rPh sb="14" eb="15">
      <t>トウ</t>
    </rPh>
    <rPh sb="19" eb="21">
      <t>モウシコミ</t>
    </rPh>
    <rPh sb="21" eb="23">
      <t>キカン</t>
    </rPh>
    <rPh sb="26" eb="28">
      <t>ハライコミ</t>
    </rPh>
    <rPh sb="28" eb="30">
      <t>キカン</t>
    </rPh>
    <rPh sb="31" eb="32">
      <t>トウ</t>
    </rPh>
    <rPh sb="33" eb="35">
      <t>ヘンドウ</t>
    </rPh>
    <rPh sb="37" eb="39">
      <t>バアイ</t>
    </rPh>
    <rPh sb="40" eb="42">
      <t>ショニチ</t>
    </rPh>
    <rPh sb="43" eb="44">
      <t>ヒ</t>
    </rPh>
    <rPh sb="45" eb="47">
      <t>キサイ</t>
    </rPh>
    <phoneticPr fontId="3"/>
  </si>
  <si>
    <t>○割当日</t>
    <rPh sb="1" eb="4">
      <t>ワリアテビ</t>
    </rPh>
    <phoneticPr fontId="3"/>
  </si>
  <si>
    <t>　　新株予約権証券の場合に記載してください。</t>
    <rPh sb="2" eb="4">
      <t>シンカブ</t>
    </rPh>
    <rPh sb="4" eb="6">
      <t>ヨヤク</t>
    </rPh>
    <rPh sb="6" eb="7">
      <t>ケン</t>
    </rPh>
    <rPh sb="7" eb="9">
      <t>ショウケン</t>
    </rPh>
    <rPh sb="10" eb="12">
      <t>バアイ</t>
    </rPh>
    <rPh sb="13" eb="15">
      <t>キサイ</t>
    </rPh>
    <phoneticPr fontId="3"/>
  </si>
  <si>
    <t>【届出内容】</t>
    <phoneticPr fontId="3"/>
  </si>
  <si>
    <t>届出書の作成様式</t>
    <phoneticPr fontId="3"/>
  </si>
  <si>
    <t>○届出書の作成様式</t>
    <phoneticPr fontId="3"/>
  </si>
  <si>
    <t>　　１．組込方式（第二号の二様式）</t>
    <rPh sb="4" eb="6">
      <t>クミコミ</t>
    </rPh>
    <rPh sb="6" eb="8">
      <t>ホウシキ</t>
    </rPh>
    <rPh sb="9" eb="10">
      <t>ダイ</t>
    </rPh>
    <rPh sb="10" eb="12">
      <t>ニゴウ</t>
    </rPh>
    <rPh sb="13" eb="14">
      <t>ニ</t>
    </rPh>
    <rPh sb="14" eb="16">
      <t>ヨウシキ</t>
    </rPh>
    <phoneticPr fontId="3"/>
  </si>
  <si>
    <t>　　２．参照方式（第二号の三様式）</t>
    <rPh sb="4" eb="6">
      <t>サンショウ</t>
    </rPh>
    <rPh sb="6" eb="8">
      <t>ホウシキ</t>
    </rPh>
    <rPh sb="9" eb="10">
      <t>ダイ</t>
    </rPh>
    <rPh sb="10" eb="12">
      <t>ニゴウ</t>
    </rPh>
    <rPh sb="13" eb="14">
      <t>サン</t>
    </rPh>
    <rPh sb="14" eb="16">
      <t>ヨウシキ</t>
    </rPh>
    <phoneticPr fontId="3"/>
  </si>
  <si>
    <t>　　　　併せて提出してください。</t>
    <phoneticPr fontId="3"/>
  </si>
  <si>
    <t>○割当予定先の概要</t>
    <rPh sb="1" eb="3">
      <t>ワリアテ</t>
    </rPh>
    <rPh sb="3" eb="5">
      <t>ヨテイ</t>
    </rPh>
    <rPh sb="5" eb="6">
      <t>サキ</t>
    </rPh>
    <rPh sb="7" eb="9">
      <t>ガイヨウ</t>
    </rPh>
    <phoneticPr fontId="3"/>
  </si>
  <si>
    <t>　　該当する割当予定先の属性（上場会社等）全てにチェックするとともに、割当予定先の名称を記載してください。</t>
    <rPh sb="2" eb="4">
      <t>ガイトウ</t>
    </rPh>
    <rPh sb="6" eb="8">
      <t>ワリアテ</t>
    </rPh>
    <rPh sb="8" eb="10">
      <t>ヨテイ</t>
    </rPh>
    <rPh sb="10" eb="11">
      <t>サキ</t>
    </rPh>
    <rPh sb="12" eb="14">
      <t>ゾクセイ</t>
    </rPh>
    <rPh sb="15" eb="17">
      <t>ジョウジョウ</t>
    </rPh>
    <rPh sb="17" eb="19">
      <t>カイシャ</t>
    </rPh>
    <rPh sb="19" eb="20">
      <t>トウ</t>
    </rPh>
    <rPh sb="21" eb="22">
      <t>スベ</t>
    </rPh>
    <rPh sb="35" eb="37">
      <t>ワリアテ</t>
    </rPh>
    <rPh sb="37" eb="39">
      <t>ヨテイ</t>
    </rPh>
    <rPh sb="39" eb="40">
      <t>サキ</t>
    </rPh>
    <rPh sb="41" eb="43">
      <t>メイショウ</t>
    </rPh>
    <rPh sb="44" eb="46">
      <t>キサイ</t>
    </rPh>
    <phoneticPr fontId="3"/>
  </si>
  <si>
    <t>設備の
状　況</t>
    <phoneticPr fontId="3"/>
  </si>
  <si>
    <t>○新規・継続の別</t>
    <phoneticPr fontId="3"/>
  </si>
  <si>
    <t>【表題】</t>
    <phoneticPr fontId="3"/>
  </si>
  <si>
    <t>ライツプランの内容</t>
    <rPh sb="7" eb="9">
      <t>ナイヨウ</t>
    </rPh>
    <phoneticPr fontId="3"/>
  </si>
  <si>
    <t>最近事業年度及び最近事業年度の末日の翌日から届出書提出日までの期間</t>
    <rPh sb="0" eb="2">
      <t>サイキン</t>
    </rPh>
    <rPh sb="2" eb="4">
      <t>ジギョウ</t>
    </rPh>
    <rPh sb="4" eb="6">
      <t>ネンド</t>
    </rPh>
    <rPh sb="6" eb="7">
      <t>オヨ</t>
    </rPh>
    <rPh sb="8" eb="10">
      <t>サイキン</t>
    </rPh>
    <rPh sb="10" eb="12">
      <t>ジギョウ</t>
    </rPh>
    <rPh sb="12" eb="14">
      <t>ネンド</t>
    </rPh>
    <rPh sb="15" eb="17">
      <t>マツジツ</t>
    </rPh>
    <rPh sb="18" eb="20">
      <t>ヨクジツ</t>
    </rPh>
    <rPh sb="22" eb="25">
      <t>トドケデショ</t>
    </rPh>
    <rPh sb="25" eb="27">
      <t>テイシュツ</t>
    </rPh>
    <rPh sb="27" eb="28">
      <t>ビ</t>
    </rPh>
    <rPh sb="31" eb="33">
      <t>キカン</t>
    </rPh>
    <phoneticPr fontId="3"/>
  </si>
  <si>
    <t>最近事業年度の配当決定の考え方、最近事業年度における配当、届出書提出日の属する事業年度開始の日から届出書提出日までにおける配当</t>
    <rPh sb="16" eb="18">
      <t>サイキン</t>
    </rPh>
    <rPh sb="18" eb="20">
      <t>ジギョウ</t>
    </rPh>
    <rPh sb="20" eb="22">
      <t>ネンド</t>
    </rPh>
    <rPh sb="26" eb="28">
      <t>ハイトウ</t>
    </rPh>
    <rPh sb="29" eb="31">
      <t>トドケデ</t>
    </rPh>
    <rPh sb="31" eb="32">
      <t>ショ</t>
    </rPh>
    <rPh sb="32" eb="34">
      <t>テイシュツ</t>
    </rPh>
    <rPh sb="34" eb="35">
      <t>ビ</t>
    </rPh>
    <rPh sb="36" eb="37">
      <t>ゾク</t>
    </rPh>
    <rPh sb="39" eb="41">
      <t>ジギョウ</t>
    </rPh>
    <rPh sb="41" eb="43">
      <t>ネンド</t>
    </rPh>
    <rPh sb="43" eb="45">
      <t>カイシ</t>
    </rPh>
    <rPh sb="46" eb="47">
      <t>ヒ</t>
    </rPh>
    <rPh sb="49" eb="52">
      <t>トドケデショ</t>
    </rPh>
    <rPh sb="52" eb="54">
      <t>テイシュツ</t>
    </rPh>
    <rPh sb="54" eb="55">
      <t>ビ</t>
    </rPh>
    <rPh sb="61" eb="63">
      <t>ハイトウ</t>
    </rPh>
    <phoneticPr fontId="3"/>
  </si>
  <si>
    <t>○自発的訂正届出書の提出</t>
    <rPh sb="1" eb="4">
      <t>ジハツテキ</t>
    </rPh>
    <rPh sb="4" eb="6">
      <t>テイセイ</t>
    </rPh>
    <rPh sb="6" eb="9">
      <t>トドケデショ</t>
    </rPh>
    <rPh sb="10" eb="12">
      <t>テイシュツ</t>
    </rPh>
    <phoneticPr fontId="3"/>
  </si>
  <si>
    <t>増　　資　　後</t>
    <rPh sb="6" eb="7">
      <t>アト</t>
    </rPh>
    <phoneticPr fontId="3"/>
  </si>
  <si>
    <t>資　本　金</t>
    <rPh sb="0" eb="1">
      <t>シ</t>
    </rPh>
    <rPh sb="2" eb="3">
      <t>ホン</t>
    </rPh>
    <rPh sb="4" eb="5">
      <t>キン</t>
    </rPh>
    <phoneticPr fontId="3"/>
  </si>
  <si>
    <t>日現在）</t>
    <rPh sb="0" eb="1">
      <t>ニチ</t>
    </rPh>
    <rPh sb="1" eb="3">
      <t>ゲンザイ</t>
    </rPh>
    <phoneticPr fontId="3"/>
  </si>
  <si>
    <t>増　　資　　前</t>
    <phoneticPr fontId="3"/>
  </si>
  <si>
    <t>千円</t>
    <phoneticPr fontId="3"/>
  </si>
  <si>
    <t>授権資本</t>
    <phoneticPr fontId="3"/>
  </si>
  <si>
    <t>株</t>
    <phoneticPr fontId="3"/>
  </si>
  <si>
    <t>株　式　数</t>
    <rPh sb="0" eb="1">
      <t>カブ</t>
    </rPh>
    <rPh sb="2" eb="3">
      <t>シキ</t>
    </rPh>
    <rPh sb="4" eb="5">
      <t>スウ</t>
    </rPh>
    <phoneticPr fontId="3"/>
  </si>
  <si>
    <t>過去6月以内に行われた第三者割当がある場合の割当てた株式等に係る株式数</t>
    <phoneticPr fontId="3"/>
  </si>
  <si>
    <t>発行済株式数
　（うち、自己株式数）</t>
    <rPh sb="0" eb="2">
      <t>ハッコウ</t>
    </rPh>
    <rPh sb="2" eb="3">
      <t>スミ</t>
    </rPh>
    <rPh sb="3" eb="5">
      <t>カブシキ</t>
    </rPh>
    <rPh sb="5" eb="6">
      <t>スウ</t>
    </rPh>
    <rPh sb="12" eb="14">
      <t>ジコ</t>
    </rPh>
    <rPh sb="14" eb="16">
      <t>カブシキ</t>
    </rPh>
    <rPh sb="16" eb="17">
      <t>スウ</t>
    </rPh>
    <phoneticPr fontId="3"/>
  </si>
  <si>
    <t>【Ｅ】</t>
    <phoneticPr fontId="3"/>
  </si>
  <si>
    <t>　書を提出する場合に「有」を選択し、当該重要な事実又は該当する開示書類名称等の記載、提出する訂正届出書の提出予定日を記載し</t>
    <rPh sb="1" eb="2">
      <t>ショ</t>
    </rPh>
    <rPh sb="3" eb="5">
      <t>テイシュツ</t>
    </rPh>
    <rPh sb="7" eb="9">
      <t>バアイ</t>
    </rPh>
    <rPh sb="11" eb="12">
      <t>ユウ</t>
    </rPh>
    <rPh sb="14" eb="16">
      <t>センタク</t>
    </rPh>
    <rPh sb="18" eb="20">
      <t>トウガイ</t>
    </rPh>
    <rPh sb="20" eb="22">
      <t>ジュウヨウ</t>
    </rPh>
    <rPh sb="23" eb="25">
      <t>ジジツ</t>
    </rPh>
    <rPh sb="25" eb="26">
      <t>マタ</t>
    </rPh>
    <rPh sb="27" eb="29">
      <t>ガイトウ</t>
    </rPh>
    <rPh sb="31" eb="33">
      <t>カイジ</t>
    </rPh>
    <rPh sb="33" eb="35">
      <t>ショルイ</t>
    </rPh>
    <rPh sb="35" eb="37">
      <t>メイショウ</t>
    </rPh>
    <rPh sb="37" eb="38">
      <t>トウ</t>
    </rPh>
    <rPh sb="39" eb="41">
      <t>キサイ</t>
    </rPh>
    <rPh sb="42" eb="44">
      <t>テイシュツ</t>
    </rPh>
    <rPh sb="46" eb="48">
      <t>テイセイ</t>
    </rPh>
    <rPh sb="48" eb="51">
      <t>トドケデショ</t>
    </rPh>
    <rPh sb="52" eb="54">
      <t>テイシュツ</t>
    </rPh>
    <rPh sb="54" eb="57">
      <t>ヨテイビ</t>
    </rPh>
    <rPh sb="58" eb="60">
      <t>キサイ</t>
    </rPh>
    <phoneticPr fontId="3"/>
  </si>
  <si>
    <t>　てください。</t>
    <phoneticPr fontId="3"/>
  </si>
  <si>
    <t>【発行数・発行金額等】</t>
    <phoneticPr fontId="3"/>
  </si>
  <si>
    <t>○増資後</t>
    <rPh sb="1" eb="3">
      <t>ゾウシ</t>
    </rPh>
    <rPh sb="3" eb="4">
      <t>ゴ</t>
    </rPh>
    <phoneticPr fontId="3"/>
  </si>
  <si>
    <t>　　増資後の記載にあたっては、株式の払込や新株予約権の権利行使が行われたもの等として記載してください。</t>
    <rPh sb="2" eb="4">
      <t>ゾウシ</t>
    </rPh>
    <rPh sb="4" eb="5">
      <t>ゴ</t>
    </rPh>
    <rPh sb="6" eb="8">
      <t>キサイ</t>
    </rPh>
    <rPh sb="15" eb="17">
      <t>カブシキ</t>
    </rPh>
    <rPh sb="18" eb="20">
      <t>ハライコミ</t>
    </rPh>
    <rPh sb="21" eb="23">
      <t>シンカブ</t>
    </rPh>
    <rPh sb="23" eb="25">
      <t>ヨヤク</t>
    </rPh>
    <rPh sb="25" eb="26">
      <t>ケン</t>
    </rPh>
    <rPh sb="27" eb="29">
      <t>ケンリ</t>
    </rPh>
    <rPh sb="29" eb="31">
      <t>コウシ</t>
    </rPh>
    <rPh sb="32" eb="33">
      <t>オコナ</t>
    </rPh>
    <rPh sb="38" eb="39">
      <t>トウ</t>
    </rPh>
    <rPh sb="42" eb="44">
      <t>キサイ</t>
    </rPh>
    <phoneticPr fontId="3"/>
  </si>
  <si>
    <t>【参考】</t>
  </si>
  <si>
    <t>○　決算期変更　有の場合</t>
    <phoneticPr fontId="3"/>
  </si>
  <si>
    <t>○決算期変更　有の場合</t>
    <phoneticPr fontId="3"/>
  </si>
  <si>
    <t>３箇月+45日を経過する日</t>
    <rPh sb="1" eb="2">
      <t>カ</t>
    </rPh>
    <rPh sb="2" eb="3">
      <t>ツキ</t>
    </rPh>
    <rPh sb="6" eb="7">
      <t>ニチ</t>
    </rPh>
    <rPh sb="8" eb="10">
      <t>ケイカ</t>
    </rPh>
    <rPh sb="12" eb="13">
      <t>ヒ</t>
    </rPh>
    <phoneticPr fontId="3"/>
  </si>
  <si>
    <t>日</t>
    <rPh sb="0" eb="1">
      <t>ニチ</t>
    </rPh>
    <phoneticPr fontId="3"/>
  </si>
  <si>
    <t>月</t>
    <rPh sb="0" eb="1">
      <t>ツキ</t>
    </rPh>
    <phoneticPr fontId="3"/>
  </si>
  <si>
    <t>）</t>
    <phoneticPr fontId="3"/>
  </si>
  <si>
    <t>末</t>
    <rPh sb="0" eb="1">
      <t>マツ</t>
    </rPh>
    <phoneticPr fontId="3"/>
  </si>
  <si>
    <t>年</t>
    <phoneticPr fontId="3"/>
  </si>
  <si>
    <t>月</t>
    <phoneticPr fontId="3"/>
  </si>
  <si>
    <t>(来局による効力発生通知書の受取日)</t>
    <phoneticPr fontId="3"/>
  </si>
  <si>
    <t>年</t>
    <phoneticPr fontId="3"/>
  </si>
  <si>
    <t>日</t>
    <phoneticPr fontId="3"/>
  </si>
  <si>
    <t>（</t>
    <phoneticPr fontId="3"/>
  </si>
  <si>
    <t>）</t>
    <phoneticPr fontId="3"/>
  </si>
  <si>
    <t>時</t>
    <phoneticPr fontId="3"/>
  </si>
  <si>
    <t>分</t>
    <phoneticPr fontId="3"/>
  </si>
  <si>
    <t>○申込期間（売出期間）、払込期日又は受渡期日</t>
    <rPh sb="1" eb="3">
      <t>モウシコミ</t>
    </rPh>
    <rPh sb="3" eb="5">
      <t>キカン</t>
    </rPh>
    <rPh sb="6" eb="8">
      <t>ウリダシ</t>
    </rPh>
    <rPh sb="8" eb="10">
      <t>キカン</t>
    </rPh>
    <rPh sb="12" eb="14">
      <t>ハライコミ</t>
    </rPh>
    <rPh sb="14" eb="16">
      <t>キジツ</t>
    </rPh>
    <rPh sb="16" eb="17">
      <t>マタ</t>
    </rPh>
    <rPh sb="18" eb="20">
      <t>ウケワタシ</t>
    </rPh>
    <rPh sb="20" eb="22">
      <t>キジツ</t>
    </rPh>
    <phoneticPr fontId="3"/>
  </si>
  <si>
    <t>○　連結の有無　：</t>
    <rPh sb="2" eb="4">
      <t>レンケツ</t>
    </rPh>
    <rPh sb="5" eb="7">
      <t>ウム</t>
    </rPh>
    <phoneticPr fontId="3"/>
  </si>
  <si>
    <t>○連結の有無</t>
    <rPh sb="1" eb="3">
      <t>レンケツ</t>
    </rPh>
    <rPh sb="4" eb="6">
      <t>ウム</t>
    </rPh>
    <phoneticPr fontId="3"/>
  </si>
  <si>
    <t>日(</t>
    <phoneticPr fontId="3"/>
  </si>
  <si>
    <t>)</t>
    <phoneticPr fontId="3"/>
  </si>
  <si>
    <t>その他（</t>
    <rPh sb="2" eb="3">
      <t>タ</t>
    </rPh>
    <phoneticPr fontId="3"/>
  </si>
  <si>
    <t>日提出)</t>
    <rPh sb="0" eb="1">
      <t>ヒ</t>
    </rPh>
    <phoneticPr fontId="3"/>
  </si>
  <si>
    <t>○　上場・非上場の別　 [現  在]  ：</t>
    <phoneticPr fontId="3"/>
  </si>
  <si>
    <t>）</t>
    <phoneticPr fontId="3"/>
  </si>
  <si>
    <t>）（</t>
    <phoneticPr fontId="3"/>
  </si>
  <si>
    <t>）（</t>
    <phoneticPr fontId="3"/>
  </si>
  <si>
    <t>上場予定日：</t>
    <rPh sb="0" eb="2">
      <t>ジョウジョウ</t>
    </rPh>
    <rPh sb="2" eb="5">
      <t>ヨテイビ</t>
    </rPh>
    <phoneticPr fontId="3"/>
  </si>
  <si>
    <t>年</t>
    <rPh sb="0" eb="1">
      <t>ネン</t>
    </rPh>
    <phoneticPr fontId="3"/>
  </si>
  <si>
    <t>月</t>
    <rPh sb="0" eb="1">
      <t>ツキ</t>
    </rPh>
    <phoneticPr fontId="3"/>
  </si>
  <si>
    <t>日</t>
    <rPh sb="0" eb="1">
      <t>ヒ</t>
    </rPh>
    <phoneticPr fontId="3"/>
  </si>
  <si>
    <t>持株会型</t>
    <rPh sb="0" eb="3">
      <t>モチカブカイ</t>
    </rPh>
    <rPh sb="3" eb="4">
      <t>ガタ</t>
    </rPh>
    <phoneticPr fontId="3"/>
  </si>
  <si>
    <t>従業員向</t>
    <rPh sb="0" eb="3">
      <t>ジュウギョウイン</t>
    </rPh>
    <rPh sb="3" eb="4">
      <t>ム</t>
    </rPh>
    <phoneticPr fontId="3"/>
  </si>
  <si>
    <t>役員向</t>
    <rPh sb="0" eb="2">
      <t>ヤクイン</t>
    </rPh>
    <rPh sb="2" eb="3">
      <t>ム</t>
    </rPh>
    <phoneticPr fontId="3"/>
  </si>
  <si>
    <t>役員向及び従業員向</t>
    <rPh sb="0" eb="2">
      <t>ヤクイン</t>
    </rPh>
    <rPh sb="2" eb="3">
      <t>ム</t>
    </rPh>
    <rPh sb="3" eb="4">
      <t>オヨ</t>
    </rPh>
    <rPh sb="5" eb="8">
      <t>ジュウギョウイン</t>
    </rPh>
    <rPh sb="8" eb="9">
      <t>ム</t>
    </rPh>
    <phoneticPr fontId="3"/>
  </si>
  <si>
    <t>ﾗｲﾂｵﾌｧﾘﾝｸﾞ</t>
    <phoneticPr fontId="3"/>
  </si>
  <si>
    <t>ｽﾄｯｸｵﾌﾟｼｮﾝ</t>
    <phoneticPr fontId="3"/>
  </si>
  <si>
    <t>最近５年間における推移
（最近５年間に増減がない場合は、その直近）</t>
    <phoneticPr fontId="3"/>
  </si>
  <si>
    <t>株式の場合</t>
    <phoneticPr fontId="3"/>
  </si>
  <si>
    <t>配当政策</t>
    <phoneticPr fontId="3"/>
  </si>
  <si>
    <t>企業の概況</t>
    <phoneticPr fontId="3"/>
  </si>
  <si>
    <t>最近５事業年度</t>
    <phoneticPr fontId="3"/>
  </si>
  <si>
    <t>組織再編対象会社等情報</t>
    <rPh sb="0" eb="2">
      <t>ソシキ</t>
    </rPh>
    <rPh sb="2" eb="4">
      <t>サイヘン</t>
    </rPh>
    <rPh sb="4" eb="6">
      <t>タイショウ</t>
    </rPh>
    <phoneticPr fontId="3"/>
  </si>
  <si>
    <t>継続開示会社たる組織再編成対象会社に関する事項</t>
    <rPh sb="0" eb="2">
      <t>ケイゾク</t>
    </rPh>
    <rPh sb="2" eb="4">
      <t>カイジ</t>
    </rPh>
    <rPh sb="4" eb="6">
      <t>カイシャ</t>
    </rPh>
    <rPh sb="8" eb="10">
      <t>ソシキ</t>
    </rPh>
    <rPh sb="10" eb="13">
      <t>サイヘンセイ</t>
    </rPh>
    <rPh sb="13" eb="15">
      <t>タイショウ</t>
    </rPh>
    <rPh sb="15" eb="17">
      <t>カイシャ</t>
    </rPh>
    <rPh sb="18" eb="19">
      <t>カン</t>
    </rPh>
    <rPh sb="21" eb="23">
      <t>ジコウ</t>
    </rPh>
    <phoneticPr fontId="3"/>
  </si>
  <si>
    <t>○有価証券の種類（株式の場合）</t>
    <rPh sb="1" eb="3">
      <t>ユウカ</t>
    </rPh>
    <rPh sb="3" eb="5">
      <t>ショウケン</t>
    </rPh>
    <rPh sb="6" eb="8">
      <t>シュルイ</t>
    </rPh>
    <rPh sb="9" eb="11">
      <t>カブシキ</t>
    </rPh>
    <rPh sb="12" eb="14">
      <t>バアイ</t>
    </rPh>
    <phoneticPr fontId="3"/>
  </si>
  <si>
    <t>【日程表の付表（第二号の五様式）】</t>
    <rPh sb="8" eb="9">
      <t>ダイ</t>
    </rPh>
    <rPh sb="9" eb="11">
      <t>ニゴウ</t>
    </rPh>
    <rPh sb="12" eb="13">
      <t>ゴ</t>
    </rPh>
    <rPh sb="13" eb="15">
      <t>ヨウシキ</t>
    </rPh>
    <phoneticPr fontId="3"/>
  </si>
  <si>
    <t>【日程表の付表（第二号様式又は第二号の四様式）】</t>
    <rPh sb="8" eb="9">
      <t>ダイ</t>
    </rPh>
    <rPh sb="9" eb="11">
      <t>ニゴウ</t>
    </rPh>
    <rPh sb="11" eb="13">
      <t>ヨウシキ</t>
    </rPh>
    <rPh sb="13" eb="14">
      <t>マタ</t>
    </rPh>
    <rPh sb="15" eb="16">
      <t>ダイ</t>
    </rPh>
    <rPh sb="16" eb="18">
      <t>ニゴウ</t>
    </rPh>
    <rPh sb="19" eb="20">
      <t>ヨン</t>
    </rPh>
    <rPh sb="20" eb="22">
      <t>ヨウシキ</t>
    </rPh>
    <phoneticPr fontId="3"/>
  </si>
  <si>
    <t>第三者割当の内容</t>
    <rPh sb="0" eb="1">
      <t>ダイ</t>
    </rPh>
    <rPh sb="1" eb="3">
      <t>サンシャ</t>
    </rPh>
    <rPh sb="3" eb="5">
      <t>ワリアテ</t>
    </rPh>
    <rPh sb="6" eb="8">
      <t>ナイヨウ</t>
    </rPh>
    <phoneticPr fontId="3"/>
  </si>
  <si>
    <t>会社名</t>
    <rPh sb="0" eb="3">
      <t>カイシャメイ</t>
    </rPh>
    <phoneticPr fontId="3"/>
  </si>
  <si>
    <t>EDINETｺｰﾄﾞ</t>
    <phoneticPr fontId="3"/>
  </si>
  <si>
    <t>(有価証券の種類)</t>
    <rPh sb="1" eb="3">
      <t>ユウカ</t>
    </rPh>
    <rPh sb="3" eb="5">
      <t>ショウケン</t>
    </rPh>
    <rPh sb="6" eb="8">
      <t>シュルイ</t>
    </rPh>
    <phoneticPr fontId="3"/>
  </si>
  <si>
    <t>（発行株数)</t>
    <rPh sb="1" eb="3">
      <t>ハッコウ</t>
    </rPh>
    <rPh sb="3" eb="5">
      <t>カブスウ</t>
    </rPh>
    <phoneticPr fontId="3"/>
  </si>
  <si>
    <t>(議決権数)</t>
    <rPh sb="1" eb="4">
      <t>ギケツケン</t>
    </rPh>
    <rPh sb="4" eb="5">
      <t>スウ</t>
    </rPh>
    <phoneticPr fontId="3"/>
  </si>
  <si>
    <t>(発行金額)</t>
    <rPh sb="1" eb="3">
      <t>ハッコウ</t>
    </rPh>
    <rPh sb="3" eb="5">
      <t>キンガク</t>
    </rPh>
    <phoneticPr fontId="3"/>
  </si>
  <si>
    <t>単元株数</t>
    <rPh sb="0" eb="2">
      <t>タンゲン</t>
    </rPh>
    <rPh sb="2" eb="4">
      <t>カブスウ</t>
    </rPh>
    <phoneticPr fontId="3"/>
  </si>
  <si>
    <t>株式（A）</t>
    <rPh sb="0" eb="2">
      <t>カブシキ</t>
    </rPh>
    <phoneticPr fontId="3"/>
  </si>
  <si>
    <t>新株予約権証券(B）</t>
    <rPh sb="0" eb="2">
      <t>シンカブ</t>
    </rPh>
    <rPh sb="2" eb="4">
      <t>ヨヤク</t>
    </rPh>
    <rPh sb="4" eb="5">
      <t>ケン</t>
    </rPh>
    <rPh sb="5" eb="7">
      <t>ショウケン</t>
    </rPh>
    <phoneticPr fontId="3"/>
  </si>
  <si>
    <t>新株予約権付社債(C）</t>
    <rPh sb="0" eb="2">
      <t>シンカブ</t>
    </rPh>
    <rPh sb="2" eb="4">
      <t>ヨヤク</t>
    </rPh>
    <rPh sb="4" eb="5">
      <t>ケン</t>
    </rPh>
    <rPh sb="5" eb="6">
      <t>ツキ</t>
    </rPh>
    <rPh sb="6" eb="8">
      <t>シャサイ</t>
    </rPh>
    <phoneticPr fontId="3"/>
  </si>
  <si>
    <t>　</t>
    <phoneticPr fontId="3"/>
  </si>
  <si>
    <t>過去6月以内に行われた第三者割当がある場合の割当てた株式等に係る議決権数（D)</t>
    <rPh sb="0" eb="2">
      <t>カコ</t>
    </rPh>
    <rPh sb="3" eb="4">
      <t>ツキ</t>
    </rPh>
    <rPh sb="4" eb="6">
      <t>イナイ</t>
    </rPh>
    <rPh sb="7" eb="8">
      <t>オコナ</t>
    </rPh>
    <rPh sb="11" eb="12">
      <t>ダイ</t>
    </rPh>
    <rPh sb="12" eb="14">
      <t>サンシャ</t>
    </rPh>
    <rPh sb="14" eb="16">
      <t>ワリアテ</t>
    </rPh>
    <rPh sb="19" eb="21">
      <t>バアイ</t>
    </rPh>
    <rPh sb="22" eb="24">
      <t>ワリア</t>
    </rPh>
    <rPh sb="26" eb="28">
      <t>カブシキ</t>
    </rPh>
    <rPh sb="28" eb="29">
      <t>トウ</t>
    </rPh>
    <rPh sb="30" eb="31">
      <t>カカ</t>
    </rPh>
    <rPh sb="32" eb="35">
      <t>ギケツケン</t>
    </rPh>
    <rPh sb="35" eb="36">
      <t>スウ</t>
    </rPh>
    <phoneticPr fontId="3"/>
  </si>
  <si>
    <t>希薄化率(A＋B＋C＋D）/(E－D）</t>
    <rPh sb="0" eb="3">
      <t>キハクカ</t>
    </rPh>
    <rPh sb="3" eb="4">
      <t>リツ</t>
    </rPh>
    <phoneticPr fontId="3"/>
  </si>
  <si>
    <t>最近の増資等状況</t>
    <rPh sb="0" eb="2">
      <t>サイキン</t>
    </rPh>
    <rPh sb="3" eb="6">
      <t>ゾウシトウ</t>
    </rPh>
    <rPh sb="6" eb="8">
      <t>ジョウキョウ</t>
    </rPh>
    <phoneticPr fontId="3"/>
  </si>
  <si>
    <t>　直近（概ね3カ月以内）の授権資本枠の拡大</t>
    <rPh sb="1" eb="3">
      <t>チョッキン</t>
    </rPh>
    <rPh sb="4" eb="5">
      <t>オオム</t>
    </rPh>
    <rPh sb="8" eb="9">
      <t>ゲツ</t>
    </rPh>
    <rPh sb="9" eb="11">
      <t>イナイ</t>
    </rPh>
    <rPh sb="13" eb="15">
      <t>ジュケン</t>
    </rPh>
    <rPh sb="15" eb="17">
      <t>シホン</t>
    </rPh>
    <rPh sb="17" eb="18">
      <t>ワク</t>
    </rPh>
    <rPh sb="19" eb="21">
      <t>カクダイ</t>
    </rPh>
    <phoneticPr fontId="3"/>
  </si>
  <si>
    <t>無</t>
    <rPh sb="0" eb="1">
      <t>ナシ</t>
    </rPh>
    <phoneticPr fontId="3"/>
  </si>
  <si>
    <t>　過去の第三者割当の失権</t>
    <rPh sb="1" eb="3">
      <t>カコ</t>
    </rPh>
    <rPh sb="4" eb="5">
      <t>ダイ</t>
    </rPh>
    <rPh sb="5" eb="7">
      <t>サンシャ</t>
    </rPh>
    <rPh sb="7" eb="9">
      <t>ワリアテ</t>
    </rPh>
    <rPh sb="10" eb="12">
      <t>シッケン</t>
    </rPh>
    <phoneticPr fontId="3"/>
  </si>
  <si>
    <t>　過去に同じ割当先に第三者割当</t>
    <rPh sb="1" eb="3">
      <t>カコ</t>
    </rPh>
    <rPh sb="4" eb="5">
      <t>オナ</t>
    </rPh>
    <rPh sb="6" eb="8">
      <t>ワリアテ</t>
    </rPh>
    <rPh sb="8" eb="9">
      <t>サキ</t>
    </rPh>
    <rPh sb="10" eb="11">
      <t>ダイ</t>
    </rPh>
    <rPh sb="11" eb="13">
      <t>サンシャ</t>
    </rPh>
    <rPh sb="13" eb="15">
      <t>ワリアテ</t>
    </rPh>
    <phoneticPr fontId="3"/>
  </si>
  <si>
    <t>有</t>
    <rPh sb="0" eb="1">
      <t>ア</t>
    </rPh>
    <phoneticPr fontId="3"/>
  </si>
  <si>
    <t>割当予定先の状況</t>
    <rPh sb="0" eb="2">
      <t>ワリアテ</t>
    </rPh>
    <rPh sb="2" eb="4">
      <t>ヨテイ</t>
    </rPh>
    <rPh sb="4" eb="5">
      <t>サキ</t>
    </rPh>
    <rPh sb="6" eb="8">
      <t>ジョウキョウ</t>
    </rPh>
    <phoneticPr fontId="3"/>
  </si>
  <si>
    <t>(氏名又は名称)</t>
    <rPh sb="1" eb="3">
      <t>シメイ</t>
    </rPh>
    <rPh sb="3" eb="4">
      <t>マタ</t>
    </rPh>
    <rPh sb="5" eb="6">
      <t>メイ</t>
    </rPh>
    <rPh sb="6" eb="7">
      <t>ショウ</t>
    </rPh>
    <phoneticPr fontId="3"/>
  </si>
  <si>
    <t>(上場・非上場の別)</t>
    <rPh sb="1" eb="3">
      <t>ジョウジョウ</t>
    </rPh>
    <rPh sb="4" eb="7">
      <t>ヒジョウジョウ</t>
    </rPh>
    <rPh sb="8" eb="9">
      <t>ベツ</t>
    </rPh>
    <phoneticPr fontId="3"/>
  </si>
  <si>
    <t>(株数)</t>
    <rPh sb="1" eb="3">
      <t>カブスウ</t>
    </rPh>
    <phoneticPr fontId="3"/>
  </si>
  <si>
    <t>(株式)</t>
    <rPh sb="1" eb="3">
      <t>カブシキ</t>
    </rPh>
    <phoneticPr fontId="3"/>
  </si>
  <si>
    <t>(新株予約権証券)</t>
    <rPh sb="1" eb="3">
      <t>シンカブ</t>
    </rPh>
    <rPh sb="3" eb="5">
      <t>ヨヤク</t>
    </rPh>
    <rPh sb="5" eb="6">
      <t>ケン</t>
    </rPh>
    <rPh sb="6" eb="8">
      <t>ショウケン</t>
    </rPh>
    <phoneticPr fontId="3"/>
  </si>
  <si>
    <t>(新株予約権付社債)</t>
    <rPh sb="1" eb="3">
      <t>シンカブ</t>
    </rPh>
    <rPh sb="3" eb="5">
      <t>ヨヤク</t>
    </rPh>
    <rPh sb="5" eb="6">
      <t>ケン</t>
    </rPh>
    <rPh sb="6" eb="7">
      <t>ツキ</t>
    </rPh>
    <rPh sb="7" eb="9">
      <t>シャサイ</t>
    </rPh>
    <phoneticPr fontId="3"/>
  </si>
  <si>
    <t>計</t>
    <rPh sb="0" eb="1">
      <t>ケイ</t>
    </rPh>
    <phoneticPr fontId="3"/>
  </si>
  <si>
    <t>実在性の確認方法(登記簿、住民票、訪問等)</t>
    <rPh sb="0" eb="3">
      <t>ジツザイセイ</t>
    </rPh>
    <rPh sb="4" eb="6">
      <t>カクニン</t>
    </rPh>
    <rPh sb="6" eb="8">
      <t>ホウホウ</t>
    </rPh>
    <rPh sb="9" eb="12">
      <t>トウキボ</t>
    </rPh>
    <rPh sb="13" eb="16">
      <t>ジュウミンヒョウ</t>
    </rPh>
    <rPh sb="17" eb="19">
      <t>ホウモン</t>
    </rPh>
    <rPh sb="19" eb="20">
      <t>トウ</t>
    </rPh>
    <phoneticPr fontId="3"/>
  </si>
  <si>
    <t>選定理由(選定過程、紹介者等)</t>
    <rPh sb="0" eb="2">
      <t>センテイ</t>
    </rPh>
    <rPh sb="2" eb="4">
      <t>リユウ</t>
    </rPh>
    <rPh sb="5" eb="7">
      <t>センテイ</t>
    </rPh>
    <rPh sb="7" eb="9">
      <t>カテイ</t>
    </rPh>
    <rPh sb="10" eb="14">
      <t>ショウカイシャトウ</t>
    </rPh>
    <phoneticPr fontId="3"/>
  </si>
  <si>
    <t>資金確認方法(通帳、決算書、借入先名称等)</t>
    <rPh sb="0" eb="2">
      <t>シキン</t>
    </rPh>
    <rPh sb="2" eb="4">
      <t>カクニン</t>
    </rPh>
    <rPh sb="4" eb="6">
      <t>ホウホウ</t>
    </rPh>
    <rPh sb="7" eb="9">
      <t>ツウチョウ</t>
    </rPh>
    <rPh sb="10" eb="12">
      <t>ケッサン</t>
    </rPh>
    <rPh sb="12" eb="13">
      <t>ショ</t>
    </rPh>
    <rPh sb="14" eb="16">
      <t>カリイレ</t>
    </rPh>
    <rPh sb="16" eb="17">
      <t>サキ</t>
    </rPh>
    <rPh sb="17" eb="18">
      <t>メイ</t>
    </rPh>
    <rPh sb="18" eb="19">
      <t>ショウ</t>
    </rPh>
    <rPh sb="19" eb="20">
      <t>トウ</t>
    </rPh>
    <phoneticPr fontId="3"/>
  </si>
  <si>
    <t>反社チェックの方法(範囲、調査会社名等)</t>
    <rPh sb="0" eb="1">
      <t>ハン</t>
    </rPh>
    <rPh sb="1" eb="2">
      <t>シャ</t>
    </rPh>
    <rPh sb="7" eb="9">
      <t>ホウホウ</t>
    </rPh>
    <rPh sb="10" eb="12">
      <t>ハンイ</t>
    </rPh>
    <rPh sb="13" eb="15">
      <t>チョウサ</t>
    </rPh>
    <rPh sb="15" eb="17">
      <t>ガイシャ</t>
    </rPh>
    <rPh sb="17" eb="18">
      <t>メイ</t>
    </rPh>
    <rPh sb="18" eb="19">
      <t>トウ</t>
    </rPh>
    <phoneticPr fontId="3"/>
  </si>
  <si>
    <t>業務執行組合員(ファンド等である場合)</t>
    <rPh sb="0" eb="2">
      <t>ギョウム</t>
    </rPh>
    <rPh sb="2" eb="4">
      <t>シッコウ</t>
    </rPh>
    <rPh sb="4" eb="7">
      <t>クミアイイン</t>
    </rPh>
    <rPh sb="12" eb="13">
      <t>トウ</t>
    </rPh>
    <rPh sb="16" eb="18">
      <t>バアイ</t>
    </rPh>
    <phoneticPr fontId="3"/>
  </si>
  <si>
    <t>主たる出資者(ファンド等である場合)</t>
    <rPh sb="0" eb="1">
      <t>シュ</t>
    </rPh>
    <rPh sb="3" eb="6">
      <t>シュッシシャ</t>
    </rPh>
    <rPh sb="11" eb="12">
      <t>トウ</t>
    </rPh>
    <rPh sb="15" eb="17">
      <t>バアイ</t>
    </rPh>
    <phoneticPr fontId="3"/>
  </si>
  <si>
    <t>手取金の使途</t>
    <rPh sb="0" eb="2">
      <t>テドリ</t>
    </rPh>
    <rPh sb="2" eb="3">
      <t>キン</t>
    </rPh>
    <rPh sb="4" eb="6">
      <t>シト</t>
    </rPh>
    <phoneticPr fontId="3"/>
  </si>
  <si>
    <t>(大区分)</t>
    <rPh sb="1" eb="4">
      <t>ダイクブン</t>
    </rPh>
    <phoneticPr fontId="3"/>
  </si>
  <si>
    <t>(具体的内容)</t>
    <rPh sb="1" eb="4">
      <t>グタイテキ</t>
    </rPh>
    <rPh sb="4" eb="6">
      <t>ナイヨウ</t>
    </rPh>
    <phoneticPr fontId="3"/>
  </si>
  <si>
    <t>(金額)</t>
    <rPh sb="1" eb="3">
      <t>キンガク</t>
    </rPh>
    <phoneticPr fontId="3"/>
  </si>
  <si>
    <t>(支出予定時期)</t>
    <rPh sb="1" eb="3">
      <t>シシュツ</t>
    </rPh>
    <rPh sb="3" eb="5">
      <t>ヨテイ</t>
    </rPh>
    <rPh sb="5" eb="7">
      <t>ジキ</t>
    </rPh>
    <phoneticPr fontId="3"/>
  </si>
  <si>
    <t>関係会社に対する出資又は融資</t>
    <rPh sb="0" eb="2">
      <t>カンケイ</t>
    </rPh>
    <rPh sb="2" eb="4">
      <t>カイシャ</t>
    </rPh>
    <rPh sb="5" eb="6">
      <t>タイ</t>
    </rPh>
    <rPh sb="8" eb="10">
      <t>シュッシ</t>
    </rPh>
    <rPh sb="10" eb="11">
      <t>マタ</t>
    </rPh>
    <rPh sb="12" eb="14">
      <t>ユウシ</t>
    </rPh>
    <phoneticPr fontId="3"/>
  </si>
  <si>
    <t>運転資金</t>
    <rPh sb="0" eb="2">
      <t>ウンテン</t>
    </rPh>
    <rPh sb="2" eb="4">
      <t>シキン</t>
    </rPh>
    <phoneticPr fontId="3"/>
  </si>
  <si>
    <t>発行条件</t>
    <rPh sb="0" eb="2">
      <t>ハッコウ</t>
    </rPh>
    <rPh sb="2" eb="4">
      <t>ジョウケン</t>
    </rPh>
    <phoneticPr fontId="3"/>
  </si>
  <si>
    <t>発行価格の決定根拠</t>
    <rPh sb="0" eb="2">
      <t>ハッコウ</t>
    </rPh>
    <rPh sb="2" eb="4">
      <t>カカク</t>
    </rPh>
    <rPh sb="5" eb="7">
      <t>ケッテイ</t>
    </rPh>
    <rPh sb="7" eb="9">
      <t>コンキョ</t>
    </rPh>
    <phoneticPr fontId="3"/>
  </si>
  <si>
    <t>第三者算定機関の名称</t>
    <rPh sb="0" eb="1">
      <t>ダイ</t>
    </rPh>
    <rPh sb="1" eb="3">
      <t>サンシャ</t>
    </rPh>
    <rPh sb="3" eb="5">
      <t>サンテイ</t>
    </rPh>
    <rPh sb="5" eb="7">
      <t>キカン</t>
    </rPh>
    <rPh sb="8" eb="10">
      <t>メイショウ</t>
    </rPh>
    <phoneticPr fontId="3"/>
  </si>
  <si>
    <t>大規模な第三者割当の必要性</t>
    <rPh sb="0" eb="3">
      <t>ダイキボ</t>
    </rPh>
    <rPh sb="4" eb="5">
      <t>ダイ</t>
    </rPh>
    <rPh sb="5" eb="7">
      <t>サンシャ</t>
    </rPh>
    <rPh sb="7" eb="9">
      <t>ワリアテ</t>
    </rPh>
    <rPh sb="10" eb="13">
      <t>ヒツヨウセイ</t>
    </rPh>
    <phoneticPr fontId="3"/>
  </si>
  <si>
    <t>株主総会or第三者委員会</t>
    <rPh sb="0" eb="2">
      <t>カブヌシ</t>
    </rPh>
    <rPh sb="2" eb="4">
      <t>ソウカイ</t>
    </rPh>
    <rPh sb="6" eb="7">
      <t>ダイ</t>
    </rPh>
    <rPh sb="7" eb="9">
      <t>サンシャ</t>
    </rPh>
    <rPh sb="9" eb="12">
      <t>イインカイ</t>
    </rPh>
    <phoneticPr fontId="3"/>
  </si>
  <si>
    <t>第三者委員会</t>
    <rPh sb="0" eb="1">
      <t>ダイ</t>
    </rPh>
    <rPh sb="1" eb="3">
      <t>サンシャ</t>
    </rPh>
    <rPh sb="3" eb="6">
      <t>イインカイ</t>
    </rPh>
    <phoneticPr fontId="3"/>
  </si>
  <si>
    <t>委員の氏名・属性等(第三者委員会の場合)</t>
    <rPh sb="0" eb="2">
      <t>イイン</t>
    </rPh>
    <rPh sb="3" eb="5">
      <t>シメイ</t>
    </rPh>
    <rPh sb="6" eb="8">
      <t>ゾクセイ</t>
    </rPh>
    <rPh sb="8" eb="9">
      <t>トウ</t>
    </rPh>
    <rPh sb="10" eb="11">
      <t>ダイ</t>
    </rPh>
    <rPh sb="11" eb="13">
      <t>サンシャ</t>
    </rPh>
    <rPh sb="13" eb="16">
      <t>イインカイ</t>
    </rPh>
    <rPh sb="17" eb="19">
      <t>バアイ</t>
    </rPh>
    <phoneticPr fontId="3"/>
  </si>
  <si>
    <t>監査法人</t>
    <rPh sb="0" eb="2">
      <t>カンサ</t>
    </rPh>
    <rPh sb="2" eb="4">
      <t>ホウジン</t>
    </rPh>
    <phoneticPr fontId="3"/>
  </si>
  <si>
    <t>監査法人名</t>
    <rPh sb="0" eb="2">
      <t>カンサ</t>
    </rPh>
    <rPh sb="2" eb="4">
      <t>ホウジン</t>
    </rPh>
    <rPh sb="4" eb="5">
      <t>メイ</t>
    </rPh>
    <phoneticPr fontId="3"/>
  </si>
  <si>
    <t>交代の有無</t>
    <rPh sb="0" eb="2">
      <t>コウタイ</t>
    </rPh>
    <rPh sb="3" eb="5">
      <t>ウム</t>
    </rPh>
    <phoneticPr fontId="3"/>
  </si>
  <si>
    <t>交代前の
監査法人名</t>
    <rPh sb="0" eb="2">
      <t>コウタイ</t>
    </rPh>
    <rPh sb="2" eb="3">
      <t>マエ</t>
    </rPh>
    <rPh sb="5" eb="7">
      <t>カンサ</t>
    </rPh>
    <rPh sb="7" eb="9">
      <t>ホウジン</t>
    </rPh>
    <rPh sb="9" eb="10">
      <t>メイ</t>
    </rPh>
    <phoneticPr fontId="3"/>
  </si>
  <si>
    <t>取引所との相談状況</t>
    <rPh sb="0" eb="2">
      <t>トリヒキ</t>
    </rPh>
    <rPh sb="2" eb="3">
      <t>ジョ</t>
    </rPh>
    <rPh sb="5" eb="7">
      <t>ソウダン</t>
    </rPh>
    <rPh sb="7" eb="9">
      <t>ジョウキョウ</t>
    </rPh>
    <phoneticPr fontId="3"/>
  </si>
  <si>
    <t>設備資金</t>
    <rPh sb="0" eb="2">
      <t>セツビ</t>
    </rPh>
    <rPh sb="2" eb="4">
      <t>シキン</t>
    </rPh>
    <phoneticPr fontId="3"/>
  </si>
  <si>
    <t>借入金返済</t>
    <rPh sb="0" eb="2">
      <t>カリイレ</t>
    </rPh>
    <rPh sb="2" eb="3">
      <t>キン</t>
    </rPh>
    <rPh sb="3" eb="5">
      <t>ヘンサイ</t>
    </rPh>
    <phoneticPr fontId="3"/>
  </si>
  <si>
    <t>株主総会</t>
    <rPh sb="0" eb="2">
      <t>カブヌシ</t>
    </rPh>
    <rPh sb="2" eb="4">
      <t>ソウカイ</t>
    </rPh>
    <phoneticPr fontId="3"/>
  </si>
  <si>
    <t>〇</t>
    <phoneticPr fontId="3"/>
  </si>
  <si>
    <t>―</t>
    <phoneticPr fontId="3"/>
  </si>
  <si>
    <t>上場廃止基準への抵触の有無</t>
    <rPh sb="0" eb="2">
      <t>ジョウジョウ</t>
    </rPh>
    <rPh sb="2" eb="4">
      <t>ハイシ</t>
    </rPh>
    <rPh sb="4" eb="6">
      <t>キジュン</t>
    </rPh>
    <rPh sb="8" eb="10">
      <t>テイショク</t>
    </rPh>
    <rPh sb="11" eb="13">
      <t>ウム</t>
    </rPh>
    <phoneticPr fontId="3"/>
  </si>
  <si>
    <t>【Ｆ】</t>
    <phoneticPr fontId="3"/>
  </si>
  <si>
    <t>（</t>
    <phoneticPr fontId="3"/>
  </si>
  <si>
    <t>有価証券の取得</t>
    <rPh sb="0" eb="2">
      <t>ユウカ</t>
    </rPh>
    <rPh sb="2" eb="4">
      <t>ショウケン</t>
    </rPh>
    <rPh sb="5" eb="7">
      <t>シュトク</t>
    </rPh>
    <phoneticPr fontId="3"/>
  </si>
  <si>
    <t>事業の状況</t>
    <phoneticPr fontId="3"/>
  </si>
  <si>
    <t>経営方針、経営環境及び対処すべき課題等</t>
    <phoneticPr fontId="3"/>
  </si>
  <si>
    <t>届出書提出日の最近日現在</t>
    <phoneticPr fontId="3"/>
  </si>
  <si>
    <t>（将来に関する事項を記載する場合は届出書提出日現在の判断である旨記載）</t>
    <phoneticPr fontId="3"/>
  </si>
  <si>
    <t>事業等のリスク</t>
    <phoneticPr fontId="3"/>
  </si>
  <si>
    <t>（将来に関する事項を記載する場合は届出書提出日現在の判断である旨記載）</t>
    <phoneticPr fontId="3"/>
  </si>
  <si>
    <t>経営者による財政状態、経営成績及びキャッシュフローの状況の分析</t>
    <rPh sb="0" eb="3">
      <t>ケイエイシャ</t>
    </rPh>
    <rPh sb="15" eb="16">
      <t>オヨ</t>
    </rPh>
    <rPh sb="26" eb="28">
      <t>ジョウキョウ</t>
    </rPh>
    <phoneticPr fontId="3"/>
  </si>
  <si>
    <t>最近事業年度末並びに届出書提出前月末</t>
    <phoneticPr fontId="3"/>
  </si>
  <si>
    <t>その他の新株予約権等の状況</t>
    <rPh sb="2" eb="3">
      <t>タ</t>
    </rPh>
    <rPh sb="9" eb="10">
      <t>トウ</t>
    </rPh>
    <phoneticPr fontId="3"/>
  </si>
  <si>
    <t>事業の状況</t>
    <phoneticPr fontId="3"/>
  </si>
  <si>
    <t>最近2（連結）会計年度末現在（最近（連結）会計年度の次の（連結）会計年度開始の日から起算して3（6、9）箇月を経過した日以後45日を経過した日以後（９か月を経過する日以後）に届出書を提出する場合には、当該（連結）会計年度に係る四半期（中間）（連結）貸借対照表も掲げる）</t>
    <rPh sb="52" eb="54">
      <t>カゲツ</t>
    </rPh>
    <rPh sb="55" eb="57">
      <t>ケイカ</t>
    </rPh>
    <rPh sb="59" eb="60">
      <t>ヒ</t>
    </rPh>
    <rPh sb="60" eb="62">
      <t>イゴ</t>
    </rPh>
    <rPh sb="64" eb="65">
      <t>ニチ</t>
    </rPh>
    <rPh sb="66" eb="68">
      <t>ケイカ</t>
    </rPh>
    <rPh sb="70" eb="71">
      <t>ヒ</t>
    </rPh>
    <rPh sb="71" eb="73">
      <t>イゴ</t>
    </rPh>
    <rPh sb="113" eb="115">
      <t>シハン</t>
    </rPh>
    <rPh sb="115" eb="116">
      <t>キ</t>
    </rPh>
    <phoneticPr fontId="3"/>
  </si>
  <si>
    <t>届出書提出の最近日現在（自己株式を除く）</t>
    <rPh sb="12" eb="14">
      <t>ジコ</t>
    </rPh>
    <rPh sb="14" eb="16">
      <t>カブシキ</t>
    </rPh>
    <rPh sb="17" eb="18">
      <t>ノゾ</t>
    </rPh>
    <phoneticPr fontId="3"/>
  </si>
  <si>
    <t>当該次の連結会計年度開始後３箇月の経営成績</t>
    <rPh sb="17" eb="19">
      <t>ケイエイ</t>
    </rPh>
    <rPh sb="19" eb="21">
      <t>セイセキ</t>
    </rPh>
    <phoneticPr fontId="3"/>
  </si>
  <si>
    <t>当該次の連結会計年度開始後６箇月の経営成績</t>
    <phoneticPr fontId="3"/>
  </si>
  <si>
    <t>当該次の連結会計年度開始後９箇月の経営成績</t>
    <phoneticPr fontId="3"/>
  </si>
  <si>
    <t>当該次の連結会計年度開始後６箇月の経営成績</t>
    <phoneticPr fontId="3"/>
  </si>
  <si>
    <t>当該次の連結会計年度の経営成績</t>
    <phoneticPr fontId="3"/>
  </si>
  <si>
    <t>当該次の事業年度開始後３箇月の経営成績</t>
    <rPh sb="4" eb="6">
      <t>ジギョウ</t>
    </rPh>
    <phoneticPr fontId="3"/>
  </si>
  <si>
    <t>当該次の連結会計年度開始後６箇月の経営成績</t>
    <phoneticPr fontId="3"/>
  </si>
  <si>
    <t>当該次の事業年度開始後６箇月の経営成績</t>
    <phoneticPr fontId="3"/>
  </si>
  <si>
    <t>当該次の事業年度の経営成績</t>
    <phoneticPr fontId="3"/>
  </si>
  <si>
    <t>当該次の事業年度の経営成績</t>
    <phoneticPr fontId="3"/>
  </si>
  <si>
    <t>総株主の議決権数（E)</t>
    <rPh sb="0" eb="1">
      <t>ソウ</t>
    </rPh>
    <rPh sb="1" eb="3">
      <t>カブヌシ</t>
    </rPh>
    <rPh sb="4" eb="7">
      <t>ギケツケン</t>
    </rPh>
    <rPh sb="7" eb="8">
      <t>スウ</t>
    </rPh>
    <phoneticPr fontId="3"/>
  </si>
  <si>
    <t>ＲＳ</t>
    <phoneticPr fontId="3"/>
  </si>
  <si>
    <t>第三者割当</t>
    <phoneticPr fontId="3"/>
  </si>
  <si>
    <t>継続開示会社</t>
    <phoneticPr fontId="3"/>
  </si>
  <si>
    <t>その他</t>
    <phoneticPr fontId="3"/>
  </si>
  <si>
    <t>日程相談日：令和</t>
  </si>
  <si>
    <t>令和</t>
  </si>
  <si>
    <t>令和</t>
    <phoneticPr fontId="3"/>
  </si>
  <si>
    <t>令和</t>
    <phoneticPr fontId="3"/>
  </si>
  <si>
    <t>（令和</t>
    <phoneticPr fontId="3"/>
  </si>
  <si>
    <t>】提出日：令和</t>
  </si>
  <si>
    <t>(訂正報告書：令和</t>
  </si>
  <si>
    <t>日～至 令和</t>
    <rPh sb="0" eb="1">
      <t>ヒ</t>
    </rPh>
    <rPh sb="2" eb="3">
      <t>イタル</t>
    </rPh>
    <phoneticPr fontId="3"/>
  </si>
  <si>
    <t>自 令和</t>
  </si>
  <si>
    <t>日・令和</t>
    <rPh sb="0" eb="1">
      <t>ヒ</t>
    </rPh>
    <phoneticPr fontId="3"/>
  </si>
  <si>
    <t>株式給付（交付）信託</t>
    <rPh sb="0" eb="2">
      <t>カブシキ</t>
    </rPh>
    <rPh sb="2" eb="4">
      <t>キュウフ</t>
    </rPh>
    <rPh sb="5" eb="7">
      <t>コウフ</t>
    </rPh>
    <rPh sb="8" eb="10">
      <t>シンタク</t>
    </rPh>
    <phoneticPr fontId="3"/>
  </si>
  <si>
    <t>（</t>
    <phoneticPr fontId="3"/>
  </si>
  <si>
    <t>）</t>
    <phoneticPr fontId="3"/>
  </si>
  <si>
    <t>相談日：</t>
    <rPh sb="0" eb="3">
      <t>ソウダンビ</t>
    </rPh>
    <phoneticPr fontId="3"/>
  </si>
  <si>
    <t>取引所担当者：</t>
    <phoneticPr fontId="3"/>
  </si>
  <si>
    <t>その他　※</t>
    <rPh sb="2" eb="3">
      <t>タ</t>
    </rPh>
    <phoneticPr fontId="3"/>
  </si>
  <si>
    <t>有利発行の該当性の有無</t>
    <rPh sb="0" eb="2">
      <t>ユウリ</t>
    </rPh>
    <rPh sb="2" eb="4">
      <t>ハッコウ</t>
    </rPh>
    <rPh sb="5" eb="8">
      <t>ガイトウセイ</t>
    </rPh>
    <rPh sb="9" eb="11">
      <t>ウム</t>
    </rPh>
    <phoneticPr fontId="3"/>
  </si>
  <si>
    <t>株主総利回り</t>
    <rPh sb="0" eb="2">
      <t>カブヌシ</t>
    </rPh>
    <rPh sb="2" eb="3">
      <t>ソウ</t>
    </rPh>
    <rPh sb="3" eb="5">
      <t>リマワ</t>
    </rPh>
    <phoneticPr fontId="3"/>
  </si>
  <si>
    <t>最近５年間の株主総利回り</t>
    <rPh sb="0" eb="2">
      <t>サイキン</t>
    </rPh>
    <rPh sb="3" eb="5">
      <t>ネンカン</t>
    </rPh>
    <rPh sb="6" eb="8">
      <t>カブヌシ</t>
    </rPh>
    <rPh sb="8" eb="9">
      <t>ソウ</t>
    </rPh>
    <rPh sb="9" eb="11">
      <t>リマワ</t>
    </rPh>
    <phoneticPr fontId="3"/>
  </si>
  <si>
    <t>株価の推移</t>
    <rPh sb="0" eb="2">
      <t>カブカ</t>
    </rPh>
    <rPh sb="3" eb="5">
      <t>スイイ</t>
    </rPh>
    <phoneticPr fontId="3"/>
  </si>
  <si>
    <t>最近５年間の事業年度別株価、最近６月間の株価の推移</t>
    <phoneticPr fontId="3"/>
  </si>
  <si>
    <t>役員の状況</t>
    <rPh sb="0" eb="2">
      <t>ヤクイン</t>
    </rPh>
    <rPh sb="3" eb="5">
      <t>ジョウキョウ</t>
    </rPh>
    <phoneticPr fontId="3"/>
  </si>
  <si>
    <t>届出書提出日現在</t>
    <phoneticPr fontId="3"/>
  </si>
  <si>
    <t>監査の状況</t>
    <rPh sb="0" eb="2">
      <t>カンサ</t>
    </rPh>
    <rPh sb="3" eb="5">
      <t>ジョウキョウ</t>
    </rPh>
    <phoneticPr fontId="3"/>
  </si>
  <si>
    <t>役員の報酬等</t>
    <rPh sb="0" eb="2">
      <t>ヤクイン</t>
    </rPh>
    <rPh sb="3" eb="5">
      <t>ホウシュウ</t>
    </rPh>
    <rPh sb="5" eb="6">
      <t>トウ</t>
    </rPh>
    <phoneticPr fontId="3"/>
  </si>
  <si>
    <t>最近事業年度の役員の報酬等、届出書提出日現在の役員の報酬等の額又はその算定方法の決定に関する方針の内容及び決定方法</t>
    <rPh sb="7" eb="9">
      <t>ヤクイン</t>
    </rPh>
    <rPh sb="10" eb="12">
      <t>ホウシュウ</t>
    </rPh>
    <rPh sb="12" eb="13">
      <t>トウ</t>
    </rPh>
    <rPh sb="14" eb="17">
      <t>トドケデショ</t>
    </rPh>
    <rPh sb="17" eb="19">
      <t>テイシュツ</t>
    </rPh>
    <rPh sb="19" eb="20">
      <t>ビ</t>
    </rPh>
    <rPh sb="20" eb="22">
      <t>ゲンザイ</t>
    </rPh>
    <rPh sb="23" eb="25">
      <t>ヤクイン</t>
    </rPh>
    <rPh sb="26" eb="28">
      <t>ホウシュウ</t>
    </rPh>
    <rPh sb="28" eb="29">
      <t>トウ</t>
    </rPh>
    <rPh sb="30" eb="31">
      <t>ガク</t>
    </rPh>
    <rPh sb="31" eb="32">
      <t>マタ</t>
    </rPh>
    <rPh sb="35" eb="37">
      <t>サンテイ</t>
    </rPh>
    <rPh sb="37" eb="39">
      <t>ホウホウ</t>
    </rPh>
    <rPh sb="40" eb="42">
      <t>ケッテイ</t>
    </rPh>
    <rPh sb="43" eb="44">
      <t>カン</t>
    </rPh>
    <rPh sb="46" eb="48">
      <t>ホウシン</t>
    </rPh>
    <rPh sb="49" eb="51">
      <t>ナイヨウ</t>
    </rPh>
    <rPh sb="51" eb="52">
      <t>オヨ</t>
    </rPh>
    <rPh sb="53" eb="55">
      <t>ケッテイ</t>
    </rPh>
    <rPh sb="55" eb="57">
      <t>ホウホウ</t>
    </rPh>
    <phoneticPr fontId="3"/>
  </si>
  <si>
    <t>株式の保有状況</t>
    <rPh sb="0" eb="2">
      <t>カブシキ</t>
    </rPh>
    <rPh sb="3" eb="5">
      <t>ホユウ</t>
    </rPh>
    <rPh sb="5" eb="7">
      <t>ジョウキョウ</t>
    </rPh>
    <phoneticPr fontId="3"/>
  </si>
  <si>
    <t>最近事業年度</t>
    <rPh sb="0" eb="2">
      <t>サイキン</t>
    </rPh>
    <rPh sb="2" eb="4">
      <t>ジギョウ</t>
    </rPh>
    <rPh sb="4" eb="6">
      <t>ネンド</t>
    </rPh>
    <phoneticPr fontId="3"/>
  </si>
  <si>
    <t>日～至 令和</t>
  </si>
  <si>
    <t>自</t>
    <phoneticPr fontId="3"/>
  </si>
  <si>
    <t>(平成</t>
    <rPh sb="1" eb="3">
      <t>ヘイセイ</t>
    </rPh>
    <phoneticPr fontId="3"/>
  </si>
  <si>
    <t>(令和</t>
    <rPh sb="1" eb="3">
      <t>レイワ</t>
    </rPh>
    <phoneticPr fontId="3"/>
  </si>
  <si>
    <t>提出日：平成</t>
    <rPh sb="0" eb="2">
      <t>テイシュツ</t>
    </rPh>
    <rPh sb="2" eb="3">
      <t>ビ</t>
    </rPh>
    <rPh sb="4" eb="6">
      <t>ヘイセイ</t>
    </rPh>
    <phoneticPr fontId="3"/>
  </si>
  <si>
    <t>提出日：令和</t>
    <rPh sb="0" eb="2">
      <t>テイシュツ</t>
    </rPh>
    <rPh sb="2" eb="3">
      <t>ビ</t>
    </rPh>
    <rPh sb="4" eb="6">
      <t>レイワ</t>
    </rPh>
    <phoneticPr fontId="3"/>
  </si>
  <si>
    <t>訂正報告書：平成</t>
    <rPh sb="0" eb="2">
      <t>テイセイ</t>
    </rPh>
    <rPh sb="2" eb="5">
      <t>ホウコクショ</t>
    </rPh>
    <rPh sb="6" eb="8">
      <t>ヘイセイ</t>
    </rPh>
    <phoneticPr fontId="3"/>
  </si>
  <si>
    <t>訂正報告書：令和</t>
    <rPh sb="0" eb="2">
      <t>テイセイ</t>
    </rPh>
    <rPh sb="2" eb="5">
      <t>ホウコクショ</t>
    </rPh>
    <rPh sb="6" eb="8">
      <t>レイワ</t>
    </rPh>
    <phoneticPr fontId="3"/>
  </si>
  <si>
    <t>平成</t>
    <rPh sb="0" eb="2">
      <t>ヘイセイ</t>
    </rPh>
    <phoneticPr fontId="3"/>
  </si>
  <si>
    <t>令和</t>
    <rPh sb="0" eb="2">
      <t>レイワ</t>
    </rPh>
    <phoneticPr fontId="3"/>
  </si>
  <si>
    <t>期</t>
    <rPh sb="0" eb="1">
      <t>キ</t>
    </rPh>
    <phoneticPr fontId="3"/>
  </si>
  <si>
    <t>期中</t>
    <rPh sb="0" eb="1">
      <t>キ</t>
    </rPh>
    <rPh sb="1" eb="2">
      <t>チュウ</t>
    </rPh>
    <phoneticPr fontId="3"/>
  </si>
  <si>
    <t>】提出日：平成</t>
    <rPh sb="5" eb="7">
      <t>ヘイセイ</t>
    </rPh>
    <phoneticPr fontId="3"/>
  </si>
  <si>
    <t>(訂正報告書：平成</t>
    <rPh sb="7" eb="9">
      <t>ヘイセイ</t>
    </rPh>
    <phoneticPr fontId="3"/>
  </si>
  <si>
    <t>保証会社の最近の財務諸表：令和</t>
  </si>
  <si>
    <t>保証会社の最近の財務諸表：平成</t>
    <rPh sb="13" eb="15">
      <t>ヘイセイ</t>
    </rPh>
    <phoneticPr fontId="3"/>
  </si>
  <si>
    <t>期から令和</t>
  </si>
  <si>
    <t>期から平成</t>
    <rPh sb="3" eb="5">
      <t>ヘイセイ</t>
    </rPh>
    <phoneticPr fontId="3"/>
  </si>
  <si>
    <t>自</t>
    <phoneticPr fontId="3"/>
  </si>
  <si>
    <t>自 令和</t>
    <rPh sb="0" eb="1">
      <t>ジ</t>
    </rPh>
    <rPh sb="2" eb="4">
      <t>レイワ</t>
    </rPh>
    <phoneticPr fontId="3"/>
  </si>
  <si>
    <t>自 平成</t>
    <rPh sb="0" eb="1">
      <t>ジ</t>
    </rPh>
    <rPh sb="2" eb="4">
      <t>ヘイセイ</t>
    </rPh>
    <phoneticPr fontId="3"/>
  </si>
  <si>
    <t>日～至 平成</t>
    <rPh sb="4" eb="6">
      <t>ヘイセイ</t>
    </rPh>
    <phoneticPr fontId="3"/>
  </si>
  <si>
    <r>
      <t>※前シートの日程表等の入力に従い、数式により表示させている項目があります。</t>
    </r>
    <r>
      <rPr>
        <sz val="9"/>
        <color rgb="FFFF0000"/>
        <rFont val="ＭＳ Ｐゴシック"/>
        <family val="3"/>
        <charset val="128"/>
      </rPr>
      <t>有価証券届出書の記載内容と下記「届出書の記載時点」に表示される日付等が一致していることを確認してください。（当該付表は、様式第二号、第二号の四以外は作成不要です。）</t>
    </r>
    <r>
      <rPr>
        <sz val="9"/>
        <color theme="3"/>
        <rFont val="ＭＳ Ｐゴシック"/>
        <family val="3"/>
        <charset val="128"/>
      </rPr>
      <t xml:space="preserve">
　なお、数式が入力されていない項目（　　　　　）もありますので、確認の上、必要に応じて該当する日付等を入力するほか、数式による表示が適切でない場合は、日付等の直接入力により修正してください。
　また、「届出書の最近日」については、基本的には有価証券届出書提出日の前月末日ですが、当該有価証券届出書提出日と前月末日の間隔が短く、前月末日時点での記載が困難である場合には、前々月末日でも差し支えありません。（</t>
    </r>
    <r>
      <rPr>
        <sz val="9"/>
        <color rgb="FFFF0000"/>
        <rFont val="ＭＳ Ｐゴシック"/>
        <family val="3"/>
        <charset val="128"/>
      </rPr>
      <t>前々月以前の日を記載された場合、赤字で表示されますのでご留意ください。</t>
    </r>
    <r>
      <rPr>
        <sz val="9"/>
        <color theme="3"/>
        <rFont val="ＭＳ Ｐゴシック"/>
        <family val="3"/>
        <charset val="128"/>
      </rPr>
      <t>）</t>
    </r>
    <rPh sb="1" eb="2">
      <t>マエ</t>
    </rPh>
    <rPh sb="6" eb="9">
      <t>ニッテイヒョウ</t>
    </rPh>
    <rPh sb="9" eb="10">
      <t>トウ</t>
    </rPh>
    <rPh sb="11" eb="13">
      <t>ニュウリョク</t>
    </rPh>
    <rPh sb="14" eb="15">
      <t>シタガ</t>
    </rPh>
    <rPh sb="17" eb="19">
      <t>スウシキ</t>
    </rPh>
    <rPh sb="22" eb="24">
      <t>ヒョウジ</t>
    </rPh>
    <rPh sb="29" eb="31">
      <t>コウモク</t>
    </rPh>
    <rPh sb="37" eb="39">
      <t>ユウカ</t>
    </rPh>
    <rPh sb="39" eb="41">
      <t>ショウケン</t>
    </rPh>
    <rPh sb="41" eb="44">
      <t>トドケデショ</t>
    </rPh>
    <rPh sb="45" eb="47">
      <t>キサイ</t>
    </rPh>
    <rPh sb="47" eb="49">
      <t>ナイヨウ</t>
    </rPh>
    <rPh sb="50" eb="52">
      <t>カキ</t>
    </rPh>
    <rPh sb="53" eb="56">
      <t>トドケデショ</t>
    </rPh>
    <rPh sb="57" eb="59">
      <t>キサイ</t>
    </rPh>
    <rPh sb="59" eb="61">
      <t>ジテン</t>
    </rPh>
    <rPh sb="68" eb="70">
      <t>ヒヅケ</t>
    </rPh>
    <rPh sb="70" eb="71">
      <t>トウ</t>
    </rPh>
    <rPh sb="72" eb="74">
      <t>イッチ</t>
    </rPh>
    <rPh sb="81" eb="83">
      <t>カクニン</t>
    </rPh>
    <rPh sb="91" eb="93">
      <t>トウガイ</t>
    </rPh>
    <rPh sb="93" eb="95">
      <t>フヒョウ</t>
    </rPh>
    <rPh sb="97" eb="99">
      <t>ヨウシキ</t>
    </rPh>
    <rPh sb="99" eb="100">
      <t>ダイ</t>
    </rPh>
    <rPh sb="100" eb="102">
      <t>ニゴウ</t>
    </rPh>
    <rPh sb="103" eb="104">
      <t>ダイ</t>
    </rPh>
    <rPh sb="104" eb="106">
      <t>ニゴウ</t>
    </rPh>
    <rPh sb="107" eb="108">
      <t>ヨン</t>
    </rPh>
    <rPh sb="108" eb="110">
      <t>イガイ</t>
    </rPh>
    <rPh sb="111" eb="113">
      <t>サクセイ</t>
    </rPh>
    <rPh sb="113" eb="115">
      <t>フヨウ</t>
    </rPh>
    <rPh sb="163" eb="165">
      <t>ガイトウ</t>
    </rPh>
    <rPh sb="167" eb="169">
      <t>ヒヅケ</t>
    </rPh>
    <rPh sb="169" eb="170">
      <t>トウ</t>
    </rPh>
    <rPh sb="178" eb="180">
      <t>スウシキ</t>
    </rPh>
    <rPh sb="183" eb="185">
      <t>ヒョウジ</t>
    </rPh>
    <rPh sb="186" eb="188">
      <t>テキセツ</t>
    </rPh>
    <rPh sb="191" eb="193">
      <t>バアイ</t>
    </rPh>
    <rPh sb="195" eb="197">
      <t>ヒヅケ</t>
    </rPh>
    <rPh sb="197" eb="198">
      <t>トウ</t>
    </rPh>
    <rPh sb="199" eb="201">
      <t>チョクセツ</t>
    </rPh>
    <rPh sb="201" eb="203">
      <t>ニュウリョク</t>
    </rPh>
    <rPh sb="206" eb="208">
      <t>シュウセイ</t>
    </rPh>
    <rPh sb="221" eb="224">
      <t>トドケデショ</t>
    </rPh>
    <rPh sb="225" eb="227">
      <t>サイキン</t>
    </rPh>
    <rPh sb="227" eb="228">
      <t>ビ</t>
    </rPh>
    <rPh sb="235" eb="238">
      <t>キホンテキ</t>
    </rPh>
    <rPh sb="240" eb="242">
      <t>ユウカ</t>
    </rPh>
    <rPh sb="242" eb="244">
      <t>ショウケン</t>
    </rPh>
    <rPh sb="244" eb="247">
      <t>トドケデショ</t>
    </rPh>
    <rPh sb="247" eb="249">
      <t>テイシュツ</t>
    </rPh>
    <rPh sb="249" eb="250">
      <t>ビ</t>
    </rPh>
    <rPh sb="251" eb="253">
      <t>ゼンゲツ</t>
    </rPh>
    <rPh sb="253" eb="255">
      <t>マツジツ</t>
    </rPh>
    <rPh sb="259" eb="261">
      <t>トウガイ</t>
    </rPh>
    <rPh sb="268" eb="270">
      <t>テイシュツ</t>
    </rPh>
    <rPh sb="270" eb="271">
      <t>ビ</t>
    </rPh>
    <rPh sb="272" eb="274">
      <t>ゼンゲツ</t>
    </rPh>
    <rPh sb="274" eb="276">
      <t>マツジツ</t>
    </rPh>
    <rPh sb="277" eb="279">
      <t>カンカク</t>
    </rPh>
    <rPh sb="280" eb="281">
      <t>ミジカ</t>
    </rPh>
    <rPh sb="283" eb="285">
      <t>ゼンゲツ</t>
    </rPh>
    <rPh sb="285" eb="287">
      <t>マツジツ</t>
    </rPh>
    <rPh sb="287" eb="289">
      <t>ジテン</t>
    </rPh>
    <rPh sb="291" eb="293">
      <t>キサイ</t>
    </rPh>
    <rPh sb="294" eb="296">
      <t>コンナン</t>
    </rPh>
    <rPh sb="299" eb="301">
      <t>バアイ</t>
    </rPh>
    <rPh sb="304" eb="306">
      <t>ゼンゼン</t>
    </rPh>
    <rPh sb="306" eb="307">
      <t>ゲツ</t>
    </rPh>
    <rPh sb="307" eb="309">
      <t>マツジツ</t>
    </rPh>
    <rPh sb="311" eb="312">
      <t>サ</t>
    </rPh>
    <rPh sb="313" eb="314">
      <t>ツカ</t>
    </rPh>
    <rPh sb="322" eb="324">
      <t>ゼンゼン</t>
    </rPh>
    <rPh sb="324" eb="325">
      <t>ゲツ</t>
    </rPh>
    <rPh sb="325" eb="327">
      <t>イゼン</t>
    </rPh>
    <rPh sb="328" eb="329">
      <t>ビ</t>
    </rPh>
    <rPh sb="330" eb="332">
      <t>キサイ</t>
    </rPh>
    <rPh sb="335" eb="337">
      <t>バアイ</t>
    </rPh>
    <rPh sb="338" eb="340">
      <t>アカジ</t>
    </rPh>
    <rPh sb="341" eb="343">
      <t>ヒョウジ</t>
    </rPh>
    <rPh sb="350" eb="352">
      <t>リュウイ</t>
    </rPh>
    <phoneticPr fontId="3"/>
  </si>
  <si>
    <r>
      <t>※前シートの日程表等の入力に従い、数式により表示させている項目があります。</t>
    </r>
    <r>
      <rPr>
        <sz val="9"/>
        <color rgb="FFFF0000"/>
        <rFont val="ＭＳ Ｐゴシック"/>
        <family val="3"/>
        <charset val="128"/>
      </rPr>
      <t>有価証券届出書の記載内容と下記「届出書の記載時点」に表示される日付等が一致していることを確認してください。（当該付表は、様式第二号の五以外は作成不要です。）</t>
    </r>
    <r>
      <rPr>
        <sz val="9"/>
        <color theme="3"/>
        <rFont val="ＭＳ Ｐゴシック"/>
        <family val="3"/>
        <charset val="128"/>
      </rPr>
      <t xml:space="preserve">
　なお、数式が入力されていない項目（　　　　　）もありますので、確認の上、必要に応じて該当する日付等を入力するほか、数式による表示が適切でない場合は、日付等の直接入力により修正してください。
　また、「届出書の最近日」については、基本的には有価証券届出書提出日の前月末日ですが、当該有価証券届出書提出日と前月末日の間隔が短く、前月末日時点での記載が困難である場合には、前々月末日でも差し支えありません。（</t>
    </r>
    <r>
      <rPr>
        <sz val="9"/>
        <color rgb="FFFF0000"/>
        <rFont val="ＭＳ Ｐゴシック"/>
        <family val="3"/>
        <charset val="128"/>
      </rPr>
      <t>前々月以前の日を記載された場合、赤字で表示されますのでご留意ください。</t>
    </r>
    <r>
      <rPr>
        <sz val="9"/>
        <color theme="3"/>
        <rFont val="ＭＳ Ｐゴシック"/>
        <family val="3"/>
        <charset val="128"/>
      </rPr>
      <t>）</t>
    </r>
    <rPh sb="1" eb="2">
      <t>マエ</t>
    </rPh>
    <rPh sb="6" eb="9">
      <t>ニッテイヒョウ</t>
    </rPh>
    <rPh sb="9" eb="10">
      <t>トウ</t>
    </rPh>
    <rPh sb="11" eb="13">
      <t>ニュウリョク</t>
    </rPh>
    <rPh sb="14" eb="15">
      <t>シタガ</t>
    </rPh>
    <rPh sb="17" eb="19">
      <t>スウシキ</t>
    </rPh>
    <rPh sb="22" eb="24">
      <t>ヒョウジ</t>
    </rPh>
    <rPh sb="29" eb="31">
      <t>コウモク</t>
    </rPh>
    <rPh sb="37" eb="39">
      <t>ユウカ</t>
    </rPh>
    <rPh sb="39" eb="41">
      <t>ショウケン</t>
    </rPh>
    <rPh sb="41" eb="44">
      <t>トドケデショ</t>
    </rPh>
    <rPh sb="45" eb="47">
      <t>キサイ</t>
    </rPh>
    <rPh sb="47" eb="49">
      <t>ナイヨウ</t>
    </rPh>
    <rPh sb="50" eb="52">
      <t>カキ</t>
    </rPh>
    <rPh sb="53" eb="56">
      <t>トドケデショ</t>
    </rPh>
    <rPh sb="57" eb="59">
      <t>キサイ</t>
    </rPh>
    <rPh sb="59" eb="61">
      <t>ジテン</t>
    </rPh>
    <rPh sb="68" eb="70">
      <t>ヒヅケ</t>
    </rPh>
    <rPh sb="70" eb="71">
      <t>トウ</t>
    </rPh>
    <rPh sb="72" eb="74">
      <t>イッチ</t>
    </rPh>
    <rPh sb="81" eb="83">
      <t>カクニン</t>
    </rPh>
    <rPh sb="91" eb="93">
      <t>トウガイ</t>
    </rPh>
    <rPh sb="93" eb="95">
      <t>フヒョウ</t>
    </rPh>
    <rPh sb="97" eb="99">
      <t>ヨウシキ</t>
    </rPh>
    <rPh sb="99" eb="100">
      <t>ダイ</t>
    </rPh>
    <rPh sb="100" eb="102">
      <t>ニゴウ</t>
    </rPh>
    <rPh sb="103" eb="104">
      <t>ゴ</t>
    </rPh>
    <rPh sb="104" eb="106">
      <t>イガイ</t>
    </rPh>
    <rPh sb="107" eb="109">
      <t>サクセイ</t>
    </rPh>
    <rPh sb="109" eb="111">
      <t>フヨウ</t>
    </rPh>
    <rPh sb="159" eb="161">
      <t>ガイトウ</t>
    </rPh>
    <rPh sb="163" eb="165">
      <t>ヒヅケ</t>
    </rPh>
    <rPh sb="165" eb="166">
      <t>トウ</t>
    </rPh>
    <rPh sb="174" eb="176">
      <t>スウシキ</t>
    </rPh>
    <rPh sb="179" eb="181">
      <t>ヒョウジ</t>
    </rPh>
    <rPh sb="182" eb="184">
      <t>テキセツ</t>
    </rPh>
    <rPh sb="187" eb="189">
      <t>バアイ</t>
    </rPh>
    <rPh sb="191" eb="193">
      <t>ヒヅケ</t>
    </rPh>
    <rPh sb="193" eb="194">
      <t>トウ</t>
    </rPh>
    <rPh sb="195" eb="197">
      <t>チョクセツ</t>
    </rPh>
    <rPh sb="197" eb="199">
      <t>ニュウリョク</t>
    </rPh>
    <rPh sb="202" eb="204">
      <t>シュウセイ</t>
    </rPh>
    <rPh sb="217" eb="220">
      <t>トドケデショ</t>
    </rPh>
    <rPh sb="221" eb="223">
      <t>サイキン</t>
    </rPh>
    <rPh sb="223" eb="224">
      <t>ビ</t>
    </rPh>
    <rPh sb="231" eb="234">
      <t>キホンテキ</t>
    </rPh>
    <rPh sb="236" eb="238">
      <t>ユウカ</t>
    </rPh>
    <rPh sb="238" eb="240">
      <t>ショウケン</t>
    </rPh>
    <rPh sb="240" eb="243">
      <t>トドケデショ</t>
    </rPh>
    <rPh sb="243" eb="245">
      <t>テイシュツ</t>
    </rPh>
    <rPh sb="245" eb="246">
      <t>ビ</t>
    </rPh>
    <rPh sb="247" eb="249">
      <t>ゼンゲツ</t>
    </rPh>
    <rPh sb="249" eb="251">
      <t>マツジツ</t>
    </rPh>
    <rPh sb="255" eb="257">
      <t>トウガイ</t>
    </rPh>
    <rPh sb="264" eb="266">
      <t>テイシュツ</t>
    </rPh>
    <rPh sb="266" eb="267">
      <t>ビ</t>
    </rPh>
    <rPh sb="268" eb="270">
      <t>ゼンゲツ</t>
    </rPh>
    <rPh sb="270" eb="272">
      <t>マツジツ</t>
    </rPh>
    <rPh sb="273" eb="275">
      <t>カンカク</t>
    </rPh>
    <rPh sb="276" eb="277">
      <t>ミジカ</t>
    </rPh>
    <rPh sb="279" eb="281">
      <t>ゼンゲツ</t>
    </rPh>
    <rPh sb="281" eb="283">
      <t>マツジツ</t>
    </rPh>
    <rPh sb="283" eb="285">
      <t>ジテン</t>
    </rPh>
    <rPh sb="287" eb="289">
      <t>キサイ</t>
    </rPh>
    <rPh sb="290" eb="292">
      <t>コンナン</t>
    </rPh>
    <rPh sb="295" eb="297">
      <t>バアイ</t>
    </rPh>
    <rPh sb="300" eb="302">
      <t>ゼンゼン</t>
    </rPh>
    <rPh sb="302" eb="303">
      <t>ゲツ</t>
    </rPh>
    <rPh sb="303" eb="305">
      <t>マツジツ</t>
    </rPh>
    <rPh sb="307" eb="308">
      <t>サ</t>
    </rPh>
    <rPh sb="309" eb="310">
      <t>ツカ</t>
    </rPh>
    <rPh sb="318" eb="320">
      <t>ゼンゼン</t>
    </rPh>
    <rPh sb="320" eb="321">
      <t>ゲツ</t>
    </rPh>
    <rPh sb="321" eb="323">
      <t>イゼン</t>
    </rPh>
    <rPh sb="324" eb="325">
      <t>ビ</t>
    </rPh>
    <rPh sb="326" eb="328">
      <t>キサイ</t>
    </rPh>
    <rPh sb="331" eb="333">
      <t>バアイ</t>
    </rPh>
    <rPh sb="334" eb="336">
      <t>アカジ</t>
    </rPh>
    <rPh sb="337" eb="339">
      <t>ヒョウジ</t>
    </rPh>
    <rPh sb="346" eb="348">
      <t>リュウイ</t>
    </rPh>
    <phoneticPr fontId="3"/>
  </si>
  <si>
    <t>（</t>
    <phoneticPr fontId="3"/>
  </si>
  <si>
    <t>令和</t>
    <phoneticPr fontId="3"/>
  </si>
  <si>
    <t>）</t>
    <phoneticPr fontId="3"/>
  </si>
  <si>
    <t>届出書提出日現在</t>
    <phoneticPr fontId="3"/>
  </si>
  <si>
    <t>届出書提出日現在</t>
    <phoneticPr fontId="3"/>
  </si>
  <si>
    <t>令和</t>
    <phoneticPr fontId="3"/>
  </si>
  <si>
    <t>役員の報酬等</t>
    <rPh sb="3" eb="5">
      <t>ホウシュウ</t>
    </rPh>
    <rPh sb="5" eb="6">
      <t>トウ</t>
    </rPh>
    <phoneticPr fontId="3"/>
  </si>
  <si>
    <t>株式の保有状況</t>
    <rPh sb="3" eb="5">
      <t>ホユウ</t>
    </rPh>
    <rPh sb="5" eb="7">
      <t>ジョウキョウ</t>
    </rPh>
    <phoneticPr fontId="3"/>
  </si>
  <si>
    <t>日～至</t>
    <rPh sb="0" eb="1">
      <t>ヒ</t>
    </rPh>
    <rPh sb="2" eb="3">
      <t>イタル</t>
    </rPh>
    <phoneticPr fontId="3"/>
  </si>
  <si>
    <t>役員の状況</t>
    <rPh sb="0" eb="2">
      <t>ヤクイン</t>
    </rPh>
    <phoneticPr fontId="3"/>
  </si>
  <si>
    <t>コーポレートガバナンスの概要</t>
    <rPh sb="12" eb="14">
      <t>ガイヨウ</t>
    </rPh>
    <phoneticPr fontId="3"/>
  </si>
  <si>
    <t>従業員の状況</t>
    <rPh sb="0" eb="3">
      <t>ジュウギョウイン</t>
    </rPh>
    <phoneticPr fontId="3"/>
  </si>
  <si>
    <t>コーポレートガバナンスの概要</t>
    <phoneticPr fontId="3"/>
  </si>
  <si>
    <t>東京証券取引所プライム</t>
    <rPh sb="0" eb="2">
      <t>トウキョウ</t>
    </rPh>
    <rPh sb="2" eb="4">
      <t>ショウケン</t>
    </rPh>
    <rPh sb="4" eb="6">
      <t>トリヒキ</t>
    </rPh>
    <rPh sb="6" eb="7">
      <t>ショ</t>
    </rPh>
    <phoneticPr fontId="21"/>
  </si>
  <si>
    <t>東京証券取引所スタンダード</t>
    <rPh sb="0" eb="2">
      <t>トウキョウ</t>
    </rPh>
    <rPh sb="2" eb="4">
      <t>ショウケン</t>
    </rPh>
    <rPh sb="4" eb="6">
      <t>トリヒキ</t>
    </rPh>
    <rPh sb="6" eb="7">
      <t>ショ</t>
    </rPh>
    <phoneticPr fontId="21"/>
  </si>
  <si>
    <t>東京証券取引所グロース</t>
    <rPh sb="0" eb="2">
      <t>トウキョウ</t>
    </rPh>
    <rPh sb="2" eb="4">
      <t>ショウケン</t>
    </rPh>
    <rPh sb="4" eb="6">
      <t>トリヒキ</t>
    </rPh>
    <rPh sb="6" eb="7">
      <t>ショ</t>
    </rPh>
    <phoneticPr fontId="21"/>
  </si>
  <si>
    <t>札幌証券取引所</t>
    <rPh sb="0" eb="2">
      <t>サッポロ</t>
    </rPh>
    <rPh sb="2" eb="4">
      <t>ショウケン</t>
    </rPh>
    <rPh sb="4" eb="6">
      <t>トリヒキ</t>
    </rPh>
    <rPh sb="6" eb="7">
      <t>ショ</t>
    </rPh>
    <phoneticPr fontId="21"/>
  </si>
  <si>
    <t>札幌証券取引所アンビシャス</t>
    <rPh sb="0" eb="2">
      <t>サッポロ</t>
    </rPh>
    <rPh sb="2" eb="4">
      <t>ショウケン</t>
    </rPh>
    <rPh sb="4" eb="6">
      <t>トリヒキ</t>
    </rPh>
    <rPh sb="6" eb="7">
      <t>ショ</t>
    </rPh>
    <phoneticPr fontId="21"/>
  </si>
  <si>
    <t>名古屋証券取引所プレミア</t>
    <rPh sb="0" eb="3">
      <t>ナゴヤ</t>
    </rPh>
    <rPh sb="3" eb="5">
      <t>ショウケン</t>
    </rPh>
    <rPh sb="5" eb="7">
      <t>トリヒキ</t>
    </rPh>
    <rPh sb="7" eb="8">
      <t>ショ</t>
    </rPh>
    <phoneticPr fontId="21"/>
  </si>
  <si>
    <t>名古屋証券取引所メイン</t>
    <rPh sb="0" eb="3">
      <t>ナゴヤ</t>
    </rPh>
    <rPh sb="3" eb="5">
      <t>ショウケン</t>
    </rPh>
    <rPh sb="5" eb="7">
      <t>トリヒキ</t>
    </rPh>
    <rPh sb="7" eb="8">
      <t>ショ</t>
    </rPh>
    <phoneticPr fontId="21"/>
  </si>
  <si>
    <t>名古屋証券取引所ネクスト</t>
    <rPh sb="0" eb="3">
      <t>ナゴヤ</t>
    </rPh>
    <rPh sb="3" eb="5">
      <t>ショウケン</t>
    </rPh>
    <rPh sb="5" eb="7">
      <t>トリヒキ</t>
    </rPh>
    <rPh sb="7" eb="8">
      <t>ショ</t>
    </rPh>
    <phoneticPr fontId="21"/>
  </si>
  <si>
    <t>福岡証券取引所</t>
    <rPh sb="0" eb="2">
      <t>フクオカ</t>
    </rPh>
    <rPh sb="2" eb="4">
      <t>ショウケン</t>
    </rPh>
    <rPh sb="4" eb="6">
      <t>トリヒキ</t>
    </rPh>
    <rPh sb="6" eb="7">
      <t>ショ</t>
    </rPh>
    <phoneticPr fontId="21"/>
  </si>
  <si>
    <t>福岡証券取引所Ｑ－Ｂｏａｒｄ</t>
    <rPh sb="0" eb="2">
      <t>フクオカ</t>
    </rPh>
    <rPh sb="2" eb="4">
      <t>ショウケン</t>
    </rPh>
    <rPh sb="4" eb="6">
      <t>トリヒキ</t>
    </rPh>
    <rPh sb="6" eb="7">
      <t>ショ</t>
    </rPh>
    <phoneticPr fontId="21"/>
  </si>
  <si>
    <t>　ＩＰＯ</t>
    <phoneticPr fontId="3"/>
  </si>
  <si>
    <t xml:space="preserve"> 株主割当</t>
    <phoneticPr fontId="3"/>
  </si>
  <si>
    <t>　株式交付</t>
    <rPh sb="1" eb="3">
      <t>カブシキ</t>
    </rPh>
    <rPh sb="3" eb="5">
      <t>コウフ</t>
    </rPh>
    <phoneticPr fontId="3"/>
  </si>
  <si>
    <t>)</t>
    <phoneticPr fontId="3"/>
  </si>
  <si>
    <t>の欄について、計算式が入力されているため、記載した内容に従って自動で反映されます。</t>
    <rPh sb="1" eb="2">
      <t>ラン</t>
    </rPh>
    <phoneticPr fontId="3"/>
  </si>
  <si>
    <t>新株予約権証券</t>
    <phoneticPr fontId="3"/>
  </si>
  <si>
    <t>種類株式</t>
  </si>
  <si>
    <t>IPO/PO</t>
    <phoneticPr fontId="3"/>
  </si>
  <si>
    <t>（後決め方式）価格決定</t>
    <phoneticPr fontId="3"/>
  </si>
  <si>
    <t>条件決定</t>
    <phoneticPr fontId="3"/>
  </si>
  <si>
    <t>IPO/PO
以外</t>
    <rPh sb="7" eb="9">
      <t>イガイ</t>
    </rPh>
    <phoneticPr fontId="3"/>
  </si>
  <si>
    <t>自己株処分</t>
    <rPh sb="0" eb="2">
      <t>ジコ</t>
    </rPh>
    <rPh sb="2" eb="3">
      <t>カブ</t>
    </rPh>
    <rPh sb="3" eb="5">
      <t>ショブン</t>
    </rPh>
    <phoneticPr fontId="3"/>
  </si>
  <si>
    <t>価格決定</t>
    <rPh sb="0" eb="2">
      <t>カカク</t>
    </rPh>
    <rPh sb="2" eb="4">
      <t>ケッテイ</t>
    </rPh>
    <phoneticPr fontId="3"/>
  </si>
  <si>
    <t>取引所承認</t>
    <rPh sb="0" eb="2">
      <t>トリヒキ</t>
    </rPh>
    <rPh sb="2" eb="3">
      <t>ショ</t>
    </rPh>
    <rPh sb="3" eb="5">
      <t>ショウニン</t>
    </rPh>
    <phoneticPr fontId="3"/>
  </si>
  <si>
    <t>その他（誤謬訂正）</t>
    <rPh sb="2" eb="3">
      <t>タ</t>
    </rPh>
    <rPh sb="4" eb="6">
      <t>ゴビュウ</t>
    </rPh>
    <rPh sb="6" eb="8">
      <t>テイセイ</t>
    </rPh>
    <phoneticPr fontId="3"/>
  </si>
  <si>
    <t>その他（　　　　　　）</t>
    <rPh sb="2" eb="3">
      <t>タ</t>
    </rPh>
    <phoneticPr fontId="3"/>
  </si>
  <si>
    <t>発行数・その他（割当予定先）決定等</t>
    <rPh sb="0" eb="2">
      <t>ハッコウ</t>
    </rPh>
    <rPh sb="2" eb="3">
      <t>スウ</t>
    </rPh>
    <rPh sb="6" eb="7">
      <t>タ</t>
    </rPh>
    <rPh sb="16" eb="17">
      <t>トウ</t>
    </rPh>
    <phoneticPr fontId="3"/>
  </si>
  <si>
    <t>効力発生の通常・期間短縮の別等</t>
    <rPh sb="0" eb="2">
      <t>コウリョク</t>
    </rPh>
    <rPh sb="2" eb="4">
      <t>ハッセイ</t>
    </rPh>
    <rPh sb="5" eb="7">
      <t>ツウジョウ</t>
    </rPh>
    <rPh sb="8" eb="10">
      <t>キカン</t>
    </rPh>
    <rPh sb="10" eb="12">
      <t>タンシュク</t>
    </rPh>
    <rPh sb="13" eb="14">
      <t>ベツ</t>
    </rPh>
    <rPh sb="14" eb="15">
      <t>トウ</t>
    </rPh>
    <phoneticPr fontId="3"/>
  </si>
  <si>
    <t>EDINETコード</t>
    <phoneticPr fontId="3"/>
  </si>
  <si>
    <t>証券コード</t>
    <rPh sb="0" eb="2">
      <t>ショウケン</t>
    </rPh>
    <phoneticPr fontId="3"/>
  </si>
  <si>
    <r>
      <t>※　本ファイナンスにおいて、</t>
    </r>
    <r>
      <rPr>
        <b/>
        <sz val="11"/>
        <color rgb="FFFF0000"/>
        <rFont val="ＭＳ Ｐゴシック"/>
        <family val="3"/>
        <charset val="128"/>
      </rPr>
      <t>通常のスキームとは異なる、今回スキームに関して</t>
    </r>
    <r>
      <rPr>
        <sz val="11"/>
        <rFont val="ＭＳ Ｐゴシック"/>
        <family val="3"/>
        <charset val="128"/>
      </rPr>
      <t>特筆すべき事項等がある場合、記載願います。</t>
    </r>
    <rPh sb="14" eb="16">
      <t>ツウジョウ</t>
    </rPh>
    <rPh sb="23" eb="24">
      <t>コト</t>
    </rPh>
    <rPh sb="27" eb="29">
      <t>コンカイ</t>
    </rPh>
    <rPh sb="34" eb="35">
      <t>カン</t>
    </rPh>
    <phoneticPr fontId="3"/>
  </si>
  <si>
    <t>の欄について、リストから選択してください。</t>
    <rPh sb="1" eb="2">
      <t>ラン</t>
    </rPh>
    <rPh sb="12" eb="14">
      <t>センタク</t>
    </rPh>
    <phoneticPr fontId="3"/>
  </si>
  <si>
    <t>の欄について、記載をしてください。</t>
    <rPh sb="1" eb="2">
      <t>ラン</t>
    </rPh>
    <rPh sb="7" eb="9">
      <t>キサイ</t>
    </rPh>
    <phoneticPr fontId="3"/>
  </si>
  <si>
    <t>サステナビリティに関する考え方及び取組</t>
    <phoneticPr fontId="3"/>
  </si>
  <si>
    <t>　　「新規」の場合は、取引所から取得予定の業種（中分類）を選択してください。</t>
    <phoneticPr fontId="3"/>
  </si>
  <si>
    <t>2024.4.1改訂</t>
    <phoneticPr fontId="3"/>
  </si>
  <si>
    <t>E</t>
    <phoneticPr fontId="3"/>
  </si>
  <si>
    <t>色の項目については、ドロップダウンリストより選択してください。（付表も同様）</t>
    <rPh sb="0" eb="1">
      <t>イロ</t>
    </rPh>
    <rPh sb="2" eb="4">
      <t>コウモク</t>
    </rPh>
    <rPh sb="22" eb="24">
      <t>センタク</t>
    </rPh>
    <rPh sb="32" eb="34">
      <t>フヒョウ</t>
    </rPh>
    <rPh sb="35" eb="37">
      <t>ドウヨウ</t>
    </rPh>
    <phoneticPr fontId="3"/>
  </si>
  <si>
    <t>色の項目については、計算式が入力されているため、記載した内容に従って自動で反映されます。（付表も同様）</t>
    <rPh sb="0" eb="1">
      <t>イロ</t>
    </rPh>
    <rPh sb="2" eb="4">
      <t>コウモク</t>
    </rPh>
    <rPh sb="10" eb="13">
      <t>ケイサンシキ</t>
    </rPh>
    <rPh sb="14" eb="16">
      <t>ニュウリョク</t>
    </rPh>
    <rPh sb="24" eb="26">
      <t>キサイ</t>
    </rPh>
    <rPh sb="28" eb="30">
      <t>ナイヨウ</t>
    </rPh>
    <rPh sb="31" eb="32">
      <t>シタガ</t>
    </rPh>
    <rPh sb="34" eb="36">
      <t>ジドウ</t>
    </rPh>
    <rPh sb="37" eb="39">
      <t>ハンエイ</t>
    </rPh>
    <rPh sb="48" eb="50">
      <t>ドウヨウ</t>
    </rPh>
    <phoneticPr fontId="3"/>
  </si>
  <si>
    <t>　　記載した内容如何によっては、記載不要となる項目もありますので、その場合、グレーで表示しています。</t>
    <rPh sb="2" eb="4">
      <t>キサイ</t>
    </rPh>
    <rPh sb="6" eb="8">
      <t>ナイヨウ</t>
    </rPh>
    <rPh sb="8" eb="10">
      <t>イカン</t>
    </rPh>
    <rPh sb="16" eb="18">
      <t>キサイ</t>
    </rPh>
    <rPh sb="18" eb="20">
      <t>フヨウ</t>
    </rPh>
    <rPh sb="23" eb="25">
      <t>コウモク</t>
    </rPh>
    <rPh sb="35" eb="37">
      <t>バアイ</t>
    </rPh>
    <rPh sb="42" eb="44">
      <t>ヒョウジ</t>
    </rPh>
    <phoneticPr fontId="3"/>
  </si>
  <si>
    <t>　　新規：届出書を提出することで新たに開示会社（有価証券報告書等提出義務会社（継続開示が発生する））となる場合</t>
    <rPh sb="31" eb="32">
      <t>トウ</t>
    </rPh>
    <rPh sb="39" eb="41">
      <t>ケイゾク</t>
    </rPh>
    <rPh sb="41" eb="43">
      <t>カイジ</t>
    </rPh>
    <rPh sb="44" eb="46">
      <t>ハッセイ</t>
    </rPh>
    <phoneticPr fontId="3"/>
  </si>
  <si>
    <r>
      <t>　</t>
    </r>
    <r>
      <rPr>
        <b/>
        <sz val="9"/>
        <rFont val="ＭＳ Ｐゴシック"/>
        <family val="3"/>
        <charset val="128"/>
      </rPr>
      <t>　</t>
    </r>
    <r>
      <rPr>
        <sz val="9"/>
        <rFont val="ＭＳ Ｐゴシック"/>
        <family val="3"/>
        <charset val="128"/>
      </rPr>
      <t>「株式会社」等を省略せず、フルネームで記載してください。</t>
    </r>
    <rPh sb="3" eb="5">
      <t>カブシキ</t>
    </rPh>
    <rPh sb="5" eb="7">
      <t>カイシャ</t>
    </rPh>
    <rPh sb="8" eb="9">
      <t>トウ</t>
    </rPh>
    <rPh sb="10" eb="12">
      <t>ショウリャク</t>
    </rPh>
    <rPh sb="21" eb="23">
      <t>キサイ</t>
    </rPh>
    <phoneticPr fontId="3"/>
  </si>
  <si>
    <t>　　「継続」の場合は、EDINETに登録している「提出者業種」を選択してください。</t>
    <rPh sb="3" eb="5">
      <t>ケイゾク</t>
    </rPh>
    <rPh sb="7" eb="9">
      <t>バアイ</t>
    </rPh>
    <rPh sb="18" eb="20">
      <t>トウロク</t>
    </rPh>
    <rPh sb="25" eb="28">
      <t>テイシュツシャ</t>
    </rPh>
    <rPh sb="28" eb="30">
      <t>ギョウシュ</t>
    </rPh>
    <rPh sb="32" eb="34">
      <t>センタク</t>
    </rPh>
    <phoneticPr fontId="3"/>
  </si>
  <si>
    <t>　　①有価証券届出書を提出した翌日から起算した効力発生予定日前日までの期間、②最終の訂正有価証券届出書を提出した翌日から起算</t>
    <rPh sb="3" eb="5">
      <t>ユウカ</t>
    </rPh>
    <rPh sb="5" eb="7">
      <t>ショウケン</t>
    </rPh>
    <rPh sb="7" eb="10">
      <t>トドケデショ</t>
    </rPh>
    <rPh sb="11" eb="13">
      <t>テイシュツ</t>
    </rPh>
    <rPh sb="15" eb="17">
      <t>ヨクジツ</t>
    </rPh>
    <rPh sb="19" eb="21">
      <t>キサン</t>
    </rPh>
    <rPh sb="23" eb="25">
      <t>コウリョク</t>
    </rPh>
    <rPh sb="25" eb="27">
      <t>ハッセイ</t>
    </rPh>
    <rPh sb="27" eb="30">
      <t>ヨテイビ</t>
    </rPh>
    <rPh sb="30" eb="32">
      <t>ゼンジツ</t>
    </rPh>
    <rPh sb="35" eb="37">
      <t>キカン</t>
    </rPh>
    <rPh sb="39" eb="41">
      <t>サイシュウ</t>
    </rPh>
    <rPh sb="42" eb="44">
      <t>テイセイ</t>
    </rPh>
    <rPh sb="44" eb="46">
      <t>ユウカ</t>
    </rPh>
    <rPh sb="46" eb="48">
      <t>ショウケン</t>
    </rPh>
    <rPh sb="48" eb="51">
      <t>トドケデショ</t>
    </rPh>
    <rPh sb="52" eb="54">
      <t>テイシュツ</t>
    </rPh>
    <rPh sb="56" eb="58">
      <t>ヨクジツ</t>
    </rPh>
    <rPh sb="60" eb="62">
      <t>キサン</t>
    </rPh>
    <phoneticPr fontId="3"/>
  </si>
  <si>
    <t>　　　　金融商品取引法第5条第3項、企業内容等開示に関する内閣府令第9条の3、企業内容等の開示に関する留意事項自5-26乃至5-28</t>
    <rPh sb="4" eb="6">
      <t>キンユウ</t>
    </rPh>
    <rPh sb="6" eb="8">
      <t>ショウヒン</t>
    </rPh>
    <rPh sb="8" eb="10">
      <t>トリヒキ</t>
    </rPh>
    <rPh sb="10" eb="11">
      <t>ホウ</t>
    </rPh>
    <rPh sb="11" eb="12">
      <t>ダイ</t>
    </rPh>
    <rPh sb="13" eb="14">
      <t>ジョウ</t>
    </rPh>
    <rPh sb="14" eb="15">
      <t>ダイ</t>
    </rPh>
    <rPh sb="16" eb="17">
      <t>コウ</t>
    </rPh>
    <rPh sb="18" eb="20">
      <t>キギョウ</t>
    </rPh>
    <rPh sb="20" eb="22">
      <t>ナイヨウ</t>
    </rPh>
    <rPh sb="22" eb="23">
      <t>トウ</t>
    </rPh>
    <rPh sb="23" eb="25">
      <t>カイジ</t>
    </rPh>
    <rPh sb="26" eb="27">
      <t>カン</t>
    </rPh>
    <rPh sb="29" eb="31">
      <t>ナイカク</t>
    </rPh>
    <rPh sb="31" eb="32">
      <t>フ</t>
    </rPh>
    <rPh sb="32" eb="33">
      <t>レイ</t>
    </rPh>
    <rPh sb="33" eb="34">
      <t>ダイ</t>
    </rPh>
    <rPh sb="35" eb="36">
      <t>ジョウ</t>
    </rPh>
    <rPh sb="39" eb="41">
      <t>キギョウ</t>
    </rPh>
    <rPh sb="41" eb="43">
      <t>ナイヨウ</t>
    </rPh>
    <rPh sb="43" eb="44">
      <t>トウ</t>
    </rPh>
    <rPh sb="45" eb="47">
      <t>カイジ</t>
    </rPh>
    <rPh sb="48" eb="49">
      <t>カン</t>
    </rPh>
    <rPh sb="51" eb="53">
      <t>リュウイ</t>
    </rPh>
    <rPh sb="53" eb="55">
      <t>ジコウ</t>
    </rPh>
    <rPh sb="55" eb="56">
      <t>ジ</t>
    </rPh>
    <rPh sb="60" eb="62">
      <t>ナイシ</t>
    </rPh>
    <phoneticPr fontId="3"/>
  </si>
  <si>
    <t>　　　　金融商品取引法第5条第4項、企業内容等開示に関する内閣府令第9条の4、企業内容等の開示に関する留意事項自5-26乃至5-29</t>
    <rPh sb="4" eb="6">
      <t>キンユウ</t>
    </rPh>
    <rPh sb="6" eb="8">
      <t>ショウヒン</t>
    </rPh>
    <rPh sb="8" eb="10">
      <t>トリヒキ</t>
    </rPh>
    <rPh sb="10" eb="11">
      <t>ホウ</t>
    </rPh>
    <rPh sb="11" eb="12">
      <t>ダイ</t>
    </rPh>
    <rPh sb="13" eb="14">
      <t>ジョウ</t>
    </rPh>
    <rPh sb="14" eb="15">
      <t>ダイ</t>
    </rPh>
    <rPh sb="16" eb="17">
      <t>コウ</t>
    </rPh>
    <rPh sb="18" eb="20">
      <t>キギョウ</t>
    </rPh>
    <rPh sb="20" eb="22">
      <t>ナイヨウ</t>
    </rPh>
    <rPh sb="22" eb="23">
      <t>トウ</t>
    </rPh>
    <rPh sb="23" eb="25">
      <t>カイジ</t>
    </rPh>
    <rPh sb="26" eb="27">
      <t>カン</t>
    </rPh>
    <rPh sb="29" eb="31">
      <t>ナイカク</t>
    </rPh>
    <rPh sb="31" eb="32">
      <t>フ</t>
    </rPh>
    <rPh sb="32" eb="33">
      <t>レイ</t>
    </rPh>
    <rPh sb="33" eb="34">
      <t>ダイ</t>
    </rPh>
    <rPh sb="35" eb="36">
      <t>ジョウ</t>
    </rPh>
    <rPh sb="39" eb="41">
      <t>キギョウ</t>
    </rPh>
    <rPh sb="41" eb="43">
      <t>ナイヨウ</t>
    </rPh>
    <rPh sb="43" eb="44">
      <t>トウ</t>
    </rPh>
    <rPh sb="45" eb="47">
      <t>カイジ</t>
    </rPh>
    <rPh sb="48" eb="49">
      <t>カン</t>
    </rPh>
    <rPh sb="51" eb="53">
      <t>リュウイ</t>
    </rPh>
    <rPh sb="53" eb="55">
      <t>ジコウ</t>
    </rPh>
    <rPh sb="55" eb="56">
      <t>ジ</t>
    </rPh>
    <rPh sb="60" eb="62">
      <t>ナイシ</t>
    </rPh>
    <phoneticPr fontId="3"/>
  </si>
  <si>
    <t>　　３．第二号、第二号の四、第二号の五様式により有価証券届出書を提出する場合には、当エクセルブック内の「付表」シートも作成し、</t>
    <rPh sb="4" eb="5">
      <t>ダイ</t>
    </rPh>
    <rPh sb="5" eb="7">
      <t>ニゴウ</t>
    </rPh>
    <rPh sb="8" eb="9">
      <t>ダイ</t>
    </rPh>
    <rPh sb="9" eb="11">
      <t>ニゴウ</t>
    </rPh>
    <rPh sb="12" eb="13">
      <t>ヨン</t>
    </rPh>
    <rPh sb="14" eb="15">
      <t>ダイ</t>
    </rPh>
    <rPh sb="15" eb="17">
      <t>ニゴウ</t>
    </rPh>
    <rPh sb="18" eb="19">
      <t>ゴ</t>
    </rPh>
    <rPh sb="19" eb="21">
      <t>ヨウシキ</t>
    </rPh>
    <rPh sb="24" eb="26">
      <t>ユウカ</t>
    </rPh>
    <rPh sb="26" eb="28">
      <t>ショウケン</t>
    </rPh>
    <rPh sb="28" eb="31">
      <t>トドケデショ</t>
    </rPh>
    <rPh sb="32" eb="34">
      <t>テイシュツ</t>
    </rPh>
    <rPh sb="36" eb="38">
      <t>バアイ</t>
    </rPh>
    <rPh sb="41" eb="42">
      <t>トウ</t>
    </rPh>
    <rPh sb="49" eb="50">
      <t>ナイ</t>
    </rPh>
    <rPh sb="52" eb="54">
      <t>フヒョウ</t>
    </rPh>
    <rPh sb="59" eb="61">
      <t>サクセイ</t>
    </rPh>
    <phoneticPr fontId="3"/>
  </si>
  <si>
    <t>会社法第２条第13号に記載のある種類株式に係る定款による定めの有無</t>
    <rPh sb="11" eb="13">
      <t>キサイ</t>
    </rPh>
    <rPh sb="21" eb="22">
      <t>カカ</t>
    </rPh>
    <phoneticPr fontId="3"/>
  </si>
  <si>
    <t>普通株式発行</t>
    <rPh sb="0" eb="2">
      <t>フツウ</t>
    </rPh>
    <rPh sb="2" eb="4">
      <t>カブシキ</t>
    </rPh>
    <rPh sb="4" eb="6">
      <t>ハッコウ</t>
    </rPh>
    <phoneticPr fontId="3"/>
  </si>
  <si>
    <t>　 届出の対象とした募集に係る有価証券が株式である場合には、会社法第２条第13号に記載のある種類株式に係る定款による定めの有無</t>
    <rPh sb="2" eb="4">
      <t>トドケデ</t>
    </rPh>
    <rPh sb="5" eb="7">
      <t>タイショウ</t>
    </rPh>
    <rPh sb="10" eb="12">
      <t>ボシュウ</t>
    </rPh>
    <rPh sb="13" eb="14">
      <t>カカ</t>
    </rPh>
    <rPh sb="15" eb="17">
      <t>ユウカ</t>
    </rPh>
    <rPh sb="17" eb="19">
      <t>ショウケン</t>
    </rPh>
    <rPh sb="20" eb="22">
      <t>カブシキ</t>
    </rPh>
    <rPh sb="25" eb="27">
      <t>バアイ</t>
    </rPh>
    <rPh sb="41" eb="43">
      <t>キサイ</t>
    </rPh>
    <phoneticPr fontId="3"/>
  </si>
  <si>
    <t>（注）特定事業会社（開示府令第17条の15第2項）に該当する場合、第2四半期については、上記45日を60日と読み替える。</t>
    <rPh sb="44" eb="46">
      <t>ジョウキ</t>
    </rPh>
    <phoneticPr fontId="3"/>
  </si>
  <si>
    <t>　　　新規の場合は、EDINETコードの取得（電子開示システム届出書の提出）が必要となりますので、取得するための申請予定日を記載してください。</t>
    <rPh sb="39" eb="41">
      <t>ヒツヨウ</t>
    </rPh>
    <phoneticPr fontId="3"/>
  </si>
  <si>
    <t>　　　EDINETコードの担当は、「統括証券監査官(1)（さいたま新都心１号館 048-600-1122）」となります。新規の場合であっても、既にＥＤＩＮＥＴコードを</t>
    <rPh sb="13" eb="15">
      <t>タントウ</t>
    </rPh>
    <rPh sb="60" eb="62">
      <t>シンキ</t>
    </rPh>
    <rPh sb="63" eb="65">
      <t>バアイ</t>
    </rPh>
    <rPh sb="71" eb="72">
      <t>スデ</t>
    </rPh>
    <phoneticPr fontId="3"/>
  </si>
  <si>
    <t>　　　取得している場合は、登録内容の変更等が必要な場合がありますので、その旨EDINETコードの担当に伝えてください。</t>
    <phoneticPr fontId="3"/>
  </si>
  <si>
    <t>　　決算日が月末の場合は、当該月末の日または「末」を選択してください。
　　直近２年以内の決算期変更について、有無を選択してください。</t>
    <rPh sb="2" eb="4">
      <t>ケッサン</t>
    </rPh>
    <rPh sb="4" eb="5">
      <t>ヒ</t>
    </rPh>
    <rPh sb="6" eb="8">
      <t>ゲツマツ</t>
    </rPh>
    <rPh sb="9" eb="11">
      <t>バアイ</t>
    </rPh>
    <rPh sb="13" eb="15">
      <t>トウガイ</t>
    </rPh>
    <rPh sb="15" eb="17">
      <t>ゲツマツ</t>
    </rPh>
    <rPh sb="18" eb="19">
      <t>ヒ</t>
    </rPh>
    <rPh sb="23" eb="24">
      <t>マツ</t>
    </rPh>
    <rPh sb="26" eb="28">
      <t>センタク</t>
    </rPh>
    <phoneticPr fontId="3"/>
  </si>
  <si>
    <r>
      <t>　 を選択してください。また、</t>
    </r>
    <r>
      <rPr>
        <sz val="9"/>
        <color rgb="FFFF0000"/>
        <rFont val="ＭＳ Ｐゴシック"/>
        <family val="3"/>
        <charset val="128"/>
      </rPr>
      <t>届出の対象とした募集が定義府令第９条第１号に該当する場合には</t>
    </r>
    <r>
      <rPr>
        <sz val="9"/>
        <rFont val="ＭＳ Ｐゴシック"/>
        <family val="3"/>
        <charset val="128"/>
      </rPr>
      <t>、「自己株処分」にチェックしてください。</t>
    </r>
    <phoneticPr fontId="3"/>
  </si>
  <si>
    <r>
      <t>　　なお、複数の割当予定先があってそれぞれ属性が異なる場合、属性にチェックせず、</t>
    </r>
    <r>
      <rPr>
        <sz val="9"/>
        <color rgb="FFFF0000"/>
        <rFont val="ＭＳ Ｐゴシック"/>
        <family val="3"/>
        <charset val="128"/>
      </rPr>
      <t>割当予定先の概要欄に、割当予定先の名称とともに</t>
    </r>
    <rPh sb="5" eb="7">
      <t>フクスウ</t>
    </rPh>
    <rPh sb="8" eb="10">
      <t>ワリアテ</t>
    </rPh>
    <rPh sb="10" eb="12">
      <t>ヨテイ</t>
    </rPh>
    <rPh sb="12" eb="13">
      <t>サキ</t>
    </rPh>
    <rPh sb="21" eb="23">
      <t>ゾクセイ</t>
    </rPh>
    <rPh sb="24" eb="25">
      <t>コト</t>
    </rPh>
    <rPh sb="27" eb="29">
      <t>バアイ</t>
    </rPh>
    <rPh sb="30" eb="32">
      <t>ゾクセイ</t>
    </rPh>
    <rPh sb="40" eb="42">
      <t>ワリアテ</t>
    </rPh>
    <rPh sb="42" eb="44">
      <t>ヨテイ</t>
    </rPh>
    <rPh sb="44" eb="45">
      <t>サキ</t>
    </rPh>
    <rPh sb="46" eb="48">
      <t>ガイヨウ</t>
    </rPh>
    <rPh sb="48" eb="49">
      <t>ラン</t>
    </rPh>
    <rPh sb="51" eb="53">
      <t>ワリアテ</t>
    </rPh>
    <rPh sb="53" eb="55">
      <t>ヨテイ</t>
    </rPh>
    <rPh sb="55" eb="56">
      <t>サキ</t>
    </rPh>
    <rPh sb="57" eb="59">
      <t>メイショウ</t>
    </rPh>
    <phoneticPr fontId="3"/>
  </si>
  <si>
    <r>
      <t>　</t>
    </r>
    <r>
      <rPr>
        <sz val="9"/>
        <color rgb="FFFF0000"/>
        <rFont val="ＭＳ Ｐゴシック"/>
        <family val="3"/>
        <charset val="128"/>
      </rPr>
      <t>属性の記載をお願いします。</t>
    </r>
    <rPh sb="8" eb="9">
      <t>ネガ</t>
    </rPh>
    <phoneticPr fontId="3"/>
  </si>
  <si>
    <r>
      <t>　した効力発生予定日前日までの期間をそれぞれ記載してください。（</t>
    </r>
    <r>
      <rPr>
        <sz val="9"/>
        <color rgb="FFFF0000"/>
        <rFont val="ＭＳ Ｐゴシック"/>
        <family val="3"/>
        <charset val="128"/>
      </rPr>
      <t>休日を含む経過日数</t>
    </r>
    <r>
      <rPr>
        <sz val="9"/>
        <rFont val="ＭＳ Ｐゴシック"/>
        <family val="3"/>
        <charset val="128"/>
      </rPr>
      <t>）</t>
    </r>
    <rPh sb="3" eb="5">
      <t>コウリョク</t>
    </rPh>
    <rPh sb="5" eb="7">
      <t>ハッセイ</t>
    </rPh>
    <rPh sb="7" eb="10">
      <t>ヨテイビ</t>
    </rPh>
    <rPh sb="10" eb="12">
      <t>ゼンジツ</t>
    </rPh>
    <rPh sb="15" eb="17">
      <t>キカン</t>
    </rPh>
    <rPh sb="22" eb="24">
      <t>キサイ</t>
    </rPh>
    <rPh sb="32" eb="34">
      <t>キュウジツ</t>
    </rPh>
    <rPh sb="35" eb="36">
      <t>フク</t>
    </rPh>
    <rPh sb="37" eb="39">
      <t>ケイカ</t>
    </rPh>
    <rPh sb="39" eb="41">
      <t>ニッスウ</t>
    </rPh>
    <phoneticPr fontId="3"/>
  </si>
  <si>
    <r>
      <t>　　　　</t>
    </r>
    <r>
      <rPr>
        <sz val="9"/>
        <color rgb="FFFF0000"/>
        <rFont val="ＭＳ Ｐゴシック"/>
        <family val="3"/>
        <charset val="128"/>
      </rPr>
      <t>郵送するための切手(料金不足に注意）を貼付した封筒を効力発生予定日の２営業日前までに当局へ届くように送付してください。</t>
    </r>
    <rPh sb="14" eb="16">
      <t>リョウキン</t>
    </rPh>
    <rPh sb="16" eb="18">
      <t>フソク</t>
    </rPh>
    <rPh sb="19" eb="21">
      <t>チュウイ</t>
    </rPh>
    <rPh sb="49" eb="50">
      <t>トド</t>
    </rPh>
    <phoneticPr fontId="3"/>
  </si>
  <si>
    <r>
      <t>　　</t>
    </r>
    <r>
      <rPr>
        <sz val="9"/>
        <color rgb="FFFF0000"/>
        <rFont val="ＭＳ Ｐゴシック"/>
        <family val="3"/>
        <charset val="128"/>
      </rPr>
      <t>「過去6月以内に行われた第三者割当がある場合の割当てた株式等に係る株式数」は今回の増資に通算され、希薄化率等の計算に</t>
    </r>
    <rPh sb="40" eb="42">
      <t>コンカイ</t>
    </rPh>
    <rPh sb="43" eb="45">
      <t>ゾウシ</t>
    </rPh>
    <rPh sb="46" eb="48">
      <t>ツウサン</t>
    </rPh>
    <rPh sb="51" eb="54">
      <t>キハクカ</t>
    </rPh>
    <rPh sb="54" eb="55">
      <t>リツ</t>
    </rPh>
    <rPh sb="55" eb="56">
      <t>トウ</t>
    </rPh>
    <rPh sb="57" eb="59">
      <t>ケイサン</t>
    </rPh>
    <phoneticPr fontId="3"/>
  </si>
  <si>
    <r>
      <t>　　</t>
    </r>
    <r>
      <rPr>
        <sz val="9"/>
        <color rgb="FFFF0000"/>
        <rFont val="ＭＳ Ｐゴシック"/>
        <family val="3"/>
        <charset val="128"/>
      </rPr>
      <t>反映されます</t>
    </r>
    <r>
      <rPr>
        <sz val="9"/>
        <rFont val="ＭＳ Ｐゴシック"/>
        <family val="3"/>
        <charset val="128"/>
      </rPr>
      <t>ので、ご留意願います。</t>
    </r>
    <phoneticPr fontId="3"/>
  </si>
  <si>
    <r>
      <t>　　</t>
    </r>
    <r>
      <rPr>
        <sz val="9"/>
        <color rgb="FFFF0000"/>
        <rFont val="ＭＳ Ｐゴシック"/>
        <family val="3"/>
        <charset val="128"/>
      </rPr>
      <t>組込方式又は参照方式を選定する場合は、法に定める要件を満たしていることを確認してください。</t>
    </r>
    <rPh sb="17" eb="19">
      <t>バアイ</t>
    </rPh>
    <phoneticPr fontId="3"/>
  </si>
  <si>
    <r>
      <t>　　直近２年以内に決算期を変更した場合であって、当該２年以内における最近の</t>
    </r>
    <r>
      <rPr>
        <sz val="9"/>
        <color rgb="FFFF0000"/>
        <rFont val="ＭＳ Ｐゴシック"/>
        <family val="3"/>
        <charset val="128"/>
      </rPr>
      <t>変更前後の決算期を記載してください。</t>
    </r>
    <rPh sb="2" eb="4">
      <t>チョッキン</t>
    </rPh>
    <rPh sb="5" eb="6">
      <t>ネン</t>
    </rPh>
    <rPh sb="6" eb="8">
      <t>イナイ</t>
    </rPh>
    <rPh sb="9" eb="12">
      <t>ケッサンキ</t>
    </rPh>
    <rPh sb="13" eb="15">
      <t>ヘンコウ</t>
    </rPh>
    <rPh sb="17" eb="19">
      <t>バアイ</t>
    </rPh>
    <rPh sb="24" eb="26">
      <t>トウガイ</t>
    </rPh>
    <rPh sb="27" eb="28">
      <t>ネン</t>
    </rPh>
    <rPh sb="28" eb="30">
      <t>イナイ</t>
    </rPh>
    <rPh sb="34" eb="36">
      <t>サイキン</t>
    </rPh>
    <rPh sb="37" eb="39">
      <t>ヘンコウ</t>
    </rPh>
    <rPh sb="39" eb="41">
      <t>ゼンゴ</t>
    </rPh>
    <rPh sb="42" eb="45">
      <t>ケッサンキ</t>
    </rPh>
    <rPh sb="46" eb="48">
      <t>キサイ</t>
    </rPh>
    <phoneticPr fontId="3"/>
  </si>
  <si>
    <r>
      <t>　　</t>
    </r>
    <r>
      <rPr>
        <sz val="9"/>
        <color rgb="FFFF0000"/>
        <rFont val="ＭＳ Ｐゴシック"/>
        <family val="3"/>
        <charset val="128"/>
      </rPr>
      <t>連結の有無</t>
    </r>
    <r>
      <rPr>
        <sz val="9"/>
        <rFont val="ＭＳ Ｐゴシック"/>
        <family val="3"/>
        <charset val="128"/>
      </rPr>
      <t>を選択してください。</t>
    </r>
    <rPh sb="2" eb="4">
      <t>レンケツ</t>
    </rPh>
    <rPh sb="5" eb="7">
      <t>ウム</t>
    </rPh>
    <rPh sb="8" eb="10">
      <t>センタク</t>
    </rPh>
    <phoneticPr fontId="3"/>
  </si>
  <si>
    <r>
      <t>　　金融商品取引法第7条、企業内容等開示に関する内閣府令第11条、企業内容等の開示に関する留意</t>
    </r>
    <r>
      <rPr>
        <b/>
        <sz val="9"/>
        <rFont val="ＭＳ Ｐゴシック"/>
        <family val="3"/>
        <charset val="128"/>
      </rPr>
      <t>事</t>
    </r>
    <r>
      <rPr>
        <sz val="9"/>
        <rFont val="ＭＳ Ｐゴシック"/>
        <family val="3"/>
        <charset val="128"/>
      </rPr>
      <t>項自</t>
    </r>
    <r>
      <rPr>
        <sz val="9"/>
        <color rgb="FFFF0000"/>
        <rFont val="ＭＳ Ｐゴシック"/>
        <family val="3"/>
        <charset val="128"/>
      </rPr>
      <t>7-1</t>
    </r>
    <r>
      <rPr>
        <sz val="9"/>
        <rFont val="ＭＳ Ｐゴシック"/>
        <family val="3"/>
        <charset val="128"/>
      </rPr>
      <t>乃至</t>
    </r>
    <r>
      <rPr>
        <sz val="9"/>
        <color rgb="FFFF0000"/>
        <rFont val="ＭＳ Ｐゴシック"/>
        <family val="3"/>
        <charset val="128"/>
      </rPr>
      <t>7-15</t>
    </r>
    <r>
      <rPr>
        <sz val="9"/>
        <rFont val="ＭＳ Ｐゴシック"/>
        <family val="3"/>
        <charset val="128"/>
      </rPr>
      <t>に基</t>
    </r>
    <r>
      <rPr>
        <b/>
        <sz val="9"/>
        <rFont val="ＭＳ Ｐゴシック"/>
        <family val="3"/>
        <charset val="128"/>
      </rPr>
      <t>づ</t>
    </r>
    <r>
      <rPr>
        <sz val="9"/>
        <rFont val="ＭＳ Ｐゴシック"/>
        <family val="3"/>
        <charset val="128"/>
      </rPr>
      <t>き訂正届出</t>
    </r>
    <rPh sb="49" eb="50">
      <t>ジ</t>
    </rPh>
    <rPh sb="53" eb="55">
      <t>ナイシ</t>
    </rPh>
    <rPh sb="60" eb="61">
      <t>モト</t>
    </rPh>
    <rPh sb="63" eb="65">
      <t>テイセイ</t>
    </rPh>
    <rPh sb="65" eb="67">
      <t>トドケデ</t>
    </rPh>
    <phoneticPr fontId="3"/>
  </si>
  <si>
    <t>（注）特定事業会社（開示府令第17条の15第2項）に該当する場合、第2四半期については、追完情報の45日を60日と読み替える。</t>
    <rPh sb="1" eb="2">
      <t>チュウ</t>
    </rPh>
    <rPh sb="3" eb="5">
      <t>トクテイ</t>
    </rPh>
    <rPh sb="5" eb="7">
      <t>ジギョウ</t>
    </rPh>
    <rPh sb="7" eb="9">
      <t>カイシャ</t>
    </rPh>
    <rPh sb="10" eb="12">
      <t>カイジ</t>
    </rPh>
    <rPh sb="12" eb="13">
      <t>フ</t>
    </rPh>
    <rPh sb="13" eb="14">
      <t>レイ</t>
    </rPh>
    <rPh sb="14" eb="15">
      <t>ダイ</t>
    </rPh>
    <rPh sb="17" eb="18">
      <t>ジョウ</t>
    </rPh>
    <rPh sb="21" eb="22">
      <t>ダイ</t>
    </rPh>
    <rPh sb="23" eb="24">
      <t>コウ</t>
    </rPh>
    <rPh sb="26" eb="28">
      <t>ガイトウ</t>
    </rPh>
    <rPh sb="30" eb="32">
      <t>バアイ</t>
    </rPh>
    <rPh sb="33" eb="34">
      <t>ダイ</t>
    </rPh>
    <rPh sb="35" eb="37">
      <t>シハン</t>
    </rPh>
    <rPh sb="37" eb="38">
      <t>キ</t>
    </rPh>
    <rPh sb="44" eb="45">
      <t>ツイ</t>
    </rPh>
    <rPh sb="45" eb="46">
      <t>カン</t>
    </rPh>
    <rPh sb="46" eb="48">
      <t>ジョウホウ</t>
    </rPh>
    <rPh sb="51" eb="52">
      <t>ニチ</t>
    </rPh>
    <rPh sb="55" eb="56">
      <t>ニチ</t>
    </rPh>
    <rPh sb="57" eb="58">
      <t>ヨ</t>
    </rPh>
    <rPh sb="59" eb="60">
      <t>カ</t>
    </rPh>
    <phoneticPr fontId="3"/>
  </si>
  <si>
    <t>　　３．来局による受取の場合</t>
    <rPh sb="4" eb="6">
      <t>ライキョク</t>
    </rPh>
    <rPh sb="9" eb="11">
      <t>ウケトリ</t>
    </rPh>
    <rPh sb="12" eb="14">
      <t>バアイ</t>
    </rPh>
    <phoneticPr fontId="3"/>
  </si>
  <si>
    <t>　　効力発生通知書の交付がある場合、同通知書の受取方法について、郵送、g-Biz又は来局のいずれかを選択してください。</t>
    <rPh sb="2" eb="4">
      <t>コウリョク</t>
    </rPh>
    <rPh sb="4" eb="6">
      <t>ハッセイ</t>
    </rPh>
    <rPh sb="6" eb="8">
      <t>ツウチ</t>
    </rPh>
    <rPh sb="8" eb="9">
      <t>ショ</t>
    </rPh>
    <rPh sb="10" eb="12">
      <t>コウフ</t>
    </rPh>
    <rPh sb="15" eb="17">
      <t>バアイ</t>
    </rPh>
    <rPh sb="18" eb="19">
      <t>ドウ</t>
    </rPh>
    <rPh sb="19" eb="22">
      <t>ツウチショ</t>
    </rPh>
    <rPh sb="23" eb="25">
      <t>ウケトリ</t>
    </rPh>
    <rPh sb="25" eb="27">
      <t>ホウホウ</t>
    </rPh>
    <rPh sb="32" eb="34">
      <t>ユウソウ</t>
    </rPh>
    <rPh sb="50" eb="52">
      <t>センタク</t>
    </rPh>
    <phoneticPr fontId="3"/>
  </si>
  <si>
    <t>　　２．金融庁電子申請・届出システム(Gビズ)による受取の場合</t>
    <rPh sb="25" eb="27">
      <t>ウケトリ</t>
    </rPh>
    <rPh sb="28" eb="30">
      <t>バアイ</t>
    </rPh>
    <phoneticPr fontId="3"/>
  </si>
  <si>
    <r>
      <t>○効力発生通知書の受取方法</t>
    </r>
    <r>
      <rPr>
        <sz val="9"/>
        <rFont val="ＭＳ Ｐゴシック"/>
        <family val="3"/>
        <charset val="128"/>
      </rPr>
      <t>（</t>
    </r>
    <r>
      <rPr>
        <sz val="9"/>
        <color rgb="FFFF0000"/>
        <rFont val="ＭＳ Ｐゴシック"/>
        <family val="3"/>
        <charset val="128"/>
      </rPr>
      <t>原則として、郵送または金融庁電子申請・届出システム(Gビズ)による受取</t>
    </r>
    <r>
      <rPr>
        <sz val="9"/>
        <rFont val="ＭＳ Ｐゴシック"/>
        <family val="3"/>
        <charset val="128"/>
      </rPr>
      <t>）</t>
    </r>
    <rPh sb="14" eb="16">
      <t>ゲンソク</t>
    </rPh>
    <rPh sb="20" eb="22">
      <t>ユウソウ</t>
    </rPh>
    <rPh sb="47" eb="49">
      <t>ウケトリ</t>
    </rPh>
    <phoneticPr fontId="3"/>
  </si>
  <si>
    <t>Gビズ</t>
    <phoneticPr fontId="3"/>
  </si>
  <si>
    <t>　　　金融庁電子申請・届出システム(Gビズ)により、別途申請を行っていただきます。ご利用については担当監査官までご連絡ください。</t>
    <rPh sb="26" eb="28">
      <t>ベット</t>
    </rPh>
    <rPh sb="28" eb="30">
      <t>シンセイ</t>
    </rPh>
    <rPh sb="31" eb="32">
      <t>オコナ</t>
    </rPh>
    <rPh sb="42" eb="44">
      <t>リヨウ</t>
    </rPh>
    <rPh sb="49" eb="51">
      <t>タントウ</t>
    </rPh>
    <rPh sb="51" eb="54">
      <t>カンサカン</t>
    </rPh>
    <rPh sb="57" eb="59">
      <t>レンラク</t>
    </rPh>
    <phoneticPr fontId="3"/>
  </si>
  <si>
    <t>半期報告書</t>
    <rPh sb="0" eb="2">
      <t>ハンキ</t>
    </rPh>
    <rPh sb="2" eb="5">
      <t>ホウコクショ</t>
    </rPh>
    <phoneticPr fontId="3"/>
  </si>
  <si>
    <t>～</t>
  </si>
  <si>
    <t>2025.6改訂</t>
    <rPh sb="6" eb="8">
      <t>カイテイ</t>
    </rPh>
    <phoneticPr fontId="3"/>
  </si>
  <si>
    <r>
      <t>　　</t>
    </r>
    <r>
      <rPr>
        <sz val="8"/>
        <rFont val="ＭＳ Ｐゴシック"/>
        <family val="3"/>
        <charset val="128"/>
      </rPr>
      <t>（電子開示システム届出書の業種と一致させてください。</t>
    </r>
    <r>
      <rPr>
        <sz val="8"/>
        <color rgb="FFFF0000"/>
        <rFont val="ＭＳ Ｐゴシック"/>
        <family val="3"/>
        <charset val="128"/>
      </rPr>
      <t>なお、当該届出書の上場区分は「非上場」、「証券コード」は空欄としてください。</t>
    </r>
    <rPh sb="3" eb="5">
      <t>デンシ</t>
    </rPh>
    <rPh sb="5" eb="7">
      <t>カイジ</t>
    </rPh>
    <rPh sb="11" eb="14">
      <t>トドケデショ</t>
    </rPh>
    <rPh sb="31" eb="33">
      <t>トウガイ</t>
    </rPh>
    <rPh sb="33" eb="36">
      <t>トドケデショ</t>
    </rPh>
    <rPh sb="37" eb="39">
      <t>ジョウジョウ</t>
    </rPh>
    <rPh sb="39" eb="41">
      <t>クブン</t>
    </rPh>
    <phoneticPr fontId="3"/>
  </si>
  <si>
    <r>
      <t>　　</t>
    </r>
    <r>
      <rPr>
        <sz val="8"/>
        <rFont val="ＭＳ Ｐゴシック"/>
        <family val="3"/>
        <charset val="128"/>
      </rPr>
      <t>　</t>
    </r>
    <r>
      <rPr>
        <sz val="8"/>
        <color rgb="FFFF0000"/>
        <rFont val="ＭＳ Ｐゴシック"/>
        <family val="3"/>
        <charset val="128"/>
      </rPr>
      <t>上場後に当局が登録情報を変更します。</t>
    </r>
    <r>
      <rPr>
        <sz val="8"/>
        <rFont val="ＭＳ Ｐゴシック"/>
        <family val="3"/>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</si>
</sst>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quot;中&quot;#,##0;\-#,##0"/>
    <numFmt numFmtId="178" formatCode="\([$-411]ggge&quot;年&quot;m&quot;月&quot;d&quot;日)&quot;"/>
    <numFmt numFmtId="179" formatCode="#,##0_ "/>
    <numFmt numFmtId="180" formatCode="aaa"/>
  </numFmts>
  <fonts count="34">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sz val="9"/>
      <color indexed="48"/>
      <name val="ＭＳ Ｐゴシック"/>
      <family val="3"/>
      <charset val="128"/>
    </font>
    <font>
      <sz val="8"/>
      <color indexed="8"/>
      <name val="ＭＳ Ｐゴシック"/>
      <family val="3"/>
      <charset val="128"/>
    </font>
    <font>
      <sz val="13"/>
      <name val="ＭＳ Ｐゴシック"/>
      <family val="3"/>
      <charset val="128"/>
    </font>
    <font>
      <b/>
      <sz val="16"/>
      <name val="ＭＳ Ｐゴシック"/>
      <family val="3"/>
      <charset val="128"/>
    </font>
    <font>
      <sz val="10"/>
      <name val="ＭＳ Ｐゴシック"/>
      <family val="3"/>
      <charset val="128"/>
    </font>
    <font>
      <sz val="8.5"/>
      <name val="ＭＳ Ｐゴシック"/>
      <family val="3"/>
      <charset val="128"/>
    </font>
    <font>
      <sz val="12"/>
      <color rgb="FFFF0000"/>
      <name val="ＭＳ Ｐゴシック"/>
      <family val="3"/>
      <charset val="128"/>
    </font>
    <font>
      <b/>
      <sz val="9"/>
      <color indexed="81"/>
      <name val="ＭＳ Ｐゴシック"/>
      <family val="3"/>
      <charset val="128"/>
    </font>
    <font>
      <b/>
      <sz val="12"/>
      <color rgb="FFFF0000"/>
      <name val="ＭＳ Ｐゴシック"/>
      <family val="3"/>
      <charset val="128"/>
    </font>
    <font>
      <sz val="14"/>
      <name val="ＭＳ Ｐゴシック"/>
      <family val="3"/>
      <charset val="128"/>
    </font>
    <font>
      <b/>
      <sz val="9"/>
      <name val="ＭＳ Ｐゴシック"/>
      <family val="3"/>
      <charset val="128"/>
    </font>
    <font>
      <b/>
      <sz val="13"/>
      <name val="ＭＳ Ｐゴシック"/>
      <family val="3"/>
      <charset val="128"/>
    </font>
    <font>
      <sz val="7.5"/>
      <name val="ＭＳ Ｐゴシック"/>
      <family val="3"/>
      <charset val="128"/>
    </font>
    <font>
      <b/>
      <sz val="12"/>
      <name val="ＭＳ Ｐゴシック"/>
      <family val="3"/>
      <charset val="128"/>
    </font>
    <font>
      <sz val="11.5"/>
      <name val="ＭＳ Ｐゴシック"/>
      <family val="3"/>
      <charset val="128"/>
    </font>
    <font>
      <b/>
      <sz val="9"/>
      <color rgb="FFFF0000"/>
      <name val="ＭＳ Ｐゴシック"/>
      <family val="3"/>
      <charset val="128"/>
    </font>
    <font>
      <sz val="9"/>
      <color rgb="FFFF0000"/>
      <name val="ＭＳ Ｐゴシック"/>
      <family val="3"/>
      <charset val="128"/>
    </font>
    <font>
      <sz val="12"/>
      <name val="ＭＳ Ｐゴシック"/>
      <family val="3"/>
      <charset val="128"/>
    </font>
    <font>
      <b/>
      <sz val="14"/>
      <name val="ＭＳ Ｐゴシック"/>
      <family val="3"/>
      <charset val="128"/>
    </font>
    <font>
      <u/>
      <sz val="9"/>
      <name val="ＭＳ Ｐゴシック"/>
      <family val="3"/>
      <charset val="128"/>
    </font>
    <font>
      <sz val="9"/>
      <color theme="3"/>
      <name val="ＭＳ Ｐゴシック"/>
      <family val="3"/>
      <charset val="128"/>
    </font>
    <font>
      <b/>
      <sz val="11"/>
      <color rgb="FFFF0000"/>
      <name val="ＭＳ Ｐゴシック"/>
      <family val="3"/>
      <charset val="128"/>
    </font>
    <font>
      <strike/>
      <sz val="9"/>
      <color rgb="FFFF0000"/>
      <name val="ＭＳ Ｐゴシック"/>
      <family val="3"/>
      <charset val="128"/>
    </font>
    <font>
      <b/>
      <sz val="9"/>
      <color indexed="81"/>
      <name val="MS P ゴシック"/>
      <family val="3"/>
      <charset val="128"/>
    </font>
    <font>
      <b/>
      <sz val="8"/>
      <color rgb="FFFF0000"/>
      <name val="ＭＳ Ｐゴシック"/>
      <family val="3"/>
      <charset val="128"/>
    </font>
    <font>
      <sz val="8"/>
      <color rgb="FFFF0000"/>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CCFF9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s>
  <borders count="103">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style="thin">
        <color indexed="64"/>
      </left>
      <right/>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dotted">
        <color indexed="64"/>
      </right>
      <top/>
      <bottom style="hair">
        <color indexed="64"/>
      </bottom>
      <diagonal/>
    </border>
    <border>
      <left style="hair">
        <color indexed="64"/>
      </left>
      <right/>
      <top/>
      <bottom/>
      <diagonal/>
    </border>
    <border>
      <left/>
      <right style="thin">
        <color indexed="64"/>
      </right>
      <top style="thin">
        <color indexed="64"/>
      </top>
      <bottom/>
      <diagonal/>
    </border>
    <border>
      <left/>
      <right/>
      <top style="thin">
        <color indexed="64"/>
      </top>
      <bottom/>
      <diagonal/>
    </border>
    <border>
      <left/>
      <right style="dotted">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right style="thin">
        <color indexed="64"/>
      </right>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529">
    <xf numFmtId="0" fontId="0" fillId="0" borderId="0" xfId="0"/>
    <xf numFmtId="0" fontId="2" fillId="0" borderId="0" xfId="0" applyFont="1" applyAlignment="1">
      <alignment vertical="center"/>
    </xf>
    <xf numFmtId="0" fontId="4" fillId="0" borderId="0" xfId="0" applyFont="1" applyBorder="1" applyAlignment="1">
      <alignment horizontal="left" vertical="top"/>
    </xf>
    <xf numFmtId="0" fontId="2" fillId="0" borderId="9" xfId="0" applyFont="1" applyBorder="1" applyAlignment="1">
      <alignment horizontal="center" vertical="center" textRotation="255" wrapText="1"/>
    </xf>
    <xf numFmtId="0" fontId="9" fillId="0" borderId="0" xfId="0" applyFont="1" applyAlignment="1">
      <alignment horizontal="right" vertical="center"/>
    </xf>
    <xf numFmtId="0" fontId="2" fillId="3" borderId="10" xfId="0" applyFont="1" applyFill="1" applyBorder="1" applyAlignment="1">
      <alignment horizontal="left" vertical="center"/>
    </xf>
    <xf numFmtId="0" fontId="2" fillId="0" borderId="0" xfId="0" applyFont="1" applyBorder="1" applyAlignment="1">
      <alignment vertical="center" shrinkToFit="1"/>
    </xf>
    <xf numFmtId="0" fontId="2" fillId="3" borderId="7" xfId="0" applyFont="1" applyFill="1" applyBorder="1" applyAlignment="1">
      <alignment horizontal="left" vertical="center"/>
    </xf>
    <xf numFmtId="0" fontId="2" fillId="3" borderId="4" xfId="0" applyFont="1" applyFill="1" applyBorder="1" applyAlignment="1">
      <alignment horizontal="left" vertical="center" indent="1"/>
    </xf>
    <xf numFmtId="0" fontId="2" fillId="3" borderId="0" xfId="0" applyFont="1" applyFill="1" applyBorder="1" applyAlignment="1">
      <alignment vertical="center"/>
    </xf>
    <xf numFmtId="0" fontId="2" fillId="0" borderId="35" xfId="0" applyFont="1" applyBorder="1" applyAlignment="1">
      <alignment vertical="center"/>
    </xf>
    <xf numFmtId="0" fontId="0" fillId="0" borderId="0" xfId="0" applyFont="1" applyBorder="1" applyAlignment="1"/>
    <xf numFmtId="0" fontId="0" fillId="0" borderId="0" xfId="0" applyFont="1" applyBorder="1" applyAlignment="1">
      <alignment vertical="center"/>
    </xf>
    <xf numFmtId="0" fontId="0" fillId="0" borderId="0" xfId="0" applyFont="1" applyAlignment="1">
      <alignment vertical="center" wrapText="1"/>
    </xf>
    <xf numFmtId="0" fontId="2" fillId="0" borderId="0" xfId="0" applyFont="1" applyBorder="1" applyAlignment="1">
      <alignment horizontal="left" vertical="center" wrapText="1"/>
    </xf>
    <xf numFmtId="0" fontId="2" fillId="0" borderId="30" xfId="0" applyFont="1" applyBorder="1" applyAlignment="1">
      <alignment vertical="center"/>
    </xf>
    <xf numFmtId="0" fontId="2" fillId="0" borderId="0" xfId="0" applyFont="1" applyBorder="1" applyAlignment="1">
      <alignment horizontal="center"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21" xfId="0" applyFont="1" applyBorder="1" applyAlignment="1">
      <alignment vertical="center"/>
    </xf>
    <xf numFmtId="0" fontId="2" fillId="0" borderId="21" xfId="0" applyFont="1" applyBorder="1" applyAlignment="1">
      <alignment vertical="center" wrapText="1"/>
    </xf>
    <xf numFmtId="0" fontId="2" fillId="0" borderId="13" xfId="0" applyFont="1" applyBorder="1" applyAlignment="1">
      <alignment vertical="center"/>
    </xf>
    <xf numFmtId="0" fontId="2" fillId="0" borderId="16"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32" xfId="0" applyFont="1" applyBorder="1" applyAlignment="1">
      <alignment vertical="center"/>
    </xf>
    <xf numFmtId="0" fontId="2" fillId="0" borderId="0" xfId="0" applyFont="1" applyBorder="1" applyAlignment="1">
      <alignment horizontal="right" vertical="center"/>
    </xf>
    <xf numFmtId="0" fontId="2" fillId="0" borderId="37" xfId="0" applyFont="1" applyBorder="1" applyAlignment="1">
      <alignment vertical="center"/>
    </xf>
    <xf numFmtId="0" fontId="2" fillId="0" borderId="0" xfId="0" applyFont="1" applyBorder="1" applyAlignment="1">
      <alignment horizontal="left" vertical="center" shrinkToFit="1"/>
    </xf>
    <xf numFmtId="0" fontId="4" fillId="0" borderId="0" xfId="0" applyFont="1" applyBorder="1" applyAlignment="1">
      <alignment horizontal="left" vertical="center" wrapText="1"/>
    </xf>
    <xf numFmtId="0" fontId="5" fillId="0" borderId="0" xfId="0" applyFont="1" applyBorder="1" applyAlignment="1">
      <alignment horizontal="left" vertical="center" shrinkToFit="1"/>
    </xf>
    <xf numFmtId="0" fontId="2" fillId="0" borderId="42" xfId="0" applyFont="1" applyBorder="1" applyAlignment="1">
      <alignment vertical="center"/>
    </xf>
    <xf numFmtId="0" fontId="2" fillId="0" borderId="28" xfId="0" applyFont="1" applyBorder="1" applyAlignment="1">
      <alignment vertical="center" shrinkToFit="1"/>
    </xf>
    <xf numFmtId="0" fontId="2" fillId="0" borderId="0" xfId="0" applyFont="1" applyBorder="1" applyAlignment="1">
      <alignment vertical="center" wrapText="1"/>
    </xf>
    <xf numFmtId="0" fontId="2" fillId="0" borderId="9" xfId="0" applyFont="1" applyBorder="1" applyAlignment="1">
      <alignment vertical="center" wrapText="1"/>
    </xf>
    <xf numFmtId="0" fontId="2" fillId="3" borderId="32" xfId="0" applyFont="1" applyFill="1" applyBorder="1" applyAlignment="1">
      <alignment vertical="center"/>
    </xf>
    <xf numFmtId="0" fontId="2" fillId="3" borderId="2" xfId="0" applyFont="1" applyFill="1" applyBorder="1" applyAlignment="1">
      <alignment vertical="center"/>
    </xf>
    <xf numFmtId="0" fontId="2" fillId="3" borderId="37" xfId="0" applyFont="1" applyFill="1" applyBorder="1" applyAlignment="1">
      <alignment vertical="center"/>
    </xf>
    <xf numFmtId="0" fontId="2" fillId="3" borderId="28" xfId="0" applyFont="1" applyFill="1" applyBorder="1" applyAlignment="1">
      <alignment vertical="center"/>
    </xf>
    <xf numFmtId="0" fontId="2" fillId="3" borderId="27" xfId="0" applyFont="1" applyFill="1" applyBorder="1" applyAlignment="1">
      <alignment vertical="center"/>
    </xf>
    <xf numFmtId="0" fontId="2" fillId="0" borderId="9" xfId="0" applyFont="1" applyBorder="1" applyAlignment="1">
      <alignment vertical="center" shrinkToFit="1"/>
    </xf>
    <xf numFmtId="0" fontId="2" fillId="0" borderId="45" xfId="0" applyFont="1" applyBorder="1" applyAlignment="1">
      <alignment vertical="center"/>
    </xf>
    <xf numFmtId="0" fontId="2" fillId="0" borderId="39" xfId="0" applyFont="1" applyBorder="1" applyAlignment="1">
      <alignment vertical="center"/>
    </xf>
    <xf numFmtId="0" fontId="10" fillId="0" borderId="0" xfId="0" applyFont="1" applyBorder="1" applyAlignment="1">
      <alignment vertical="center"/>
    </xf>
    <xf numFmtId="0" fontId="2" fillId="0" borderId="32" xfId="0" applyFont="1" applyBorder="1" applyAlignment="1">
      <alignment vertical="center" shrinkToFit="1"/>
    </xf>
    <xf numFmtId="0" fontId="2" fillId="0" borderId="36" xfId="0" applyFont="1" applyBorder="1" applyAlignment="1">
      <alignment vertical="center" wrapText="1"/>
    </xf>
    <xf numFmtId="0" fontId="2" fillId="0" borderId="2" xfId="0" applyFont="1" applyBorder="1" applyAlignment="1">
      <alignment vertical="center" shrinkToFit="1"/>
    </xf>
    <xf numFmtId="0" fontId="2" fillId="0" borderId="47" xfId="0" applyFont="1" applyBorder="1" applyAlignment="1">
      <alignment vertical="center"/>
    </xf>
    <xf numFmtId="38" fontId="2" fillId="0" borderId="32" xfId="1" applyFont="1" applyBorder="1" applyAlignment="1">
      <alignment vertical="center"/>
    </xf>
    <xf numFmtId="0" fontId="2" fillId="0" borderId="49" xfId="0" applyFont="1" applyBorder="1" applyAlignment="1">
      <alignment vertical="center"/>
    </xf>
    <xf numFmtId="38" fontId="2" fillId="0" borderId="2" xfId="1" applyFont="1" applyBorder="1" applyAlignment="1">
      <alignment vertical="center"/>
    </xf>
    <xf numFmtId="38" fontId="2" fillId="0" borderId="47" xfId="1" applyFont="1" applyBorder="1" applyAlignment="1">
      <alignment vertical="center"/>
    </xf>
    <xf numFmtId="38" fontId="2" fillId="0" borderId="45" xfId="1" applyFont="1" applyBorder="1" applyAlignment="1">
      <alignment vertical="center"/>
    </xf>
    <xf numFmtId="0" fontId="2" fillId="0" borderId="0" xfId="0" applyFont="1" applyBorder="1" applyAlignment="1">
      <alignment vertical="center" wrapText="1" shrinkToFit="1"/>
    </xf>
    <xf numFmtId="0" fontId="2" fillId="0" borderId="4" xfId="0" applyFont="1" applyBorder="1" applyAlignment="1">
      <alignment vertical="center" wrapText="1" shrinkToFit="1"/>
    </xf>
    <xf numFmtId="0" fontId="2" fillId="0" borderId="35" xfId="0" applyFont="1" applyBorder="1" applyAlignment="1">
      <alignment vertical="center" wrapText="1" shrinkToFit="1"/>
    </xf>
    <xf numFmtId="0" fontId="2" fillId="2" borderId="25" xfId="0" applyFont="1" applyFill="1" applyBorder="1" applyAlignment="1">
      <alignment vertical="center"/>
    </xf>
    <xf numFmtId="0" fontId="2" fillId="2" borderId="21" xfId="0" applyFont="1" applyFill="1" applyBorder="1" applyAlignment="1">
      <alignment vertical="center"/>
    </xf>
    <xf numFmtId="0" fontId="4" fillId="0" borderId="21" xfId="0" applyFont="1" applyBorder="1" applyAlignment="1">
      <alignment vertical="center"/>
    </xf>
    <xf numFmtId="0" fontId="5" fillId="0" borderId="0" xfId="0" applyFont="1" applyBorder="1" applyAlignment="1">
      <alignment horizontal="center" vertical="center" shrinkToFit="1"/>
    </xf>
    <xf numFmtId="0" fontId="2" fillId="0" borderId="37" xfId="0" applyFont="1" applyBorder="1" applyAlignment="1">
      <alignment horizontal="center" vertical="center" wrapText="1"/>
    </xf>
    <xf numFmtId="0" fontId="2" fillId="3" borderId="32" xfId="0" applyFont="1" applyFill="1" applyBorder="1" applyAlignment="1">
      <alignment horizontal="center" vertical="center"/>
    </xf>
    <xf numFmtId="0" fontId="2" fillId="0" borderId="32" xfId="0" applyFont="1" applyBorder="1" applyAlignment="1">
      <alignment horizontal="center" vertical="center" wrapText="1"/>
    </xf>
    <xf numFmtId="0" fontId="2" fillId="0" borderId="32"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horizontal="center" vertical="center" wrapText="1"/>
    </xf>
    <xf numFmtId="0" fontId="2" fillId="0" borderId="37" xfId="0" applyFont="1" applyBorder="1" applyAlignment="1">
      <alignment horizontal="right" vertical="center"/>
    </xf>
    <xf numFmtId="0" fontId="2" fillId="0" borderId="13" xfId="0" applyFont="1" applyBorder="1" applyAlignment="1">
      <alignment horizontal="center" vertical="center" wrapText="1"/>
    </xf>
    <xf numFmtId="0" fontId="2" fillId="3" borderId="3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7" xfId="0" applyFont="1" applyFill="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17" xfId="0" applyFont="1" applyBorder="1" applyAlignment="1">
      <alignment vertical="center"/>
    </xf>
    <xf numFmtId="0" fontId="2" fillId="0" borderId="1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xf>
    <xf numFmtId="0" fontId="2" fillId="0" borderId="21" xfId="0" applyFont="1" applyBorder="1" applyAlignment="1">
      <alignment vertical="center"/>
    </xf>
    <xf numFmtId="0" fontId="2" fillId="0" borderId="19" xfId="0" applyFont="1" applyBorder="1" applyAlignment="1">
      <alignment vertical="center"/>
    </xf>
    <xf numFmtId="0" fontId="2" fillId="0" borderId="21" xfId="0" applyFont="1" applyBorder="1" applyAlignment="1">
      <alignment vertical="center" wrapText="1"/>
    </xf>
    <xf numFmtId="0" fontId="2" fillId="0" borderId="32"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horizontal="right" vertical="center"/>
    </xf>
    <xf numFmtId="0" fontId="2" fillId="0" borderId="37" xfId="0" applyFont="1" applyBorder="1" applyAlignment="1">
      <alignment vertical="center"/>
    </xf>
    <xf numFmtId="0" fontId="2" fillId="0" borderId="13" xfId="0" applyFont="1" applyBorder="1" applyAlignment="1">
      <alignment horizontal="right" vertical="center"/>
    </xf>
    <xf numFmtId="0" fontId="2" fillId="0" borderId="28" xfId="0" applyFont="1" applyBorder="1" applyAlignment="1">
      <alignment vertical="center" shrinkToFit="1"/>
    </xf>
    <xf numFmtId="0" fontId="2" fillId="0" borderId="0" xfId="0" applyFont="1" applyBorder="1" applyAlignment="1">
      <alignment vertical="center" wrapText="1"/>
    </xf>
    <xf numFmtId="0" fontId="2" fillId="0" borderId="9" xfId="0" applyFont="1" applyBorder="1" applyAlignment="1">
      <alignment vertical="center"/>
    </xf>
    <xf numFmtId="0" fontId="2" fillId="0" borderId="27" xfId="0" applyFont="1" applyBorder="1" applyAlignment="1">
      <alignment vertical="center" wrapText="1"/>
    </xf>
    <xf numFmtId="0" fontId="2" fillId="0" borderId="35" xfId="0" applyFont="1" applyBorder="1" applyAlignment="1">
      <alignment vertical="center" wrapText="1"/>
    </xf>
    <xf numFmtId="0" fontId="2" fillId="0" borderId="2" xfId="0" applyFont="1" applyBorder="1" applyAlignment="1">
      <alignment vertical="center" wrapText="1"/>
    </xf>
    <xf numFmtId="0" fontId="2" fillId="0" borderId="37" xfId="0" applyFont="1" applyBorder="1" applyAlignment="1">
      <alignment vertical="center" wrapText="1"/>
    </xf>
    <xf numFmtId="0" fontId="2" fillId="0" borderId="28" xfId="0" applyFont="1" applyBorder="1" applyAlignment="1">
      <alignment vertical="center" wrapText="1"/>
    </xf>
    <xf numFmtId="0" fontId="2" fillId="3" borderId="36" xfId="0" applyFont="1" applyFill="1" applyBorder="1" applyAlignment="1">
      <alignment vertical="center"/>
    </xf>
    <xf numFmtId="0" fontId="2" fillId="3" borderId="28"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28" xfId="0" applyFont="1" applyBorder="1" applyAlignment="1">
      <alignment horizontal="right" vertical="center"/>
    </xf>
    <xf numFmtId="0" fontId="2" fillId="0" borderId="27" xfId="0" applyFont="1" applyBorder="1" applyAlignment="1">
      <alignment horizontal="right"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center" vertical="center"/>
    </xf>
    <xf numFmtId="0" fontId="5" fillId="0" borderId="0" xfId="0" applyFont="1" applyBorder="1" applyAlignment="1">
      <alignment vertical="center" shrinkToFit="1"/>
    </xf>
    <xf numFmtId="0" fontId="4" fillId="0" borderId="0" xfId="0" applyFont="1" applyBorder="1" applyAlignment="1">
      <alignment vertical="center"/>
    </xf>
    <xf numFmtId="0" fontId="2" fillId="0" borderId="32" xfId="0" applyFont="1" applyFill="1" applyBorder="1" applyAlignment="1">
      <alignment horizontal="center" vertical="center"/>
    </xf>
    <xf numFmtId="0" fontId="2" fillId="0" borderId="32" xfId="0" applyFont="1" applyFill="1" applyBorder="1" applyAlignment="1">
      <alignment vertical="center"/>
    </xf>
    <xf numFmtId="0" fontId="2" fillId="0" borderId="41" xfId="0" applyFont="1" applyFill="1" applyBorder="1" applyAlignment="1">
      <alignment vertical="center"/>
    </xf>
    <xf numFmtId="0" fontId="2" fillId="0" borderId="37" xfId="0" applyFont="1" applyFill="1" applyBorder="1" applyAlignment="1">
      <alignment horizontal="center" vertical="center"/>
    </xf>
    <xf numFmtId="0" fontId="2" fillId="3" borderId="4" xfId="0" applyFont="1" applyFill="1" applyBorder="1" applyAlignment="1">
      <alignment vertical="center"/>
    </xf>
    <xf numFmtId="0" fontId="2" fillId="3" borderId="13" xfId="0" applyFont="1" applyFill="1" applyBorder="1" applyAlignment="1">
      <alignment vertical="center"/>
    </xf>
    <xf numFmtId="0" fontId="2" fillId="3" borderId="13" xfId="0" applyFont="1" applyFill="1" applyBorder="1" applyAlignment="1">
      <alignment horizontal="center" vertical="center"/>
    </xf>
    <xf numFmtId="0" fontId="2" fillId="0" borderId="0" xfId="0" applyFont="1" applyBorder="1" applyAlignment="1">
      <alignment vertical="center"/>
    </xf>
    <xf numFmtId="0" fontId="2" fillId="0" borderId="32" xfId="0" applyFont="1" applyBorder="1" applyAlignment="1">
      <alignment horizontal="center" vertical="center"/>
    </xf>
    <xf numFmtId="0" fontId="2" fillId="0" borderId="37" xfId="0" applyFont="1" applyBorder="1" applyAlignment="1">
      <alignment vertical="center"/>
    </xf>
    <xf numFmtId="0" fontId="2" fillId="0" borderId="28"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vertical="center"/>
    </xf>
    <xf numFmtId="0" fontId="2" fillId="0" borderId="16"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xf>
    <xf numFmtId="0" fontId="2" fillId="0" borderId="38" xfId="0" applyFont="1" applyBorder="1" applyAlignment="1">
      <alignment vertical="center" wrapText="1"/>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32" xfId="0" applyFont="1" applyBorder="1" applyAlignment="1">
      <alignment vertical="center"/>
    </xf>
    <xf numFmtId="0" fontId="2" fillId="0" borderId="41" xfId="0" applyFont="1" applyBorder="1" applyAlignment="1">
      <alignment vertical="center"/>
    </xf>
    <xf numFmtId="0" fontId="2" fillId="0" borderId="2" xfId="0" applyFont="1" applyBorder="1" applyAlignment="1">
      <alignment horizontal="center" vertical="center"/>
    </xf>
    <xf numFmtId="0" fontId="2" fillId="0" borderId="28"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center" vertical="center"/>
    </xf>
    <xf numFmtId="2" fontId="2" fillId="0" borderId="0" xfId="0" applyNumberFormat="1" applyFont="1" applyBorder="1" applyAlignment="1">
      <alignment vertical="center"/>
    </xf>
    <xf numFmtId="38" fontId="2" fillId="0" borderId="41" xfId="1" applyFont="1" applyBorder="1" applyAlignment="1">
      <alignment vertical="center"/>
    </xf>
    <xf numFmtId="38" fontId="2" fillId="0" borderId="1" xfId="1" applyFont="1" applyBorder="1" applyAlignment="1">
      <alignment vertical="center"/>
    </xf>
    <xf numFmtId="0" fontId="2" fillId="0" borderId="0" xfId="0" applyFont="1" applyAlignment="1">
      <alignment vertical="center" wrapText="1"/>
    </xf>
    <xf numFmtId="0" fontId="2" fillId="0" borderId="21" xfId="0" applyFont="1" applyBorder="1" applyAlignment="1">
      <alignment vertical="top"/>
    </xf>
    <xf numFmtId="0" fontId="7" fillId="0" borderId="37" xfId="0" applyFont="1" applyFill="1" applyBorder="1" applyAlignment="1">
      <alignment vertical="center"/>
    </xf>
    <xf numFmtId="0" fontId="7" fillId="0" borderId="51" xfId="0" applyFont="1" applyFill="1" applyBorder="1" applyAlignment="1">
      <alignment vertical="center"/>
    </xf>
    <xf numFmtId="0" fontId="2" fillId="0" borderId="4" xfId="0" applyFont="1" applyBorder="1" applyAlignment="1">
      <alignment vertical="center" wrapText="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vertical="center"/>
    </xf>
    <xf numFmtId="0" fontId="2" fillId="0" borderId="20" xfId="0" applyFont="1" applyBorder="1" applyAlignment="1">
      <alignment vertical="center"/>
    </xf>
    <xf numFmtId="0" fontId="2" fillId="0" borderId="4" xfId="0" applyFont="1" applyBorder="1" applyAlignment="1">
      <alignment vertical="center"/>
    </xf>
    <xf numFmtId="0" fontId="2" fillId="0" borderId="35" xfId="0" applyFont="1" applyBorder="1" applyAlignment="1">
      <alignment vertical="center"/>
    </xf>
    <xf numFmtId="0" fontId="5" fillId="0" borderId="0" xfId="0" applyFont="1" applyBorder="1" applyAlignment="1">
      <alignment vertical="center" wrapText="1"/>
    </xf>
    <xf numFmtId="0" fontId="2" fillId="0" borderId="28" xfId="0" applyFont="1" applyBorder="1" applyAlignment="1">
      <alignment vertical="center"/>
    </xf>
    <xf numFmtId="0" fontId="2" fillId="0" borderId="27" xfId="0" applyFont="1" applyBorder="1" applyAlignment="1">
      <alignment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2" xfId="0" applyFont="1" applyBorder="1" applyAlignment="1">
      <alignment vertical="center" shrinkToFit="1"/>
    </xf>
    <xf numFmtId="0" fontId="2" fillId="0" borderId="32" xfId="0" applyFont="1" applyBorder="1" applyAlignment="1">
      <alignment vertical="center"/>
    </xf>
    <xf numFmtId="0" fontId="2" fillId="0" borderId="41" xfId="0" applyFont="1" applyBorder="1" applyAlignment="1">
      <alignment vertical="center"/>
    </xf>
    <xf numFmtId="0" fontId="2" fillId="0" borderId="32" xfId="0" applyFont="1" applyBorder="1" applyAlignment="1">
      <alignment vertical="center" shrinkToFit="1"/>
    </xf>
    <xf numFmtId="0" fontId="2" fillId="0" borderId="28" xfId="0" applyFont="1" applyBorder="1" applyAlignment="1">
      <alignment vertical="center" shrinkToFit="1"/>
    </xf>
    <xf numFmtId="0" fontId="4" fillId="0" borderId="0" xfId="0" applyFont="1" applyAlignment="1">
      <alignment vertical="center"/>
    </xf>
    <xf numFmtId="0" fontId="2" fillId="2" borderId="0" xfId="0" applyFont="1" applyFill="1" applyBorder="1" applyAlignment="1">
      <alignment vertical="center"/>
    </xf>
    <xf numFmtId="0" fontId="2" fillId="0" borderId="16" xfId="0" applyFont="1" applyBorder="1" applyAlignment="1">
      <alignment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42" xfId="0" applyFont="1" applyBorder="1" applyAlignment="1">
      <alignment vertical="center" shrinkToFit="1"/>
    </xf>
    <xf numFmtId="0" fontId="0" fillId="0" borderId="28" xfId="0" applyBorder="1" applyAlignment="1">
      <alignment horizontal="center" vertical="center"/>
    </xf>
    <xf numFmtId="0" fontId="2" fillId="0" borderId="48" xfId="0" applyFont="1" applyBorder="1" applyAlignment="1">
      <alignment vertical="center"/>
    </xf>
    <xf numFmtId="0" fontId="2" fillId="0" borderId="0" xfId="0" applyFont="1" applyFill="1" applyBorder="1" applyAlignment="1">
      <alignment vertical="center"/>
    </xf>
    <xf numFmtId="0" fontId="5" fillId="0" borderId="4" xfId="0" applyFont="1" applyBorder="1" applyAlignment="1">
      <alignment vertical="center" shrinkToFit="1"/>
    </xf>
    <xf numFmtId="0" fontId="2" fillId="0" borderId="13" xfId="0" applyFont="1" applyFill="1" applyBorder="1" applyAlignment="1">
      <alignment vertical="center"/>
    </xf>
    <xf numFmtId="0" fontId="5" fillId="0" borderId="13" xfId="0" applyFont="1" applyBorder="1" applyAlignment="1">
      <alignment vertical="center"/>
    </xf>
    <xf numFmtId="0" fontId="2" fillId="0" borderId="0" xfId="0" applyFont="1" applyFill="1" applyBorder="1" applyAlignment="1">
      <alignment horizontal="center" vertical="center" shrinkToFit="1"/>
    </xf>
    <xf numFmtId="0" fontId="2" fillId="0" borderId="34" xfId="0" applyFont="1" applyFill="1" applyBorder="1" applyAlignment="1">
      <alignment textRotation="255"/>
    </xf>
    <xf numFmtId="0" fontId="2" fillId="0" borderId="30" xfId="0" applyFont="1" applyFill="1" applyBorder="1" applyAlignment="1">
      <alignment textRotation="255"/>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Fill="1" applyAlignment="1">
      <alignment vertical="center"/>
    </xf>
    <xf numFmtId="0" fontId="10" fillId="0" borderId="0" xfId="0" applyFont="1" applyAlignment="1">
      <alignment vertical="center"/>
    </xf>
    <xf numFmtId="0" fontId="18" fillId="0" borderId="13" xfId="0" applyFont="1" applyBorder="1" applyAlignment="1">
      <alignment horizontal="center" vertical="center" shrinkToFit="1"/>
    </xf>
    <xf numFmtId="0" fontId="18" fillId="3" borderId="28" xfId="0" applyFont="1" applyFill="1" applyBorder="1" applyAlignment="1">
      <alignment vertical="center"/>
    </xf>
    <xf numFmtId="0" fontId="18" fillId="3" borderId="28" xfId="0" applyFont="1" applyFill="1" applyBorder="1" applyAlignment="1">
      <alignment horizontal="center" vertical="center"/>
    </xf>
    <xf numFmtId="0" fontId="18" fillId="0" borderId="28" xfId="0" applyFont="1" applyBorder="1" applyAlignment="1">
      <alignment horizontal="center" vertical="center" wrapText="1"/>
    </xf>
    <xf numFmtId="0" fontId="18" fillId="0" borderId="28" xfId="0" applyFont="1" applyBorder="1" applyAlignment="1">
      <alignment vertical="center"/>
    </xf>
    <xf numFmtId="0" fontId="18" fillId="0" borderId="28" xfId="0" applyFont="1" applyBorder="1" applyAlignment="1">
      <alignment horizontal="right" vertical="center"/>
    </xf>
    <xf numFmtId="0" fontId="18" fillId="3" borderId="2" xfId="0" applyFont="1" applyFill="1" applyBorder="1" applyAlignment="1">
      <alignment vertical="center"/>
    </xf>
    <xf numFmtId="0" fontId="18" fillId="0" borderId="13" xfId="0" applyFont="1" applyFill="1" applyBorder="1" applyAlignment="1">
      <alignment horizontal="center" vertical="center" shrinkToFit="1"/>
    </xf>
    <xf numFmtId="0" fontId="2" fillId="0" borderId="13" xfId="0" applyFont="1" applyBorder="1" applyAlignment="1">
      <alignment horizontal="distributed" vertical="center"/>
    </xf>
    <xf numFmtId="0" fontId="4" fillId="0" borderId="0" xfId="0" applyFont="1" applyFill="1" applyBorder="1" applyAlignment="1">
      <alignment vertical="center" wrapText="1"/>
    </xf>
    <xf numFmtId="0" fontId="2" fillId="0" borderId="0" xfId="0" applyFont="1" applyBorder="1" applyAlignment="1">
      <alignment horizontal="center" vertical="center"/>
    </xf>
    <xf numFmtId="0" fontId="18" fillId="0" borderId="28" xfId="0" applyFont="1" applyBorder="1" applyAlignment="1">
      <alignment horizontal="center" vertical="center"/>
    </xf>
    <xf numFmtId="0" fontId="7" fillId="0" borderId="0" xfId="0" applyFont="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13" fillId="0" borderId="9" xfId="0" applyFont="1" applyBorder="1" applyAlignment="1">
      <alignment vertical="center" wrapText="1"/>
    </xf>
    <xf numFmtId="0" fontId="18" fillId="0" borderId="0" xfId="0" applyFont="1" applyBorder="1" applyAlignment="1">
      <alignment vertical="center" shrinkToFit="1"/>
    </xf>
    <xf numFmtId="0" fontId="18" fillId="0" borderId="9" xfId="0" applyFont="1" applyBorder="1" applyAlignment="1">
      <alignment vertical="center" shrinkToFit="1"/>
    </xf>
    <xf numFmtId="0" fontId="2" fillId="0" borderId="32"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xf>
    <xf numFmtId="49" fontId="2" fillId="0" borderId="32" xfId="0" applyNumberFormat="1" applyFont="1" applyBorder="1" applyAlignment="1">
      <alignment vertical="center"/>
    </xf>
    <xf numFmtId="0" fontId="2" fillId="0" borderId="32" xfId="0" applyFont="1" applyFill="1" applyBorder="1" applyAlignment="1">
      <alignment vertical="center" wrapText="1" shrinkToFit="1"/>
    </xf>
    <xf numFmtId="0" fontId="2" fillId="0" borderId="32" xfId="0" applyFont="1" applyBorder="1" applyAlignment="1">
      <alignment vertical="center" wrapText="1" shrinkToFit="1"/>
    </xf>
    <xf numFmtId="0" fontId="2" fillId="0" borderId="41" xfId="0" applyFont="1" applyBorder="1" applyAlignment="1">
      <alignment vertical="center" wrapText="1" shrinkToFit="1"/>
    </xf>
    <xf numFmtId="0" fontId="2" fillId="0" borderId="28" xfId="0" applyFont="1" applyBorder="1" applyAlignment="1">
      <alignment vertical="center" wrapText="1" shrinkToFit="1"/>
    </xf>
    <xf numFmtId="0" fontId="2" fillId="0" borderId="27" xfId="0" applyFont="1" applyBorder="1" applyAlignment="1">
      <alignment vertical="center" wrapText="1" shrinkToFit="1"/>
    </xf>
    <xf numFmtId="0" fontId="2" fillId="0" borderId="28" xfId="0" applyFont="1" applyBorder="1" applyAlignment="1">
      <alignment horizontal="right" vertical="center" wrapText="1" shrinkToFit="1"/>
    </xf>
    <xf numFmtId="0" fontId="18" fillId="0" borderId="19" xfId="0" applyFont="1" applyBorder="1" applyAlignment="1">
      <alignment vertical="center"/>
    </xf>
    <xf numFmtId="0" fontId="2" fillId="0" borderId="31" xfId="0" applyFont="1" applyFill="1" applyBorder="1" applyAlignment="1">
      <alignment vertical="center"/>
    </xf>
    <xf numFmtId="177" fontId="2" fillId="0" borderId="0" xfId="0" applyNumberFormat="1" applyFont="1" applyAlignment="1">
      <alignment vertical="center"/>
    </xf>
    <xf numFmtId="0" fontId="18" fillId="0" borderId="19" xfId="0" applyFont="1" applyBorder="1" applyAlignment="1">
      <alignment vertical="center" shrinkToFit="1"/>
    </xf>
    <xf numFmtId="0" fontId="2" fillId="0" borderId="0" xfId="0" applyFont="1" applyBorder="1" applyAlignment="1">
      <alignment vertical="center"/>
    </xf>
    <xf numFmtId="0" fontId="2" fillId="0" borderId="21"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xf>
    <xf numFmtId="0" fontId="2" fillId="0" borderId="32"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12" fillId="0" borderId="23" xfId="0" applyFont="1" applyBorder="1" applyAlignment="1">
      <alignment vertical="center" wrapText="1"/>
    </xf>
    <xf numFmtId="0" fontId="12" fillId="0" borderId="21" xfId="0" applyFont="1" applyBorder="1" applyAlignment="1">
      <alignment vertical="center" wrapText="1"/>
    </xf>
    <xf numFmtId="49" fontId="2" fillId="0" borderId="0" xfId="0" applyNumberFormat="1" applyFont="1" applyAlignment="1">
      <alignment vertical="center"/>
    </xf>
    <xf numFmtId="49" fontId="2" fillId="0" borderId="0" xfId="0" applyNumberFormat="1" applyFont="1" applyFill="1" applyAlignment="1">
      <alignment vertical="center"/>
    </xf>
    <xf numFmtId="0" fontId="2" fillId="3" borderId="32" xfId="0" applyFont="1" applyFill="1" applyBorder="1" applyAlignment="1">
      <alignment vertical="center" shrinkToFit="1"/>
    </xf>
    <xf numFmtId="0" fontId="18" fillId="0" borderId="32" xfId="0" applyFont="1" applyFill="1" applyBorder="1" applyAlignment="1">
      <alignment horizontal="center" vertical="center" shrinkToFit="1"/>
    </xf>
    <xf numFmtId="0" fontId="18" fillId="0" borderId="32" xfId="0" applyFont="1" applyFill="1" applyBorder="1" applyAlignment="1">
      <alignment vertical="center" shrinkToFit="1"/>
    </xf>
    <xf numFmtId="0" fontId="18" fillId="0" borderId="47" xfId="0" applyFont="1" applyFill="1" applyBorder="1" applyAlignment="1">
      <alignment vertical="center"/>
    </xf>
    <xf numFmtId="0" fontId="18" fillId="3" borderId="32" xfId="0" applyFont="1" applyFill="1" applyBorder="1" applyAlignment="1">
      <alignment vertical="center" shrinkToFit="1"/>
    </xf>
    <xf numFmtId="0" fontId="18" fillId="4" borderId="32" xfId="0" applyFont="1" applyFill="1" applyBorder="1" applyAlignment="1">
      <alignment horizontal="center" vertical="center" shrinkToFit="1"/>
    </xf>
    <xf numFmtId="0" fontId="18" fillId="4" borderId="28" xfId="0" applyFont="1" applyFill="1" applyBorder="1" applyAlignment="1">
      <alignment horizontal="center" vertical="center" shrinkToFit="1"/>
    </xf>
    <xf numFmtId="0" fontId="12" fillId="0" borderId="19" xfId="0" applyFont="1" applyBorder="1" applyAlignment="1">
      <alignment vertical="center" wrapText="1"/>
    </xf>
    <xf numFmtId="0" fontId="12" fillId="0" borderId="0" xfId="0" applyFont="1" applyBorder="1" applyAlignment="1">
      <alignment vertical="center" wrapText="1"/>
    </xf>
    <xf numFmtId="0" fontId="0" fillId="0" borderId="0" xfId="0" applyBorder="1" applyAlignment="1">
      <alignment vertical="center" wrapText="1"/>
    </xf>
    <xf numFmtId="0" fontId="0" fillId="0" borderId="31" xfId="0" applyBorder="1" applyAlignment="1">
      <alignment vertical="center" wrapText="1"/>
    </xf>
    <xf numFmtId="0" fontId="2" fillId="0" borderId="0" xfId="0" applyFont="1" applyBorder="1" applyAlignment="1">
      <alignment vertical="center"/>
    </xf>
    <xf numFmtId="0" fontId="18" fillId="5" borderId="39" xfId="0" applyFont="1" applyFill="1" applyBorder="1" applyAlignment="1">
      <alignment vertical="center"/>
    </xf>
    <xf numFmtId="0" fontId="2" fillId="5" borderId="37" xfId="0" applyFont="1" applyFill="1" applyBorder="1" applyAlignment="1">
      <alignment vertical="center"/>
    </xf>
    <xf numFmtId="0" fontId="2" fillId="5" borderId="36" xfId="0" applyFont="1" applyFill="1" applyBorder="1" applyAlignment="1">
      <alignment vertical="center"/>
    </xf>
    <xf numFmtId="0" fontId="18" fillId="5" borderId="37" xfId="0" applyFont="1" applyFill="1" applyBorder="1" applyAlignment="1">
      <alignment horizontal="center" vertical="center"/>
    </xf>
    <xf numFmtId="0" fontId="18" fillId="5" borderId="37" xfId="0" applyFont="1" applyFill="1" applyBorder="1" applyAlignment="1">
      <alignment vertical="center"/>
    </xf>
    <xf numFmtId="0" fontId="18" fillId="5" borderId="37" xfId="0" applyFont="1" applyFill="1" applyBorder="1" applyAlignment="1">
      <alignment horizontal="center" vertical="center" wrapText="1"/>
    </xf>
    <xf numFmtId="0" fontId="2" fillId="5" borderId="36" xfId="0" applyFont="1" applyFill="1" applyBorder="1" applyAlignment="1">
      <alignment vertical="center" shrinkToFit="1"/>
    </xf>
    <xf numFmtId="0" fontId="18" fillId="5" borderId="7" xfId="0" applyFont="1" applyFill="1" applyBorder="1" applyAlignment="1">
      <alignment vertical="center"/>
    </xf>
    <xf numFmtId="0" fontId="18" fillId="5" borderId="2" xfId="0" applyFont="1" applyFill="1" applyBorder="1" applyAlignment="1">
      <alignment horizontal="center" vertical="center" shrinkToFit="1"/>
    </xf>
    <xf numFmtId="0" fontId="18" fillId="5" borderId="2" xfId="0" applyFont="1" applyFill="1" applyBorder="1" applyAlignment="1">
      <alignment vertical="center"/>
    </xf>
    <xf numFmtId="0" fontId="2" fillId="5" borderId="45" xfId="0" applyFont="1" applyFill="1" applyBorder="1" applyAlignment="1">
      <alignment vertical="center"/>
    </xf>
    <xf numFmtId="0" fontId="18" fillId="5" borderId="2" xfId="0" applyFont="1" applyFill="1" applyBorder="1" applyAlignment="1">
      <alignment horizontal="center" vertical="center"/>
    </xf>
    <xf numFmtId="0" fontId="18" fillId="5" borderId="2" xfId="0" applyFont="1" applyFill="1" applyBorder="1" applyAlignment="1">
      <alignment horizontal="center" vertical="center" wrapText="1"/>
    </xf>
    <xf numFmtId="0" fontId="18" fillId="5" borderId="2" xfId="0" applyFont="1" applyFill="1" applyBorder="1" applyAlignment="1">
      <alignment horizontal="right" vertical="center"/>
    </xf>
    <xf numFmtId="0" fontId="2" fillId="5" borderId="2" xfId="0" applyFont="1" applyFill="1" applyBorder="1" applyAlignment="1">
      <alignment vertical="center"/>
    </xf>
    <xf numFmtId="0" fontId="2" fillId="5" borderId="1" xfId="0" applyFont="1" applyFill="1" applyBorder="1" applyAlignment="1">
      <alignment vertical="center"/>
    </xf>
    <xf numFmtId="0" fontId="2" fillId="0" borderId="4" xfId="0" applyFont="1" applyBorder="1" applyAlignment="1">
      <alignment vertical="center"/>
    </xf>
    <xf numFmtId="0" fontId="18" fillId="3" borderId="32" xfId="0" applyFont="1" applyFill="1" applyBorder="1" applyAlignment="1">
      <alignment horizontal="right" vertical="center" shrinkToFit="1"/>
    </xf>
    <xf numFmtId="0" fontId="18" fillId="0" borderId="5" xfId="0" applyFont="1" applyFill="1" applyBorder="1" applyAlignment="1">
      <alignment vertical="center"/>
    </xf>
    <xf numFmtId="0" fontId="18" fillId="0" borderId="4" xfId="0" applyFont="1" applyFill="1" applyBorder="1" applyAlignment="1">
      <alignment vertical="center"/>
    </xf>
    <xf numFmtId="0" fontId="2" fillId="0" borderId="4" xfId="0" applyFont="1" applyBorder="1" applyAlignment="1">
      <alignment horizontal="right" vertical="center"/>
    </xf>
    <xf numFmtId="0" fontId="12" fillId="0" borderId="23" xfId="0" applyFont="1" applyFill="1" applyBorder="1" applyAlignment="1">
      <alignment vertical="center" wrapText="1"/>
    </xf>
    <xf numFmtId="0" fontId="2" fillId="0" borderId="4" xfId="0" applyFont="1" applyFill="1" applyBorder="1" applyAlignment="1">
      <alignment vertical="center"/>
    </xf>
    <xf numFmtId="0" fontId="2" fillId="0" borderId="23" xfId="0" applyFont="1" applyFill="1" applyBorder="1" applyAlignment="1">
      <alignment vertical="center" shrinkToFit="1"/>
    </xf>
    <xf numFmtId="0" fontId="2" fillId="0" borderId="21" xfId="0" applyFont="1" applyFill="1" applyBorder="1" applyAlignment="1">
      <alignment vertical="center" shrinkToFit="1"/>
    </xf>
    <xf numFmtId="0" fontId="2" fillId="0" borderId="5" xfId="0" applyFont="1" applyFill="1" applyBorder="1" applyAlignment="1">
      <alignment vertical="center" shrinkToFit="1"/>
    </xf>
    <xf numFmtId="0" fontId="2" fillId="0" borderId="0" xfId="0" applyFont="1" applyAlignment="1">
      <alignment vertical="center"/>
    </xf>
    <xf numFmtId="0" fontId="2" fillId="0" borderId="21" xfId="0" applyFont="1" applyBorder="1" applyAlignment="1">
      <alignment vertical="center" wrapText="1"/>
    </xf>
    <xf numFmtId="0" fontId="2" fillId="0" borderId="21" xfId="0" applyFont="1" applyBorder="1" applyAlignment="1">
      <alignment vertical="center"/>
    </xf>
    <xf numFmtId="0" fontId="2" fillId="0" borderId="21" xfId="0" applyFont="1" applyBorder="1" applyAlignment="1">
      <alignment horizontal="center" vertical="center"/>
    </xf>
    <xf numFmtId="0" fontId="2" fillId="0" borderId="0" xfId="0" applyFont="1" applyBorder="1" applyAlignment="1">
      <alignment vertical="center" wrapText="1"/>
    </xf>
    <xf numFmtId="0" fontId="2" fillId="0" borderId="28" xfId="0" applyFont="1" applyBorder="1" applyAlignment="1">
      <alignment horizontal="center"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9" xfId="0" applyFont="1" applyBorder="1" applyAlignment="1">
      <alignment vertical="center"/>
    </xf>
    <xf numFmtId="0" fontId="2" fillId="0" borderId="0" xfId="0" applyFont="1" applyBorder="1" applyAlignment="1">
      <alignment vertical="center"/>
    </xf>
    <xf numFmtId="0" fontId="2" fillId="0" borderId="20" xfId="0" applyFont="1" applyBorder="1" applyAlignment="1">
      <alignment vertical="center"/>
    </xf>
    <xf numFmtId="0" fontId="2" fillId="0" borderId="33" xfId="0" applyFont="1" applyBorder="1" applyAlignment="1">
      <alignment vertical="center"/>
    </xf>
    <xf numFmtId="0" fontId="2" fillId="0" borderId="41" xfId="0" applyFont="1" applyBorder="1" applyAlignment="1">
      <alignment vertical="center"/>
    </xf>
    <xf numFmtId="0" fontId="2" fillId="0" borderId="28"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shrinkToFit="1"/>
    </xf>
    <xf numFmtId="0" fontId="2" fillId="0" borderId="16" xfId="0" applyFont="1" applyBorder="1" applyAlignment="1">
      <alignment vertical="center" shrinkToFit="1"/>
    </xf>
    <xf numFmtId="0" fontId="2" fillId="0" borderId="42"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textRotation="255"/>
    </xf>
    <xf numFmtId="176" fontId="2" fillId="0" borderId="21" xfId="0" applyNumberFormat="1" applyFont="1" applyBorder="1" applyAlignment="1">
      <alignment vertical="center"/>
    </xf>
    <xf numFmtId="176" fontId="0" fillId="0" borderId="21" xfId="0" applyNumberFormat="1" applyBorder="1" applyAlignment="1">
      <alignment vertical="center"/>
    </xf>
    <xf numFmtId="176" fontId="2" fillId="0" borderId="21" xfId="1" applyNumberFormat="1" applyFont="1" applyBorder="1" applyAlignment="1">
      <alignment vertical="center"/>
    </xf>
    <xf numFmtId="0" fontId="12" fillId="0" borderId="0" xfId="0" applyFont="1" applyFill="1" applyBorder="1" applyAlignment="1">
      <alignment vertical="center"/>
    </xf>
    <xf numFmtId="0" fontId="0" fillId="0" borderId="21" xfId="0" applyBorder="1" applyAlignment="1">
      <alignment vertical="center"/>
    </xf>
    <xf numFmtId="176" fontId="2" fillId="0" borderId="0" xfId="0" applyNumberFormat="1" applyFont="1" applyBorder="1" applyAlignment="1">
      <alignment vertical="center"/>
    </xf>
    <xf numFmtId="176" fontId="2" fillId="0" borderId="50" xfId="0" applyNumberFormat="1" applyFont="1" applyBorder="1" applyAlignment="1">
      <alignment vertical="center"/>
    </xf>
    <xf numFmtId="0" fontId="2" fillId="0" borderId="15" xfId="0" applyFont="1" applyBorder="1" applyAlignment="1">
      <alignment vertical="center" shrinkToFit="1"/>
    </xf>
    <xf numFmtId="0" fontId="2" fillId="0" borderId="0" xfId="0" applyFont="1" applyAlignment="1">
      <alignment vertical="center"/>
    </xf>
    <xf numFmtId="49" fontId="2" fillId="0" borderId="0" xfId="0" applyNumberFormat="1" applyFont="1" applyAlignment="1">
      <alignment horizontal="center" vertical="center"/>
    </xf>
    <xf numFmtId="49"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4"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8" fillId="3" borderId="2" xfId="0" applyFont="1" applyFill="1" applyBorder="1" applyAlignment="1">
      <alignment horizontal="center" vertical="center"/>
    </xf>
    <xf numFmtId="0" fontId="2" fillId="3" borderId="45" xfId="0" applyFont="1" applyFill="1" applyBorder="1" applyAlignment="1">
      <alignment vertical="center"/>
    </xf>
    <xf numFmtId="0" fontId="18" fillId="3" borderId="2" xfId="0" applyFont="1" applyFill="1" applyBorder="1" applyAlignment="1">
      <alignment horizontal="center" vertical="center" wrapText="1"/>
    </xf>
    <xf numFmtId="0" fontId="18" fillId="3" borderId="2" xfId="0" applyFont="1" applyFill="1" applyBorder="1" applyAlignment="1">
      <alignment horizontal="right" vertical="center"/>
    </xf>
    <xf numFmtId="0" fontId="0" fillId="0" borderId="16" xfId="0" applyBorder="1" applyAlignment="1">
      <alignment vertical="center"/>
    </xf>
    <xf numFmtId="0" fontId="0" fillId="0" borderId="0" xfId="0" applyBorder="1" applyAlignment="1">
      <alignment vertical="center"/>
    </xf>
    <xf numFmtId="0" fontId="2" fillId="0" borderId="0" xfId="0" applyFont="1" applyBorder="1" applyAlignment="1">
      <alignment horizontal="center" vertical="center"/>
    </xf>
    <xf numFmtId="0" fontId="2" fillId="0" borderId="50" xfId="0" applyFont="1" applyBorder="1" applyAlignment="1">
      <alignment vertical="center"/>
    </xf>
    <xf numFmtId="0" fontId="2" fillId="0" borderId="0" xfId="0" applyFont="1" applyBorder="1" applyAlignment="1">
      <alignment vertical="center" wrapText="1"/>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16" xfId="0" applyFont="1" applyBorder="1" applyAlignment="1">
      <alignment vertical="center" wrapText="1"/>
    </xf>
    <xf numFmtId="0" fontId="2" fillId="7" borderId="0" xfId="0" applyFont="1" applyFill="1" applyAlignment="1">
      <alignment vertical="center"/>
    </xf>
    <xf numFmtId="0" fontId="7" fillId="7" borderId="0" xfId="0" applyFont="1" applyFill="1" applyBorder="1" applyAlignment="1">
      <alignment vertical="center"/>
    </xf>
    <xf numFmtId="49" fontId="2" fillId="7" borderId="0" xfId="0" applyNumberFormat="1" applyFont="1" applyFill="1" applyAlignment="1">
      <alignment vertical="center"/>
    </xf>
    <xf numFmtId="0" fontId="2" fillId="7" borderId="0" xfId="0" applyFont="1" applyFill="1" applyAlignment="1">
      <alignment vertical="top"/>
    </xf>
    <xf numFmtId="0" fontId="17" fillId="7" borderId="0" xfId="0" applyFont="1" applyFill="1" applyAlignment="1">
      <alignment vertical="center"/>
    </xf>
    <xf numFmtId="0" fontId="5" fillId="7" borderId="0" xfId="0" applyFont="1" applyFill="1" applyBorder="1" applyAlignment="1">
      <alignment vertical="center" wrapText="1"/>
    </xf>
    <xf numFmtId="0" fontId="14" fillId="7" borderId="0" xfId="0" applyFont="1" applyFill="1" applyAlignment="1">
      <alignment vertical="center"/>
    </xf>
    <xf numFmtId="0" fontId="2" fillId="7" borderId="0" xfId="0" applyFont="1" applyFill="1" applyBorder="1" applyAlignment="1">
      <alignment vertical="center"/>
    </xf>
    <xf numFmtId="49" fontId="25" fillId="7" borderId="0" xfId="0" applyNumberFormat="1" applyFont="1" applyFill="1" applyAlignment="1">
      <alignment vertical="center" wrapText="1"/>
    </xf>
    <xf numFmtId="0" fontId="24" fillId="7" borderId="0" xfId="0" applyFont="1" applyFill="1" applyAlignment="1">
      <alignment vertical="center"/>
    </xf>
    <xf numFmtId="0" fontId="4" fillId="7" borderId="0" xfId="0" applyFont="1" applyFill="1" applyBorder="1" applyAlignment="1">
      <alignment vertical="center"/>
    </xf>
    <xf numFmtId="0" fontId="16" fillId="7" borderId="0" xfId="0" applyFont="1" applyFill="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35" xfId="0" applyFont="1" applyBorder="1" applyAlignment="1">
      <alignment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21" xfId="0" applyFont="1" applyBorder="1" applyAlignment="1">
      <alignment vertical="center"/>
    </xf>
    <xf numFmtId="0" fontId="2" fillId="0" borderId="28" xfId="0" applyFont="1" applyBorder="1" applyAlignment="1">
      <alignment horizontal="center" vertical="center"/>
    </xf>
    <xf numFmtId="0" fontId="2" fillId="0" borderId="28" xfId="0" applyFont="1" applyBorder="1" applyAlignment="1">
      <alignment vertical="center"/>
    </xf>
    <xf numFmtId="0" fontId="2" fillId="0" borderId="14" xfId="0" applyFont="1" applyBorder="1" applyAlignment="1">
      <alignment vertical="center"/>
    </xf>
    <xf numFmtId="0" fontId="2" fillId="0" borderId="31" xfId="0" applyFont="1" applyBorder="1" applyAlignment="1">
      <alignment vertical="center"/>
    </xf>
    <xf numFmtId="0" fontId="5" fillId="0" borderId="0" xfId="0" applyFont="1" applyBorder="1" applyAlignment="1">
      <alignment horizontal="left" vertical="center" shrinkToFit="1"/>
    </xf>
    <xf numFmtId="0" fontId="2" fillId="0" borderId="1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18" fillId="0" borderId="4" xfId="0" applyFont="1" applyBorder="1" applyAlignment="1">
      <alignment vertical="center" shrinkToFit="1"/>
    </xf>
    <xf numFmtId="0" fontId="18" fillId="0" borderId="35" xfId="0" applyFont="1" applyFill="1" applyBorder="1" applyAlignment="1">
      <alignment vertical="center"/>
    </xf>
    <xf numFmtId="0" fontId="2" fillId="0" borderId="54" xfId="0" applyFont="1" applyBorder="1" applyAlignment="1">
      <alignment vertical="center" wrapText="1"/>
    </xf>
    <xf numFmtId="0" fontId="2" fillId="0" borderId="37" xfId="0" applyFont="1" applyFill="1" applyBorder="1" applyAlignment="1">
      <alignment vertical="center" shrinkToFit="1"/>
    </xf>
    <xf numFmtId="0" fontId="2" fillId="0" borderId="36" xfId="0" applyFont="1" applyFill="1" applyBorder="1" applyAlignment="1">
      <alignment vertical="center" shrinkToFit="1"/>
    </xf>
    <xf numFmtId="0" fontId="21" fillId="0" borderId="0" xfId="0" applyFont="1" applyAlignment="1">
      <alignment vertical="center"/>
    </xf>
    <xf numFmtId="0" fontId="1" fillId="0" borderId="0" xfId="3">
      <alignment vertical="center"/>
    </xf>
    <xf numFmtId="0" fontId="1" fillId="0" borderId="58" xfId="3" applyBorder="1" applyAlignment="1">
      <alignment horizontal="center" vertical="center"/>
    </xf>
    <xf numFmtId="0" fontId="0" fillId="0" borderId="0" xfId="3" applyFont="1">
      <alignment vertical="center"/>
    </xf>
    <xf numFmtId="0" fontId="1" fillId="0" borderId="63" xfId="3" applyBorder="1" applyAlignment="1">
      <alignment vertical="center" shrinkToFit="1"/>
    </xf>
    <xf numFmtId="0" fontId="5" fillId="0" borderId="0" xfId="3" applyFont="1" applyAlignment="1">
      <alignment horizontal="center" vertical="center"/>
    </xf>
    <xf numFmtId="0" fontId="1" fillId="0" borderId="70" xfId="3" applyBorder="1">
      <alignment vertical="center"/>
    </xf>
    <xf numFmtId="0" fontId="1" fillId="0" borderId="37" xfId="3" applyBorder="1">
      <alignment vertical="center"/>
    </xf>
    <xf numFmtId="0" fontId="1" fillId="0" borderId="36" xfId="3" applyBorder="1">
      <alignment vertical="center"/>
    </xf>
    <xf numFmtId="0" fontId="0" fillId="0" borderId="71" xfId="3" applyFont="1" applyBorder="1" applyAlignment="1">
      <alignment horizontal="center" vertical="center"/>
    </xf>
    <xf numFmtId="0" fontId="5" fillId="4" borderId="0" xfId="3" applyFont="1" applyFill="1">
      <alignment vertical="center"/>
    </xf>
    <xf numFmtId="0" fontId="5" fillId="0" borderId="0" xfId="3" applyFont="1">
      <alignment vertical="center"/>
    </xf>
    <xf numFmtId="0" fontId="0" fillId="0" borderId="0" xfId="3" applyFont="1" applyAlignment="1">
      <alignment horizontal="right" vertical="center"/>
    </xf>
    <xf numFmtId="0" fontId="1" fillId="0" borderId="0" xfId="3" applyAlignment="1">
      <alignment horizontal="right" vertical="center"/>
    </xf>
    <xf numFmtId="0" fontId="1" fillId="0" borderId="72" xfId="3" applyBorder="1">
      <alignment vertical="center"/>
    </xf>
    <xf numFmtId="0" fontId="1" fillId="0" borderId="21" xfId="3" applyBorder="1">
      <alignment vertical="center"/>
    </xf>
    <xf numFmtId="0" fontId="1" fillId="0" borderId="73" xfId="3" applyBorder="1">
      <alignment vertical="center"/>
    </xf>
    <xf numFmtId="0" fontId="0" fillId="0" borderId="75" xfId="3" applyFont="1" applyBorder="1" applyAlignment="1">
      <alignment horizontal="center" vertical="center"/>
    </xf>
    <xf numFmtId="38" fontId="5" fillId="0" borderId="0" xfId="3" applyNumberFormat="1" applyFont="1">
      <alignment vertical="center"/>
    </xf>
    <xf numFmtId="0" fontId="1" fillId="8" borderId="77" xfId="3" applyFill="1" applyBorder="1">
      <alignment vertical="center"/>
    </xf>
    <xf numFmtId="0" fontId="1" fillId="8" borderId="79" xfId="3" applyFill="1" applyBorder="1">
      <alignment vertical="center"/>
    </xf>
    <xf numFmtId="0" fontId="1" fillId="8" borderId="37" xfId="3" applyFill="1" applyBorder="1">
      <alignment vertical="center"/>
    </xf>
    <xf numFmtId="0" fontId="1" fillId="8" borderId="71" xfId="3" applyFill="1" applyBorder="1">
      <alignment vertical="center"/>
    </xf>
    <xf numFmtId="0" fontId="0" fillId="0" borderId="80" xfId="3" applyFont="1" applyBorder="1">
      <alignment vertical="center"/>
    </xf>
    <xf numFmtId="0" fontId="1" fillId="0" borderId="81" xfId="3" applyBorder="1">
      <alignment vertical="center"/>
    </xf>
    <xf numFmtId="0" fontId="1" fillId="0" borderId="82" xfId="3" applyBorder="1">
      <alignment vertical="center"/>
    </xf>
    <xf numFmtId="0" fontId="1" fillId="8" borderId="81" xfId="3" applyFill="1" applyBorder="1">
      <alignment vertical="center"/>
    </xf>
    <xf numFmtId="0" fontId="1" fillId="8" borderId="83" xfId="3" applyFill="1" applyBorder="1">
      <alignment vertical="center"/>
    </xf>
    <xf numFmtId="0" fontId="1" fillId="4" borderId="53" xfId="3" applyFill="1" applyBorder="1" applyAlignment="1">
      <alignment horizontal="center" vertical="center"/>
    </xf>
    <xf numFmtId="0" fontId="1" fillId="4" borderId="53" xfId="3" applyFont="1" applyFill="1" applyBorder="1" applyAlignment="1">
      <alignment horizontal="center" vertical="center"/>
    </xf>
    <xf numFmtId="0" fontId="17" fillId="4" borderId="36" xfId="3" applyFont="1" applyFill="1" applyBorder="1" applyAlignment="1">
      <alignment horizontal="center" vertical="center"/>
    </xf>
    <xf numFmtId="179" fontId="1" fillId="0" borderId="0" xfId="3" applyNumberFormat="1">
      <alignment vertical="center"/>
    </xf>
    <xf numFmtId="0" fontId="0" fillId="3" borderId="90" xfId="3" applyFont="1" applyFill="1" applyBorder="1" applyAlignment="1">
      <alignment horizontal="center" vertical="center" wrapText="1"/>
    </xf>
    <xf numFmtId="0" fontId="0" fillId="0" borderId="70" xfId="3" applyFont="1" applyBorder="1" applyAlignment="1">
      <alignment horizontal="left" vertical="center"/>
    </xf>
    <xf numFmtId="0" fontId="1" fillId="0" borderId="36" xfId="3" applyBorder="1" applyAlignment="1">
      <alignment horizontal="left" vertical="center"/>
    </xf>
    <xf numFmtId="0" fontId="1" fillId="0" borderId="89" xfId="3" applyBorder="1">
      <alignment vertical="center"/>
    </xf>
    <xf numFmtId="0" fontId="1" fillId="0" borderId="58" xfId="3" applyBorder="1">
      <alignment vertical="center"/>
    </xf>
    <xf numFmtId="176" fontId="2" fillId="0" borderId="4" xfId="0" applyNumberFormat="1"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center" vertical="center"/>
    </xf>
    <xf numFmtId="0" fontId="4" fillId="0" borderId="0" xfId="0" applyFont="1" applyBorder="1" applyAlignment="1">
      <alignment vertical="center"/>
    </xf>
    <xf numFmtId="49" fontId="25" fillId="0" borderId="0" xfId="0" applyNumberFormat="1" applyFont="1" applyAlignment="1">
      <alignment vertical="center" wrapText="1"/>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29" xfId="0" applyFont="1" applyBorder="1" applyAlignment="1">
      <alignment vertical="center"/>
    </xf>
    <xf numFmtId="0" fontId="2" fillId="0" borderId="28"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43"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44"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horizontal="right" vertical="center"/>
    </xf>
    <xf numFmtId="0" fontId="2" fillId="0" borderId="0" xfId="0" applyFont="1" applyAlignment="1">
      <alignment horizontal="center" vertical="center"/>
    </xf>
    <xf numFmtId="0" fontId="4" fillId="0" borderId="0" xfId="0" applyFont="1" applyBorder="1" applyAlignment="1">
      <alignment vertical="center"/>
    </xf>
    <xf numFmtId="0" fontId="2" fillId="0" borderId="16" xfId="0" applyFont="1" applyFill="1" applyBorder="1" applyAlignment="1">
      <alignment horizontal="center" vertical="center"/>
    </xf>
    <xf numFmtId="0" fontId="2" fillId="0" borderId="44" xfId="0" applyFont="1" applyFill="1" applyBorder="1" applyAlignment="1">
      <alignment horizontal="center" vertical="center"/>
    </xf>
    <xf numFmtId="49" fontId="25" fillId="0" borderId="0" xfId="0" applyNumberFormat="1" applyFont="1" applyAlignment="1">
      <alignment vertical="center" wrapText="1"/>
    </xf>
    <xf numFmtId="49" fontId="25" fillId="0" borderId="0" xfId="0" applyNumberFormat="1" applyFont="1" applyAlignment="1">
      <alignment horizontal="center" vertical="center" wrapText="1"/>
    </xf>
    <xf numFmtId="0" fontId="2" fillId="0" borderId="42"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28"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vertical="center"/>
    </xf>
    <xf numFmtId="0" fontId="2" fillId="0" borderId="28" xfId="0" applyFont="1" applyBorder="1" applyAlignment="1">
      <alignment vertical="center"/>
    </xf>
    <xf numFmtId="0" fontId="2" fillId="0" borderId="43" xfId="0" applyFont="1" applyBorder="1" applyAlignment="1">
      <alignment vertical="center"/>
    </xf>
    <xf numFmtId="0" fontId="2" fillId="0" borderId="42" xfId="0" applyFont="1" applyBorder="1" applyAlignment="1">
      <alignment vertical="center"/>
    </xf>
    <xf numFmtId="0" fontId="27" fillId="0" borderId="13" xfId="0" applyFont="1" applyBorder="1" applyAlignment="1">
      <alignment vertical="center"/>
    </xf>
    <xf numFmtId="0" fontId="27" fillId="0" borderId="43" xfId="0" applyFont="1" applyBorder="1" applyAlignment="1">
      <alignment vertical="center"/>
    </xf>
    <xf numFmtId="0" fontId="27" fillId="0" borderId="28" xfId="0" applyFont="1" applyBorder="1" applyAlignment="1">
      <alignment vertical="center"/>
    </xf>
    <xf numFmtId="0" fontId="27" fillId="0" borderId="42" xfId="0" applyFont="1" applyBorder="1" applyAlignment="1">
      <alignment vertical="center"/>
    </xf>
    <xf numFmtId="0" fontId="0" fillId="0" borderId="13" xfId="0" applyFont="1" applyBorder="1" applyAlignment="1">
      <alignment vertical="center"/>
    </xf>
    <xf numFmtId="0" fontId="0" fillId="0" borderId="43" xfId="0" applyFont="1" applyBorder="1" applyAlignment="1">
      <alignment vertical="center"/>
    </xf>
    <xf numFmtId="0" fontId="4" fillId="0" borderId="0" xfId="0" applyFont="1" applyBorder="1" applyAlignment="1">
      <alignment horizontal="right" vertical="center"/>
    </xf>
    <xf numFmtId="0" fontId="1" fillId="0" borderId="70" xfId="3" applyFont="1" applyBorder="1">
      <alignment vertical="center"/>
    </xf>
    <xf numFmtId="0" fontId="2" fillId="0" borderId="21" xfId="0" applyFont="1" applyBorder="1" applyAlignment="1">
      <alignment vertical="center"/>
    </xf>
    <xf numFmtId="0" fontId="2" fillId="0" borderId="4" xfId="0" applyFont="1" applyBorder="1" applyAlignment="1">
      <alignment vertical="center"/>
    </xf>
    <xf numFmtId="0" fontId="2" fillId="0" borderId="20" xfId="0" applyFont="1" applyBorder="1" applyAlignment="1">
      <alignment vertical="center"/>
    </xf>
    <xf numFmtId="0" fontId="2" fillId="0" borderId="21" xfId="0" applyFont="1" applyFill="1" applyBorder="1" applyAlignment="1">
      <alignment vertical="center"/>
    </xf>
    <xf numFmtId="0" fontId="2" fillId="0" borderId="4" xfId="0" applyFont="1" applyFill="1" applyBorder="1" applyAlignment="1">
      <alignment vertical="center"/>
    </xf>
    <xf numFmtId="0" fontId="5" fillId="0" borderId="0" xfId="0" applyFont="1" applyBorder="1" applyAlignment="1">
      <alignment horizontal="left" vertical="center" shrinkToFit="1"/>
    </xf>
    <xf numFmtId="0" fontId="4" fillId="0" borderId="21" xfId="0" applyFont="1" applyBorder="1" applyAlignment="1">
      <alignment vertical="center"/>
    </xf>
    <xf numFmtId="0" fontId="0" fillId="0" borderId="72" xfId="3" applyFont="1" applyBorder="1">
      <alignment vertical="center"/>
    </xf>
    <xf numFmtId="0" fontId="2" fillId="0" borderId="32" xfId="0" applyFont="1" applyBorder="1" applyAlignment="1">
      <alignment vertical="center" shrinkToFit="1"/>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28" xfId="0" applyFont="1" applyBorder="1" applyAlignment="1">
      <alignment vertical="center"/>
    </xf>
    <xf numFmtId="0" fontId="2" fillId="0" borderId="0" xfId="0" applyFont="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49" fontId="25" fillId="0" borderId="0" xfId="0" applyNumberFormat="1" applyFont="1" applyAlignment="1">
      <alignment vertical="center" wrapText="1"/>
    </xf>
    <xf numFmtId="0" fontId="2" fillId="0" borderId="42" xfId="0" applyFont="1" applyBorder="1" applyAlignment="1">
      <alignment vertical="center"/>
    </xf>
    <xf numFmtId="0" fontId="4" fillId="0" borderId="28" xfId="0" applyFont="1" applyBorder="1" applyAlignment="1">
      <alignment horizontal="center" vertical="center" shrinkToFit="1"/>
    </xf>
    <xf numFmtId="0" fontId="4" fillId="0" borderId="28" xfId="0" applyFont="1" applyBorder="1" applyAlignment="1">
      <alignment horizontal="center" vertical="center"/>
    </xf>
    <xf numFmtId="0" fontId="4" fillId="0" borderId="28" xfId="0" applyFont="1" applyBorder="1" applyAlignment="1">
      <alignment vertical="center"/>
    </xf>
    <xf numFmtId="0" fontId="3" fillId="0" borderId="27" xfId="0" applyFont="1" applyBorder="1" applyAlignment="1">
      <alignment vertical="center"/>
    </xf>
    <xf numFmtId="0" fontId="2" fillId="0" borderId="16" xfId="0" applyFont="1" applyBorder="1" applyAlignment="1">
      <alignment horizontal="center" vertical="center" shrinkToFit="1"/>
    </xf>
    <xf numFmtId="0" fontId="4" fillId="0" borderId="13" xfId="0" applyFont="1" applyBorder="1" applyAlignment="1">
      <alignment vertical="center"/>
    </xf>
    <xf numFmtId="0" fontId="4" fillId="0" borderId="29" xfId="0" applyFont="1" applyBorder="1" applyAlignment="1">
      <alignment horizontal="center" vertical="center"/>
    </xf>
    <xf numFmtId="0" fontId="4" fillId="0" borderId="14" xfId="0" applyFont="1" applyBorder="1" applyAlignment="1">
      <alignment vertical="center"/>
    </xf>
    <xf numFmtId="0" fontId="4" fillId="0" borderId="17" xfId="0" applyFont="1" applyBorder="1" applyAlignment="1">
      <alignment vertical="center"/>
    </xf>
    <xf numFmtId="0" fontId="2" fillId="0" borderId="21" xfId="0" applyFont="1" applyFill="1" applyBorder="1" applyAlignment="1">
      <alignment vertical="center"/>
    </xf>
    <xf numFmtId="0" fontId="2" fillId="0" borderId="28" xfId="0" applyFont="1" applyBorder="1" applyAlignment="1">
      <alignment horizontal="center" vertical="center"/>
    </xf>
    <xf numFmtId="0" fontId="4" fillId="0" borderId="0" xfId="0" applyFont="1" applyBorder="1" applyAlignment="1">
      <alignment vertical="center"/>
    </xf>
    <xf numFmtId="0" fontId="2" fillId="0" borderId="13" xfId="0" applyFont="1" applyBorder="1" applyAlignment="1">
      <alignment horizontal="center"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29" xfId="0" applyFont="1" applyBorder="1" applyAlignment="1">
      <alignment vertical="center"/>
    </xf>
    <xf numFmtId="0" fontId="2" fillId="0" borderId="28" xfId="0" applyFont="1" applyBorder="1" applyAlignment="1">
      <alignment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44" xfId="0" applyFont="1" applyBorder="1" applyAlignment="1">
      <alignment vertical="center"/>
    </xf>
    <xf numFmtId="0" fontId="2" fillId="0" borderId="14" xfId="0" applyFont="1" applyBorder="1" applyAlignment="1">
      <alignment vertical="center"/>
    </xf>
    <xf numFmtId="0" fontId="2" fillId="0" borderId="43" xfId="0" applyFont="1" applyBorder="1" applyAlignment="1">
      <alignment vertical="center"/>
    </xf>
    <xf numFmtId="0" fontId="2" fillId="0" borderId="19"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horizontal="right" vertical="center"/>
    </xf>
    <xf numFmtId="0" fontId="2" fillId="0" borderId="13" xfId="0" applyFont="1" applyFill="1" applyBorder="1" applyAlignment="1">
      <alignment horizontal="center" vertical="center"/>
    </xf>
    <xf numFmtId="0" fontId="2" fillId="0" borderId="42" xfId="0" applyFont="1" applyBorder="1" applyAlignment="1">
      <alignment vertical="center"/>
    </xf>
    <xf numFmtId="0" fontId="2" fillId="0" borderId="0" xfId="0" applyFont="1" applyBorder="1" applyAlignment="1">
      <alignment horizontal="right" vertical="center"/>
    </xf>
    <xf numFmtId="0" fontId="2" fillId="0" borderId="43" xfId="0" applyFont="1" applyBorder="1" applyAlignment="1">
      <alignment horizontal="center" vertical="center"/>
    </xf>
    <xf numFmtId="0" fontId="2" fillId="4" borderId="32" xfId="0" applyFont="1" applyFill="1" applyBorder="1" applyAlignment="1">
      <alignment vertical="center" shrinkToFit="1"/>
    </xf>
    <xf numFmtId="0" fontId="4" fillId="0" borderId="16" xfId="0" applyFont="1" applyBorder="1" applyAlignment="1">
      <alignment vertical="center"/>
    </xf>
    <xf numFmtId="0" fontId="4" fillId="0" borderId="0" xfId="0" applyFont="1" applyAlignment="1">
      <alignment horizontal="right" vertical="center"/>
    </xf>
    <xf numFmtId="0" fontId="2" fillId="0" borderId="17" xfId="0" applyFont="1" applyFill="1" applyBorder="1" applyAlignment="1">
      <alignment vertical="center"/>
    </xf>
    <xf numFmtId="0" fontId="2" fillId="0" borderId="16" xfId="0" applyFont="1" applyFill="1" applyBorder="1" applyAlignment="1">
      <alignment vertical="center"/>
    </xf>
    <xf numFmtId="0" fontId="2" fillId="0" borderId="44" xfId="0" applyFont="1" applyFill="1" applyBorder="1" applyAlignment="1">
      <alignment vertical="center"/>
    </xf>
    <xf numFmtId="0" fontId="2" fillId="0" borderId="17" xfId="0" applyFont="1" applyFill="1" applyBorder="1" applyAlignment="1">
      <alignment horizontal="left" vertical="center"/>
    </xf>
    <xf numFmtId="0" fontId="2" fillId="0" borderId="16" xfId="0" applyFont="1" applyFill="1" applyBorder="1" applyAlignment="1">
      <alignment horizontal="left" vertical="center"/>
    </xf>
    <xf numFmtId="0" fontId="2" fillId="0" borderId="44" xfId="0" applyFont="1" applyFill="1" applyBorder="1" applyAlignment="1">
      <alignment horizontal="left" vertical="center"/>
    </xf>
    <xf numFmtId="0" fontId="2" fillId="0" borderId="28" xfId="0" applyFont="1" applyFill="1" applyBorder="1" applyAlignment="1">
      <alignment vertical="center"/>
    </xf>
    <xf numFmtId="0" fontId="2" fillId="0" borderId="42" xfId="0" applyFont="1" applyFill="1" applyBorder="1" applyAlignment="1">
      <alignment vertical="center"/>
    </xf>
    <xf numFmtId="0" fontId="2" fillId="0" borderId="29" xfId="0" applyFont="1" applyFill="1" applyBorder="1" applyAlignment="1">
      <alignment vertical="center"/>
    </xf>
    <xf numFmtId="0" fontId="2" fillId="0" borderId="43" xfId="0" applyFont="1" applyFill="1" applyBorder="1" applyAlignment="1">
      <alignment vertical="center"/>
    </xf>
    <xf numFmtId="0" fontId="0" fillId="0" borderId="13" xfId="0" applyFont="1" applyFill="1" applyBorder="1" applyAlignment="1">
      <alignment vertical="center"/>
    </xf>
    <xf numFmtId="0" fontId="0" fillId="0" borderId="43" xfId="0" applyFont="1" applyFill="1" applyBorder="1" applyAlignment="1">
      <alignment vertical="center"/>
    </xf>
    <xf numFmtId="0" fontId="2" fillId="0" borderId="4" xfId="0" applyFont="1" applyBorder="1" applyAlignment="1">
      <alignment vertical="center"/>
    </xf>
    <xf numFmtId="0" fontId="13" fillId="0" borderId="4" xfId="0" applyFont="1" applyFill="1" applyBorder="1" applyAlignment="1">
      <alignment vertical="center"/>
    </xf>
    <xf numFmtId="0" fontId="13" fillId="0" borderId="4" xfId="0" applyFont="1" applyBorder="1" applyAlignment="1">
      <alignment vertical="center"/>
    </xf>
    <xf numFmtId="0" fontId="13" fillId="0" borderId="35" xfId="0" applyFont="1" applyBorder="1" applyAlignment="1">
      <alignment horizontal="center" vertical="center" shrinkToFit="1"/>
    </xf>
    <xf numFmtId="180" fontId="2" fillId="9" borderId="0" xfId="0" applyNumberFormat="1" applyFont="1" applyFill="1" applyBorder="1" applyAlignment="1">
      <alignment horizontal="center" vertical="center"/>
    </xf>
    <xf numFmtId="180" fontId="18" fillId="9" borderId="32" xfId="0" applyNumberFormat="1" applyFont="1" applyFill="1" applyBorder="1" applyAlignment="1">
      <alignment horizontal="center" vertical="center" shrinkToFit="1"/>
    </xf>
    <xf numFmtId="180" fontId="2" fillId="9" borderId="28" xfId="0" applyNumberFormat="1" applyFont="1" applyFill="1" applyBorder="1" applyAlignment="1">
      <alignment horizontal="center" vertical="center"/>
    </xf>
    <xf numFmtId="180" fontId="18" fillId="9" borderId="28" xfId="0" applyNumberFormat="1" applyFont="1" applyFill="1" applyBorder="1" applyAlignment="1">
      <alignment horizontal="center" vertical="center"/>
    </xf>
    <xf numFmtId="180" fontId="18" fillId="9" borderId="2" xfId="0" applyNumberFormat="1" applyFont="1" applyFill="1" applyBorder="1" applyAlignment="1">
      <alignment horizontal="center" vertical="center"/>
    </xf>
    <xf numFmtId="180" fontId="2" fillId="9" borderId="2" xfId="0" applyNumberFormat="1" applyFont="1" applyFill="1" applyBorder="1" applyAlignment="1">
      <alignment horizontal="center" vertical="center"/>
    </xf>
    <xf numFmtId="180" fontId="2" fillId="9" borderId="32" xfId="0" applyNumberFormat="1" applyFont="1" applyFill="1" applyBorder="1" applyAlignment="1">
      <alignment horizontal="center" vertical="center"/>
    </xf>
    <xf numFmtId="180" fontId="2" fillId="9" borderId="13" xfId="0" applyNumberFormat="1" applyFont="1" applyFill="1" applyBorder="1" applyAlignment="1">
      <alignment horizontal="center" vertical="center"/>
    </xf>
    <xf numFmtId="0" fontId="2" fillId="0" borderId="4" xfId="0" applyFont="1" applyFill="1" applyBorder="1" applyAlignment="1">
      <alignment vertical="center"/>
    </xf>
    <xf numFmtId="38" fontId="0" fillId="9" borderId="37" xfId="1" applyFont="1" applyFill="1" applyBorder="1">
      <alignment vertical="center"/>
    </xf>
    <xf numFmtId="0" fontId="2" fillId="9" borderId="0" xfId="0" applyFont="1" applyFill="1" applyBorder="1" applyAlignment="1">
      <alignment horizontal="center" vertical="center"/>
    </xf>
    <xf numFmtId="0" fontId="4" fillId="0" borderId="21" xfId="0" applyFont="1" applyFill="1" applyBorder="1" applyAlignment="1">
      <alignment vertical="center"/>
    </xf>
    <xf numFmtId="0" fontId="18" fillId="9" borderId="28" xfId="0" applyFont="1" applyFill="1" applyBorder="1" applyAlignment="1">
      <alignment vertical="center"/>
    </xf>
    <xf numFmtId="0" fontId="18" fillId="9" borderId="2" xfId="0" applyFont="1" applyFill="1" applyBorder="1" applyAlignment="1">
      <alignment vertical="center"/>
    </xf>
    <xf numFmtId="0" fontId="2" fillId="9" borderId="0" xfId="0" applyFont="1" applyFill="1" applyBorder="1" applyAlignment="1">
      <alignment horizontal="center" vertical="center"/>
    </xf>
    <xf numFmtId="38" fontId="1" fillId="9" borderId="91" xfId="3" applyNumberFormat="1" applyFill="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9"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31" xfId="0" applyFont="1" applyBorder="1" applyAlignment="1">
      <alignment vertical="center"/>
    </xf>
    <xf numFmtId="0" fontId="2" fillId="3" borderId="2" xfId="0" applyFont="1" applyFill="1" applyBorder="1" applyAlignment="1">
      <alignment horizontal="center" vertical="center"/>
    </xf>
    <xf numFmtId="0" fontId="18" fillId="0" borderId="28" xfId="0" applyFont="1" applyBorder="1" applyAlignment="1">
      <alignment horizontal="center" vertical="center"/>
    </xf>
    <xf numFmtId="0" fontId="2" fillId="0" borderId="21" xfId="0" applyFont="1" applyFill="1" applyBorder="1" applyAlignment="1">
      <alignment vertical="center"/>
    </xf>
    <xf numFmtId="0" fontId="2" fillId="0" borderId="21" xfId="0" applyFont="1" applyFill="1" applyBorder="1" applyAlignment="1">
      <alignment vertical="center" wrapText="1"/>
    </xf>
    <xf numFmtId="0" fontId="2" fillId="3" borderId="28" xfId="0" applyFont="1" applyFill="1" applyBorder="1" applyAlignment="1">
      <alignment horizontal="center" vertical="center"/>
    </xf>
    <xf numFmtId="0" fontId="2" fillId="10" borderId="19" xfId="0" applyFont="1" applyFill="1" applyBorder="1" applyAlignment="1">
      <alignment horizontal="center" vertical="center"/>
    </xf>
    <xf numFmtId="0" fontId="2" fillId="10" borderId="38" xfId="0" applyFont="1" applyFill="1" applyBorder="1" applyAlignment="1">
      <alignment horizontal="center" vertical="center"/>
    </xf>
    <xf numFmtId="177" fontId="18" fillId="0" borderId="0" xfId="0" applyNumberFormat="1"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0" xfId="0" applyFont="1" applyFill="1" applyBorder="1" applyAlignment="1">
      <alignment vertical="center"/>
    </xf>
    <xf numFmtId="0" fontId="18" fillId="0" borderId="9" xfId="0" applyFont="1" applyFill="1" applyBorder="1" applyAlignment="1">
      <alignment vertical="center"/>
    </xf>
    <xf numFmtId="0" fontId="22" fillId="0" borderId="27"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 fillId="0" borderId="14" xfId="0" applyFont="1" applyBorder="1" applyAlignment="1">
      <alignment vertical="center"/>
    </xf>
    <xf numFmtId="0" fontId="2" fillId="0" borderId="13" xfId="0" applyFont="1" applyBorder="1" applyAlignment="1">
      <alignment vertical="center"/>
    </xf>
    <xf numFmtId="0" fontId="18" fillId="11" borderId="25" xfId="0" applyFont="1" applyFill="1" applyBorder="1" applyAlignment="1">
      <alignment vertical="center"/>
    </xf>
    <xf numFmtId="0" fontId="18" fillId="11" borderId="21" xfId="0" applyFont="1" applyFill="1" applyBorder="1" applyAlignment="1">
      <alignment vertical="center" shrinkToFit="1"/>
    </xf>
    <xf numFmtId="0" fontId="18" fillId="11" borderId="21" xfId="0" applyFont="1" applyFill="1" applyBorder="1" applyAlignment="1">
      <alignment horizontal="right" vertical="center"/>
    </xf>
    <xf numFmtId="0" fontId="18" fillId="11" borderId="20" xfId="0" applyFont="1" applyFill="1" applyBorder="1" applyAlignment="1">
      <alignment vertical="center" shrinkToFit="1"/>
    </xf>
    <xf numFmtId="0" fontId="18" fillId="11" borderId="21" xfId="0" applyFont="1" applyFill="1" applyBorder="1" applyAlignment="1">
      <alignment horizontal="right" vertical="center" shrinkToFit="1"/>
    </xf>
    <xf numFmtId="180" fontId="18" fillId="11" borderId="21" xfId="0" applyNumberFormat="1" applyFont="1" applyFill="1" applyBorder="1" applyAlignment="1">
      <alignment horizontal="center" vertical="center"/>
    </xf>
    <xf numFmtId="0" fontId="18" fillId="11" borderId="32" xfId="0" applyFont="1" applyFill="1" applyBorder="1" applyAlignment="1">
      <alignment vertical="center"/>
    </xf>
    <xf numFmtId="0" fontId="18" fillId="11" borderId="41" xfId="0" applyFont="1" applyFill="1" applyBorder="1" applyAlignment="1">
      <alignment vertical="center"/>
    </xf>
    <xf numFmtId="0" fontId="1" fillId="11" borderId="0" xfId="3" applyFill="1">
      <alignment vertical="center"/>
    </xf>
    <xf numFmtId="0" fontId="23" fillId="7" borderId="0" xfId="0" applyFont="1" applyFill="1" applyAlignment="1">
      <alignment vertical="center"/>
    </xf>
    <xf numFmtId="0" fontId="2" fillId="7" borderId="0" xfId="0" applyFont="1" applyFill="1" applyAlignment="1">
      <alignment vertical="center" wrapText="1"/>
    </xf>
    <xf numFmtId="38" fontId="1" fillId="0" borderId="39" xfId="3" applyNumberFormat="1" applyFill="1" applyBorder="1" applyAlignment="1">
      <alignment vertical="center"/>
    </xf>
    <xf numFmtId="0" fontId="0" fillId="0" borderId="37" xfId="3" applyFont="1" applyFill="1" applyBorder="1" applyAlignment="1">
      <alignment horizontal="center" vertical="center"/>
    </xf>
    <xf numFmtId="0" fontId="0" fillId="0" borderId="36" xfId="3" applyFont="1" applyFill="1" applyBorder="1" applyAlignment="1">
      <alignment horizontal="center" vertical="center"/>
    </xf>
    <xf numFmtId="0" fontId="1" fillId="0" borderId="39" xfId="3" applyFill="1" applyBorder="1" applyAlignment="1">
      <alignment vertical="center"/>
    </xf>
    <xf numFmtId="0" fontId="0" fillId="0" borderId="25" xfId="3" applyFont="1" applyFill="1" applyBorder="1" applyAlignment="1">
      <alignment horizontal="center" vertical="center"/>
    </xf>
    <xf numFmtId="0" fontId="0" fillId="0" borderId="21" xfId="3" applyFont="1" applyFill="1" applyBorder="1">
      <alignment vertical="center"/>
    </xf>
    <xf numFmtId="0" fontId="0" fillId="0" borderId="21" xfId="3" applyFont="1" applyFill="1" applyBorder="1" applyAlignment="1">
      <alignment vertical="center" shrinkToFit="1"/>
    </xf>
    <xf numFmtId="0" fontId="1" fillId="0" borderId="21" xfId="3" applyFill="1" applyBorder="1">
      <alignment vertical="center"/>
    </xf>
    <xf numFmtId="0" fontId="1" fillId="0" borderId="75" xfId="3" applyFill="1" applyBorder="1">
      <alignment vertical="center"/>
    </xf>
    <xf numFmtId="0" fontId="1" fillId="0" borderId="0" xfId="3" applyFill="1">
      <alignment vertical="center"/>
    </xf>
    <xf numFmtId="0" fontId="1" fillId="0" borderId="39" xfId="3" applyFill="1" applyBorder="1" applyAlignment="1">
      <alignment vertical="center" shrinkToFit="1"/>
    </xf>
    <xf numFmtId="0" fontId="2" fillId="0" borderId="39" xfId="3" applyFont="1" applyFill="1" applyBorder="1" applyAlignment="1">
      <alignment vertical="center" wrapText="1" shrinkToFit="1"/>
    </xf>
    <xf numFmtId="0" fontId="2" fillId="0" borderId="0" xfId="0" applyFont="1" applyBorder="1" applyAlignment="1">
      <alignment horizontal="center" vertical="center"/>
    </xf>
    <xf numFmtId="0" fontId="18" fillId="7" borderId="0" xfId="0" applyFont="1" applyFill="1" applyAlignment="1">
      <alignment vertical="center"/>
    </xf>
    <xf numFmtId="0" fontId="2" fillId="0" borderId="0" xfId="0" applyFont="1" applyAlignment="1">
      <alignment horizontal="center" vertical="center"/>
    </xf>
    <xf numFmtId="0" fontId="18" fillId="11" borderId="21" xfId="0" applyFont="1" applyFill="1" applyBorder="1" applyAlignment="1">
      <alignment horizontal="center" vertical="center"/>
    </xf>
    <xf numFmtId="0" fontId="18" fillId="11" borderId="21" xfId="0" applyFont="1" applyFill="1" applyBorder="1" applyAlignment="1">
      <alignment horizontal="center" vertical="center" shrinkToFit="1"/>
    </xf>
    <xf numFmtId="0" fontId="1" fillId="4" borderId="53" xfId="3" applyFill="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Alignment="1">
      <alignment horizontal="center" vertical="center"/>
    </xf>
    <xf numFmtId="0" fontId="29" fillId="0" borderId="0" xfId="3" applyFont="1">
      <alignmen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44" xfId="0" applyFont="1" applyBorder="1" applyAlignment="1">
      <alignment vertical="center"/>
    </xf>
    <xf numFmtId="0" fontId="2" fillId="0" borderId="14" xfId="0" applyFont="1" applyBorder="1" applyAlignment="1">
      <alignment vertical="center"/>
    </xf>
    <xf numFmtId="0" fontId="2" fillId="0" borderId="43" xfId="0" applyFont="1" applyBorder="1" applyAlignment="1">
      <alignment vertical="center"/>
    </xf>
    <xf numFmtId="0" fontId="18" fillId="7" borderId="0" xfId="0" applyFont="1" applyFill="1" applyAlignment="1">
      <alignment vertical="center"/>
    </xf>
    <xf numFmtId="0" fontId="30" fillId="0" borderId="0" xfId="0" applyFont="1" applyBorder="1" applyAlignment="1">
      <alignment vertical="center"/>
    </xf>
    <xf numFmtId="0" fontId="2" fillId="0" borderId="28" xfId="0" applyFont="1" applyBorder="1" applyAlignment="1">
      <alignment vertical="center" shrinkToFit="1"/>
    </xf>
    <xf numFmtId="0" fontId="2" fillId="0" borderId="28" xfId="0" applyFont="1" applyBorder="1" applyAlignment="1">
      <alignment horizontal="center" vertical="center" shrinkToFit="1"/>
    </xf>
    <xf numFmtId="0" fontId="4" fillId="0" borderId="21" xfId="0" applyFont="1" applyFill="1" applyBorder="1" applyAlignment="1">
      <alignment horizontal="right"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wrapText="1"/>
    </xf>
    <xf numFmtId="0" fontId="2" fillId="0" borderId="16" xfId="0" applyFont="1" applyBorder="1" applyAlignment="1">
      <alignment horizontal="right"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vertical="center" wrapText="1"/>
    </xf>
    <xf numFmtId="0" fontId="18" fillId="12" borderId="13" xfId="0" applyFont="1" applyFill="1" applyBorder="1" applyAlignment="1">
      <alignment horizontal="center" vertical="center" shrinkToFit="1"/>
    </xf>
    <xf numFmtId="0" fontId="18" fillId="12" borderId="13" xfId="0" applyFont="1" applyFill="1" applyBorder="1" applyAlignment="1">
      <alignment vertical="center"/>
    </xf>
    <xf numFmtId="0" fontId="2" fillId="3" borderId="16" xfId="0" applyFont="1" applyFill="1" applyBorder="1" applyAlignment="1">
      <alignment vertical="center"/>
    </xf>
    <xf numFmtId="0" fontId="2" fillId="0" borderId="15" xfId="0" applyFont="1" applyBorder="1" applyAlignment="1">
      <alignment vertical="center" wrapText="1"/>
    </xf>
    <xf numFmtId="0" fontId="2" fillId="0" borderId="12" xfId="0" applyFont="1" applyBorder="1" applyAlignment="1">
      <alignment vertical="center" wrapText="1"/>
    </xf>
    <xf numFmtId="0" fontId="18" fillId="12" borderId="95" xfId="0" applyFont="1" applyFill="1" applyBorder="1" applyAlignment="1">
      <alignment horizontal="center" vertical="center"/>
    </xf>
    <xf numFmtId="0" fontId="18" fillId="12" borderId="96" xfId="0" applyFont="1" applyFill="1" applyBorder="1" applyAlignment="1">
      <alignment horizontal="center" vertical="center" shrinkToFit="1"/>
    </xf>
    <xf numFmtId="0" fontId="18" fillId="12" borderId="96" xfId="0" applyFont="1" applyFill="1" applyBorder="1" applyAlignment="1">
      <alignment vertical="center"/>
    </xf>
    <xf numFmtId="0" fontId="18" fillId="12" borderId="98" xfId="0" applyFont="1" applyFill="1" applyBorder="1" applyAlignment="1">
      <alignment horizontal="center" vertical="center"/>
    </xf>
    <xf numFmtId="0" fontId="18" fillId="12" borderId="100" xfId="0" applyFont="1" applyFill="1" applyBorder="1" applyAlignment="1">
      <alignment horizontal="center" vertical="center"/>
    </xf>
    <xf numFmtId="0" fontId="18" fillId="12" borderId="58" xfId="0" applyFont="1" applyFill="1" applyBorder="1" applyAlignment="1">
      <alignment horizontal="center" vertical="center" shrinkToFit="1"/>
    </xf>
    <xf numFmtId="0" fontId="18" fillId="12" borderId="58" xfId="0" applyFont="1" applyFill="1" applyBorder="1" applyAlignment="1">
      <alignment vertical="center"/>
    </xf>
    <xf numFmtId="0" fontId="18" fillId="7" borderId="0" xfId="0" applyFont="1" applyFill="1" applyAlignment="1">
      <alignment vertical="center"/>
    </xf>
    <xf numFmtId="0" fontId="4" fillId="0" borderId="38" xfId="0" applyFont="1" applyFill="1" applyBorder="1" applyAlignment="1">
      <alignment vertical="center"/>
    </xf>
    <xf numFmtId="0" fontId="4" fillId="0" borderId="37" xfId="0" applyFont="1" applyBorder="1" applyAlignment="1">
      <alignment vertical="center"/>
    </xf>
    <xf numFmtId="0" fontId="4" fillId="7" borderId="0" xfId="0" applyFont="1" applyFill="1" applyAlignment="1">
      <alignment vertical="center"/>
    </xf>
    <xf numFmtId="0" fontId="32" fillId="7" borderId="0" xfId="0" applyFont="1" applyFill="1" applyAlignment="1">
      <alignment vertical="center"/>
    </xf>
    <xf numFmtId="0" fontId="2" fillId="3" borderId="37" xfId="0" applyFont="1" applyFill="1" applyBorder="1" applyAlignment="1">
      <alignment horizontal="center" vertical="center"/>
    </xf>
    <xf numFmtId="0" fontId="1" fillId="9" borderId="53" xfId="3" applyFill="1" applyBorder="1" applyAlignment="1">
      <alignment horizontal="center" vertical="center" shrinkToFit="1"/>
    </xf>
    <xf numFmtId="0" fontId="2" fillId="7" borderId="0" xfId="0" applyFont="1" applyFill="1" applyAlignment="1">
      <alignment horizontal="left" vertical="center" wrapText="1"/>
    </xf>
    <xf numFmtId="0" fontId="6" fillId="0" borderId="19" xfId="0" applyFont="1" applyBorder="1" applyAlignment="1">
      <alignment horizontal="center"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43" xfId="0" applyFont="1" applyBorder="1" applyAlignment="1">
      <alignment horizontal="center" vertical="center"/>
    </xf>
    <xf numFmtId="0" fontId="2" fillId="3" borderId="28" xfId="0" applyFont="1" applyFill="1" applyBorder="1" applyAlignment="1">
      <alignment horizontal="center" vertical="center"/>
    </xf>
    <xf numFmtId="180" fontId="2" fillId="9" borderId="16" xfId="0" applyNumberFormat="1" applyFont="1" applyFill="1" applyBorder="1" applyAlignment="1">
      <alignment horizontal="center" vertical="center"/>
    </xf>
    <xf numFmtId="0" fontId="2" fillId="0" borderId="4" xfId="0" applyFont="1" applyFill="1" applyBorder="1" applyAlignment="1">
      <alignment vertical="center"/>
    </xf>
    <xf numFmtId="0" fontId="18" fillId="0" borderId="4" xfId="0" applyFont="1" applyFill="1" applyBorder="1" applyAlignment="1">
      <alignment horizontal="center" vertical="center"/>
    </xf>
    <xf numFmtId="0" fontId="2" fillId="3" borderId="37" xfId="0" applyFont="1" applyFill="1" applyBorder="1" applyAlignment="1">
      <alignment horizontal="center" vertical="center"/>
    </xf>
    <xf numFmtId="0" fontId="18" fillId="12" borderId="28" xfId="0" applyFont="1" applyFill="1" applyBorder="1" applyAlignment="1">
      <alignment horizontal="center" vertical="center" shrinkToFit="1"/>
    </xf>
    <xf numFmtId="0" fontId="2" fillId="0" borderId="25" xfId="0" applyFont="1" applyBorder="1" applyAlignment="1">
      <alignment vertical="center" wrapText="1"/>
    </xf>
    <xf numFmtId="0" fontId="2" fillId="0" borderId="21" xfId="0" applyFont="1" applyBorder="1" applyAlignment="1">
      <alignment vertical="center" wrapText="1"/>
    </xf>
    <xf numFmtId="0" fontId="2" fillId="0" borderId="24"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2" fillId="0" borderId="29"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5" xfId="0" applyFont="1" applyBorder="1" applyAlignment="1">
      <alignment vertical="center"/>
    </xf>
    <xf numFmtId="0" fontId="2" fillId="0" borderId="21" xfId="0" applyFont="1" applyBorder="1" applyAlignment="1">
      <alignment vertical="center"/>
    </xf>
    <xf numFmtId="0" fontId="2" fillId="0" borderId="24"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29" xfId="0" applyFont="1" applyBorder="1" applyAlignment="1">
      <alignment vertical="center" shrinkToFit="1"/>
    </xf>
    <xf numFmtId="0" fontId="2" fillId="0" borderId="28" xfId="0" applyFont="1" applyBorder="1" applyAlignment="1">
      <alignment vertical="center" shrinkToFit="1"/>
    </xf>
    <xf numFmtId="0" fontId="2" fillId="0" borderId="33" xfId="0" applyFont="1" applyBorder="1" applyAlignment="1">
      <alignment vertical="center" shrinkToFit="1"/>
    </xf>
    <xf numFmtId="0" fontId="2" fillId="0" borderId="32" xfId="0" applyFont="1" applyBorder="1" applyAlignment="1">
      <alignment vertical="center" shrinkToFit="1"/>
    </xf>
    <xf numFmtId="0" fontId="2" fillId="0" borderId="41" xfId="0" applyFont="1" applyBorder="1" applyAlignment="1">
      <alignment vertical="center" shrinkToFi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9"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27" xfId="0" applyFont="1" applyBorder="1" applyAlignment="1">
      <alignment horizontal="left" vertical="center" shrinkToFit="1"/>
    </xf>
    <xf numFmtId="0" fontId="6" fillId="0" borderId="17" xfId="0" applyFont="1" applyBorder="1" applyAlignment="1">
      <alignment horizontal="center" vertical="center" wrapText="1"/>
    </xf>
    <xf numFmtId="0" fontId="6" fillId="0" borderId="44" xfId="0" applyFont="1" applyBorder="1" applyAlignment="1">
      <alignment horizontal="center" vertical="center"/>
    </xf>
    <xf numFmtId="0" fontId="6" fillId="0" borderId="19" xfId="0" applyFont="1" applyBorder="1" applyAlignment="1">
      <alignment horizontal="center" vertical="center"/>
    </xf>
    <xf numFmtId="0" fontId="18" fillId="0" borderId="46" xfId="0" applyFont="1" applyBorder="1" applyAlignment="1">
      <alignment horizontal="center" vertical="center"/>
    </xf>
    <xf numFmtId="0" fontId="18" fillId="0" borderId="28" xfId="0" applyFont="1" applyBorder="1" applyAlignment="1">
      <alignment horizontal="center" vertical="center"/>
    </xf>
    <xf numFmtId="0" fontId="2" fillId="0" borderId="3"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0" xfId="0" applyFont="1" applyBorder="1" applyAlignment="1">
      <alignment horizontal="center" vertical="center"/>
    </xf>
    <xf numFmtId="0" fontId="2" fillId="0" borderId="31" xfId="0" applyFont="1" applyBorder="1" applyAlignment="1">
      <alignment horizontal="center" vertical="center"/>
    </xf>
    <xf numFmtId="176" fontId="2" fillId="0" borderId="10" xfId="0" applyNumberFormat="1" applyFont="1" applyBorder="1" applyAlignment="1">
      <alignment horizontal="right" vertical="center"/>
    </xf>
    <xf numFmtId="176" fontId="0" fillId="0" borderId="0" xfId="0" applyNumberFormat="1" applyBorder="1" applyAlignment="1">
      <alignment horizontal="right"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7" xfId="0" applyFont="1" applyBorder="1" applyAlignment="1">
      <alignment horizontal="center" vertical="center"/>
    </xf>
    <xf numFmtId="176" fontId="2" fillId="0" borderId="4" xfId="0" applyNumberFormat="1" applyFont="1" applyBorder="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horizontal="center" vertical="center" shrinkToFit="1"/>
    </xf>
    <xf numFmtId="0" fontId="2" fillId="0" borderId="35" xfId="0" applyFont="1" applyBorder="1" applyAlignment="1">
      <alignment horizontal="center" vertical="center" shrinkToFit="1"/>
    </xf>
    <xf numFmtId="0" fontId="18" fillId="7" borderId="0" xfId="0" applyFont="1" applyFill="1" applyAlignment="1">
      <alignment vertical="top"/>
    </xf>
    <xf numFmtId="0" fontId="18" fillId="7" borderId="0" xfId="0" applyFont="1" applyFill="1" applyAlignment="1">
      <alignment vertical="center"/>
    </xf>
    <xf numFmtId="176" fontId="2" fillId="0" borderId="57" xfId="1" applyNumberFormat="1" applyFont="1" applyBorder="1" applyAlignment="1">
      <alignment horizontal="right" vertical="center"/>
    </xf>
    <xf numFmtId="176" fontId="0" fillId="0" borderId="13" xfId="0" applyNumberFormat="1" applyBorder="1" applyAlignment="1">
      <alignment horizontal="righ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18" fillId="9" borderId="2" xfId="0" applyFont="1" applyFill="1" applyBorder="1" applyAlignment="1">
      <alignment horizontal="center" vertical="center"/>
    </xf>
    <xf numFmtId="0" fontId="18" fillId="5" borderId="2" xfId="0" applyFont="1" applyFill="1" applyBorder="1" applyAlignment="1">
      <alignment horizontal="center" vertical="center"/>
    </xf>
    <xf numFmtId="0" fontId="2" fillId="0" borderId="2" xfId="0" applyFont="1" applyBorder="1" applyAlignment="1">
      <alignment horizontal="center" vertical="center"/>
    </xf>
    <xf numFmtId="0" fontId="18" fillId="3" borderId="32" xfId="0" applyFont="1" applyFill="1" applyBorder="1" applyAlignment="1">
      <alignment horizontal="center" vertical="center" shrinkToFit="1"/>
    </xf>
    <xf numFmtId="0" fontId="18" fillId="3" borderId="2" xfId="0" applyFont="1" applyFill="1" applyBorder="1" applyAlignment="1">
      <alignment horizontal="center" vertical="center"/>
    </xf>
    <xf numFmtId="0" fontId="2" fillId="0" borderId="37" xfId="0" applyFont="1" applyBorder="1" applyAlignment="1">
      <alignment horizontal="center" vertical="center" wrapText="1"/>
    </xf>
    <xf numFmtId="0" fontId="2" fillId="0" borderId="36" xfId="0" applyFont="1" applyBorder="1" applyAlignment="1">
      <alignment horizontal="center" vertical="center" wrapText="1"/>
    </xf>
    <xf numFmtId="176" fontId="2" fillId="0" borderId="39" xfId="0" applyNumberFormat="1" applyFont="1" applyBorder="1" applyAlignment="1">
      <alignment horizontal="right" vertical="center"/>
    </xf>
    <xf numFmtId="176" fontId="2" fillId="0" borderId="37" xfId="0" applyNumberFormat="1" applyFont="1" applyBorder="1" applyAlignment="1">
      <alignment horizontal="right" vertical="center"/>
    </xf>
    <xf numFmtId="176" fontId="2" fillId="0" borderId="47" xfId="0" applyNumberFormat="1" applyFont="1" applyBorder="1" applyAlignment="1">
      <alignment horizontal="right" vertical="center"/>
    </xf>
    <xf numFmtId="176" fontId="2" fillId="0" borderId="32" xfId="0" applyNumberFormat="1" applyFont="1" applyBorder="1" applyAlignment="1">
      <alignment horizontal="right" vertical="center"/>
    </xf>
    <xf numFmtId="176" fontId="2" fillId="0" borderId="45" xfId="0" applyNumberFormat="1" applyFont="1" applyBorder="1" applyAlignment="1">
      <alignment horizontal="right" vertical="center"/>
    </xf>
    <xf numFmtId="176" fontId="2" fillId="0" borderId="2" xfId="0" applyNumberFormat="1" applyFont="1" applyBorder="1" applyAlignment="1">
      <alignment horizontal="right" vertical="center"/>
    </xf>
    <xf numFmtId="0" fontId="2" fillId="0" borderId="37" xfId="0" applyFont="1" applyBorder="1" applyAlignment="1">
      <alignment horizontal="center" vertical="center"/>
    </xf>
    <xf numFmtId="0" fontId="2" fillId="0" borderId="51" xfId="0" applyFont="1" applyBorder="1" applyAlignment="1">
      <alignment horizontal="center" vertical="center"/>
    </xf>
    <xf numFmtId="0" fontId="2" fillId="0" borderId="48" xfId="0" applyFont="1" applyBorder="1" applyAlignment="1">
      <alignment horizontal="center" vertical="center"/>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vertical="center" wrapText="1" readingOrder="1"/>
    </xf>
    <xf numFmtId="0" fontId="2" fillId="0" borderId="32" xfId="0" applyFont="1" applyBorder="1" applyAlignment="1">
      <alignment vertical="center" wrapText="1" readingOrder="1"/>
    </xf>
    <xf numFmtId="0" fontId="2" fillId="0" borderId="41" xfId="0" applyFont="1" applyBorder="1" applyAlignment="1">
      <alignment vertical="center" wrapText="1" readingOrder="1"/>
    </xf>
    <xf numFmtId="0" fontId="2" fillId="0" borderId="29"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xf>
    <xf numFmtId="38" fontId="2" fillId="0" borderId="29" xfId="1" applyFont="1" applyBorder="1" applyAlignment="1">
      <alignment horizontal="right" vertical="center"/>
    </xf>
    <xf numFmtId="38" fontId="2" fillId="0" borderId="28" xfId="1" applyFont="1" applyBorder="1" applyAlignment="1">
      <alignment horizontal="right"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176" fontId="2" fillId="9" borderId="45" xfId="1" applyNumberFormat="1" applyFont="1" applyFill="1" applyBorder="1" applyAlignment="1">
      <alignment horizontal="right" vertical="center"/>
    </xf>
    <xf numFmtId="176" fontId="2" fillId="9" borderId="2" xfId="1" applyNumberFormat="1" applyFont="1" applyFill="1" applyBorder="1" applyAlignment="1">
      <alignment horizontal="right" vertical="center"/>
    </xf>
    <xf numFmtId="0" fontId="2" fillId="0" borderId="49" xfId="0" applyFont="1" applyBorder="1" applyAlignment="1">
      <alignment horizontal="center" vertical="center"/>
    </xf>
    <xf numFmtId="176" fontId="2" fillId="0" borderId="29" xfId="0" applyNumberFormat="1" applyFont="1" applyBorder="1" applyAlignment="1">
      <alignment horizontal="right" vertical="center"/>
    </xf>
    <xf numFmtId="176" fontId="2" fillId="0" borderId="28" xfId="0" applyNumberFormat="1" applyFont="1" applyBorder="1" applyAlignment="1">
      <alignment horizontal="right" vertical="center"/>
    </xf>
    <xf numFmtId="0" fontId="2" fillId="0" borderId="42" xfId="0" applyFont="1" applyBorder="1" applyAlignment="1">
      <alignment horizontal="center" vertical="center"/>
    </xf>
    <xf numFmtId="0" fontId="16" fillId="7" borderId="0" xfId="0" applyFont="1" applyFill="1" applyAlignment="1">
      <alignment vertical="center"/>
    </xf>
    <xf numFmtId="0" fontId="18" fillId="4" borderId="2" xfId="0" applyFont="1" applyFill="1" applyBorder="1" applyAlignment="1">
      <alignment horizontal="center" vertical="center"/>
    </xf>
    <xf numFmtId="0" fontId="18" fillId="4" borderId="1" xfId="0" applyFont="1" applyFill="1" applyBorder="1" applyAlignment="1">
      <alignment horizontal="center" vertical="center"/>
    </xf>
    <xf numFmtId="0" fontId="12" fillId="0" borderId="21" xfId="0" applyFont="1" applyBorder="1" applyAlignment="1">
      <alignment horizontal="center" vertical="center" wrapText="1"/>
    </xf>
    <xf numFmtId="0" fontId="0" fillId="0" borderId="0" xfId="0"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18" fillId="5" borderId="3" xfId="0" applyFont="1" applyFill="1" applyBorder="1" applyAlignment="1">
      <alignment vertical="center" shrinkToFit="1"/>
    </xf>
    <xf numFmtId="0" fontId="18" fillId="5" borderId="2" xfId="0" applyFont="1" applyFill="1" applyBorder="1" applyAlignment="1">
      <alignment vertical="center" shrinkToFit="1"/>
    </xf>
    <xf numFmtId="0" fontId="18" fillId="5" borderId="1" xfId="0" applyFont="1" applyFill="1" applyBorder="1" applyAlignment="1">
      <alignment vertical="center" shrinkToFit="1"/>
    </xf>
    <xf numFmtId="0" fontId="18" fillId="9" borderId="2" xfId="0" applyFont="1" applyFill="1" applyBorder="1" applyAlignment="1">
      <alignment horizontal="center" vertical="center" shrinkToFit="1"/>
    </xf>
    <xf numFmtId="0" fontId="18" fillId="11" borderId="32" xfId="0" applyFont="1" applyFill="1" applyBorder="1" applyAlignment="1">
      <alignment horizontal="center" vertical="center"/>
    </xf>
    <xf numFmtId="0" fontId="2" fillId="0" borderId="55" xfId="0" applyFont="1" applyBorder="1" applyAlignment="1">
      <alignment horizontal="center" vertical="center" textRotation="255"/>
    </xf>
    <xf numFmtId="0" fontId="2" fillId="0" borderId="56" xfId="0" applyFont="1" applyBorder="1" applyAlignment="1">
      <alignment horizontal="center" vertical="center" textRotation="255"/>
    </xf>
    <xf numFmtId="0" fontId="2" fillId="0" borderId="54" xfId="0" applyFont="1" applyBorder="1" applyAlignment="1">
      <alignment horizontal="center" vertical="center" textRotation="255"/>
    </xf>
    <xf numFmtId="0" fontId="2" fillId="0" borderId="39"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vertical="center"/>
    </xf>
    <xf numFmtId="0" fontId="2" fillId="0" borderId="37" xfId="0" applyFont="1" applyBorder="1" applyAlignment="1">
      <alignment vertical="center"/>
    </xf>
    <xf numFmtId="0" fontId="2" fillId="0" borderId="36" xfId="0" applyFont="1" applyBorder="1" applyAlignment="1">
      <alignment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vertical="center"/>
    </xf>
    <xf numFmtId="0" fontId="2" fillId="0" borderId="32" xfId="0" applyFont="1" applyBorder="1" applyAlignment="1">
      <alignment vertical="center"/>
    </xf>
    <xf numFmtId="0" fontId="2" fillId="0" borderId="41" xfId="0" applyFont="1" applyBorder="1" applyAlignment="1">
      <alignment vertical="center"/>
    </xf>
    <xf numFmtId="0" fontId="2" fillId="0" borderId="34"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4" borderId="25" xfId="0" applyFont="1" applyFill="1" applyBorder="1" applyAlignment="1">
      <alignment horizontal="center" vertical="center"/>
    </xf>
    <xf numFmtId="0" fontId="2" fillId="4" borderId="21" xfId="0" applyFont="1" applyFill="1" applyBorder="1" applyAlignment="1">
      <alignment horizontal="center" vertical="center"/>
    </xf>
    <xf numFmtId="0" fontId="2" fillId="3" borderId="29" xfId="0" applyFont="1" applyFill="1" applyBorder="1" applyAlignment="1">
      <alignment vertical="center" shrinkToFit="1"/>
    </xf>
    <xf numFmtId="0" fontId="2" fillId="3" borderId="28" xfId="0" applyFont="1" applyFill="1" applyBorder="1" applyAlignment="1">
      <alignment vertical="center" shrinkToFit="1"/>
    </xf>
    <xf numFmtId="0" fontId="2" fillId="3" borderId="27" xfId="0" applyFont="1" applyFill="1" applyBorder="1" applyAlignment="1">
      <alignment vertical="center" shrinkToFit="1"/>
    </xf>
    <xf numFmtId="0" fontId="7" fillId="4" borderId="38"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6" xfId="0" applyFont="1" applyFill="1" applyBorder="1" applyAlignment="1">
      <alignment horizontal="center" vertical="center"/>
    </xf>
    <xf numFmtId="0" fontId="2" fillId="4" borderId="46" xfId="0" applyFont="1" applyFill="1" applyBorder="1" applyAlignment="1">
      <alignment horizontal="center" vertical="center" wrapText="1" shrinkToFit="1"/>
    </xf>
    <xf numFmtId="0" fontId="2" fillId="4" borderId="28" xfId="0" applyFont="1" applyFill="1" applyBorder="1" applyAlignment="1">
      <alignment horizontal="center" vertical="center" wrapText="1" shrinkToFit="1"/>
    </xf>
    <xf numFmtId="0" fontId="2" fillId="0" borderId="39" xfId="0" applyFont="1" applyBorder="1" applyAlignment="1">
      <alignment vertical="top"/>
    </xf>
    <xf numFmtId="0" fontId="2" fillId="0" borderId="37" xfId="0" applyFont="1" applyBorder="1" applyAlignment="1">
      <alignment vertical="top"/>
    </xf>
    <xf numFmtId="0" fontId="2" fillId="0" borderId="36" xfId="0" applyFont="1" applyBorder="1" applyAlignment="1">
      <alignment vertical="top"/>
    </xf>
    <xf numFmtId="0" fontId="5" fillId="0" borderId="0" xfId="0" applyFont="1" applyBorder="1" applyAlignment="1">
      <alignment vertical="center" wrapText="1"/>
    </xf>
    <xf numFmtId="0" fontId="2" fillId="0" borderId="20" xfId="0" applyFont="1" applyBorder="1" applyAlignment="1">
      <alignment vertical="center" wrapText="1"/>
    </xf>
    <xf numFmtId="0" fontId="2" fillId="0" borderId="10" xfId="0" applyFont="1" applyBorder="1" applyAlignment="1">
      <alignment vertical="center" wrapText="1"/>
    </xf>
    <xf numFmtId="0" fontId="2" fillId="0" borderId="0" xfId="0" applyFont="1" applyBorder="1" applyAlignment="1">
      <alignment vertical="center" wrapText="1"/>
    </xf>
    <xf numFmtId="0" fontId="2" fillId="0" borderId="31" xfId="0" applyFont="1" applyBorder="1" applyAlignment="1">
      <alignment vertical="center" wrapText="1"/>
    </xf>
    <xf numFmtId="0" fontId="2" fillId="0" borderId="35" xfId="0" applyFont="1" applyBorder="1" applyAlignment="1">
      <alignment vertical="center" wrapText="1"/>
    </xf>
    <xf numFmtId="0" fontId="2" fillId="4" borderId="20"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35" xfId="0" applyFont="1" applyFill="1" applyBorder="1" applyAlignment="1">
      <alignment horizontal="center" vertical="center"/>
    </xf>
    <xf numFmtId="0" fontId="2" fillId="9" borderId="39" xfId="0" applyFont="1" applyFill="1" applyBorder="1" applyAlignment="1">
      <alignment horizontal="center" vertical="center" wrapText="1"/>
    </xf>
    <xf numFmtId="0" fontId="2" fillId="9" borderId="36" xfId="0" applyFont="1" applyFill="1" applyBorder="1" applyAlignment="1">
      <alignment horizontal="center" vertical="center" wrapText="1"/>
    </xf>
    <xf numFmtId="0" fontId="2" fillId="0" borderId="50" xfId="0" applyFont="1"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0" fillId="0" borderId="31" xfId="0" applyBorder="1" applyAlignment="1">
      <alignment vertical="center"/>
    </xf>
    <xf numFmtId="0" fontId="0" fillId="0" borderId="57"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176" fontId="4" fillId="0" borderId="50" xfId="0" applyNumberFormat="1" applyFont="1" applyBorder="1" applyAlignment="1">
      <alignment vertical="center" wrapText="1"/>
    </xf>
    <xf numFmtId="176" fontId="4" fillId="0" borderId="16" xfId="0" applyNumberFormat="1" applyFont="1" applyBorder="1" applyAlignment="1">
      <alignment vertical="center" wrapText="1"/>
    </xf>
    <xf numFmtId="176" fontId="4" fillId="0" borderId="15" xfId="0" applyNumberFormat="1" applyFont="1" applyBorder="1" applyAlignment="1">
      <alignment vertical="center" wrapText="1"/>
    </xf>
    <xf numFmtId="176" fontId="4" fillId="0" borderId="10" xfId="0" applyNumberFormat="1" applyFont="1" applyBorder="1" applyAlignment="1">
      <alignment vertical="center" wrapText="1"/>
    </xf>
    <xf numFmtId="176" fontId="4" fillId="0" borderId="0" xfId="0" applyNumberFormat="1" applyFont="1" applyBorder="1" applyAlignment="1">
      <alignment vertical="center" wrapText="1"/>
    </xf>
    <xf numFmtId="176" fontId="4" fillId="0" borderId="31" xfId="0" applyNumberFormat="1" applyFont="1" applyBorder="1" applyAlignment="1">
      <alignment vertical="center" wrapText="1"/>
    </xf>
    <xf numFmtId="176" fontId="2" fillId="0" borderId="37" xfId="1" applyNumberFormat="1" applyFont="1" applyBorder="1" applyAlignment="1">
      <alignment horizontal="right" vertical="center"/>
    </xf>
    <xf numFmtId="176" fontId="2" fillId="0" borderId="57" xfId="0" applyNumberFormat="1" applyFont="1" applyBorder="1" applyAlignment="1">
      <alignment horizontal="right" vertical="center"/>
    </xf>
    <xf numFmtId="176" fontId="2" fillId="0" borderId="13" xfId="0" applyNumberFormat="1" applyFont="1" applyBorder="1" applyAlignment="1">
      <alignment horizontal="right" vertical="center"/>
    </xf>
    <xf numFmtId="176" fontId="2" fillId="0" borderId="46" xfId="0" applyNumberFormat="1" applyFont="1" applyBorder="1" applyAlignment="1">
      <alignment horizontal="right" vertical="center"/>
    </xf>
    <xf numFmtId="176" fontId="2" fillId="0" borderId="33" xfId="0" applyNumberFormat="1" applyFont="1" applyBorder="1" applyAlignment="1">
      <alignment horizontal="right" vertical="center"/>
    </xf>
    <xf numFmtId="0" fontId="0" fillId="0" borderId="32" xfId="0" applyBorder="1" applyAlignment="1">
      <alignment vertical="center" shrinkToFit="1"/>
    </xf>
    <xf numFmtId="0" fontId="0" fillId="0" borderId="48" xfId="0" applyBorder="1" applyAlignment="1">
      <alignment vertical="center" shrinkToFit="1"/>
    </xf>
    <xf numFmtId="0" fontId="2" fillId="0" borderId="33" xfId="0" applyFont="1" applyBorder="1" applyAlignment="1">
      <alignment vertical="center" wrapText="1"/>
    </xf>
    <xf numFmtId="0" fontId="2" fillId="0" borderId="32" xfId="0" applyFont="1" applyBorder="1" applyAlignment="1">
      <alignment vertical="center" wrapText="1"/>
    </xf>
    <xf numFmtId="0" fontId="2" fillId="0" borderId="41" xfId="0" applyFont="1" applyBorder="1" applyAlignment="1">
      <alignment vertical="center" wrapText="1"/>
    </xf>
    <xf numFmtId="0" fontId="2" fillId="4" borderId="28" xfId="0" applyFont="1" applyFill="1" applyBorder="1" applyAlignment="1">
      <alignment horizontal="center" vertical="center"/>
    </xf>
    <xf numFmtId="0" fontId="2" fillId="0" borderId="28" xfId="0" applyFont="1" applyBorder="1" applyAlignment="1">
      <alignment horizontal="right" vertical="center"/>
    </xf>
    <xf numFmtId="0" fontId="2" fillId="9" borderId="16" xfId="0" applyFont="1" applyFill="1" applyBorder="1" applyAlignment="1">
      <alignment horizontal="center" vertical="center"/>
    </xf>
    <xf numFmtId="176" fontId="2" fillId="0" borderId="3" xfId="0" applyNumberFormat="1" applyFont="1" applyBorder="1" applyAlignment="1">
      <alignment horizontal="right" vertical="center"/>
    </xf>
    <xf numFmtId="0" fontId="2" fillId="4" borderId="28" xfId="0" applyFont="1" applyFill="1" applyBorder="1" applyAlignment="1">
      <alignment horizontal="center" vertical="center" shrinkToFit="1"/>
    </xf>
    <xf numFmtId="0" fontId="2" fillId="9" borderId="0" xfId="0" applyFont="1" applyFill="1" applyBorder="1" applyAlignment="1">
      <alignment horizontal="center" vertical="center"/>
    </xf>
    <xf numFmtId="0" fontId="2" fillId="0" borderId="16" xfId="0" applyFont="1" applyBorder="1" applyAlignment="1">
      <alignment horizontal="center" vertical="center"/>
    </xf>
    <xf numFmtId="0" fontId="2" fillId="0" borderId="32" xfId="0" applyFont="1" applyFill="1" applyBorder="1" applyAlignment="1">
      <alignment horizontal="center" vertical="center" wrapText="1" shrinkToFit="1"/>
    </xf>
    <xf numFmtId="0" fontId="2" fillId="0" borderId="50" xfId="0" applyFont="1" applyBorder="1" applyAlignment="1">
      <alignment vertical="center" wrapText="1"/>
    </xf>
    <xf numFmtId="0" fontId="2" fillId="0" borderId="10" xfId="0" applyFont="1"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35" xfId="0" applyBorder="1" applyAlignment="1">
      <alignment vertical="center"/>
    </xf>
    <xf numFmtId="0" fontId="2" fillId="0" borderId="39"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36" xfId="0" applyFont="1" applyBorder="1" applyAlignment="1">
      <alignment horizontal="left" vertical="center" shrinkToFit="1"/>
    </xf>
    <xf numFmtId="0" fontId="2" fillId="4" borderId="13" xfId="0" applyFont="1" applyFill="1" applyBorder="1" applyAlignment="1">
      <alignment horizontal="center" vertical="center"/>
    </xf>
    <xf numFmtId="0" fontId="4" fillId="0" borderId="28" xfId="0" applyFont="1" applyBorder="1" applyAlignment="1">
      <alignment horizontal="center" vertical="center"/>
    </xf>
    <xf numFmtId="0" fontId="2" fillId="0" borderId="23"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43" xfId="0" applyFont="1" applyBorder="1" applyAlignment="1">
      <alignment vertical="center"/>
    </xf>
    <xf numFmtId="0" fontId="2" fillId="4" borderId="7" xfId="0" applyFont="1" applyFill="1" applyBorder="1" applyAlignment="1">
      <alignment horizontal="center" vertical="center" wrapText="1" shrinkToFit="1"/>
    </xf>
    <xf numFmtId="0" fontId="2" fillId="4" borderId="4" xfId="0" applyFont="1" applyFill="1" applyBorder="1" applyAlignment="1">
      <alignment horizontal="center" vertical="center" wrapText="1" shrinkToFit="1"/>
    </xf>
    <xf numFmtId="0" fontId="2" fillId="4" borderId="13" xfId="0" applyFont="1" applyFill="1" applyBorder="1" applyAlignment="1">
      <alignment horizontal="right" vertical="center"/>
    </xf>
    <xf numFmtId="0" fontId="2" fillId="0" borderId="2" xfId="0" applyFont="1" applyBorder="1" applyAlignment="1">
      <alignment horizontal="center" vertical="center" shrinkToFit="1"/>
    </xf>
    <xf numFmtId="0" fontId="2" fillId="0" borderId="17" xfId="0" applyFont="1" applyBorder="1" applyAlignment="1">
      <alignment vertical="center"/>
    </xf>
    <xf numFmtId="0" fontId="2" fillId="0" borderId="16" xfId="0" applyFont="1" applyBorder="1" applyAlignment="1">
      <alignment vertical="center"/>
    </xf>
    <xf numFmtId="0" fontId="2" fillId="0" borderId="44" xfId="0" applyFont="1" applyBorder="1" applyAlignment="1">
      <alignment vertical="center"/>
    </xf>
    <xf numFmtId="0" fontId="2" fillId="0" borderId="19"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2" fillId="0" borderId="30" xfId="0" applyFont="1" applyFill="1" applyBorder="1" applyAlignment="1">
      <alignment horizontal="center" vertical="top" textRotation="255"/>
    </xf>
    <xf numFmtId="0" fontId="2" fillId="0" borderId="38" xfId="0" applyFont="1" applyBorder="1" applyAlignment="1">
      <alignment vertical="center"/>
    </xf>
    <xf numFmtId="0" fontId="2" fillId="0" borderId="22" xfId="0" applyFont="1" applyBorder="1" applyAlignment="1">
      <alignment vertical="center" wrapText="1"/>
    </xf>
    <xf numFmtId="0" fontId="2" fillId="0" borderId="13" xfId="0" applyFont="1" applyBorder="1" applyAlignment="1">
      <alignment vertical="center" wrapText="1"/>
    </xf>
    <xf numFmtId="0" fontId="2" fillId="0" borderId="18" xfId="0" applyFont="1" applyBorder="1" applyAlignment="1">
      <alignment vertical="center" wrapText="1"/>
    </xf>
    <xf numFmtId="0" fontId="2" fillId="0" borderId="30" xfId="0" applyFont="1" applyBorder="1" applyAlignment="1">
      <alignment horizontal="center" vertical="top" textRotation="255"/>
    </xf>
    <xf numFmtId="0" fontId="2" fillId="0" borderId="26" xfId="0" applyFont="1" applyBorder="1" applyAlignment="1">
      <alignment horizontal="center" vertical="top" textRotation="255"/>
    </xf>
    <xf numFmtId="0" fontId="2" fillId="0" borderId="16" xfId="0" applyFont="1" applyBorder="1" applyAlignment="1">
      <alignment horizontal="right" vertical="center"/>
    </xf>
    <xf numFmtId="0" fontId="2" fillId="0" borderId="5" xfId="0" applyFont="1" applyBorder="1" applyAlignment="1">
      <alignment vertical="center"/>
    </xf>
    <xf numFmtId="0" fontId="2" fillId="0" borderId="25"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2" xfId="0" applyFont="1" applyBorder="1" applyAlignment="1">
      <alignment vertical="center"/>
    </xf>
    <xf numFmtId="0" fontId="2" fillId="4" borderId="28" xfId="0" applyFont="1" applyFill="1" applyBorder="1" applyAlignment="1">
      <alignment horizontal="righ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4" borderId="4" xfId="0" applyFont="1" applyFill="1" applyBorder="1" applyAlignment="1">
      <alignment horizontal="center" vertical="center"/>
    </xf>
    <xf numFmtId="0" fontId="2" fillId="0" borderId="20" xfId="0" applyFont="1" applyBorder="1" applyAlignment="1">
      <alignment vertical="center"/>
    </xf>
    <xf numFmtId="0" fontId="2" fillId="0" borderId="5" xfId="0" applyFont="1" applyBorder="1" applyAlignment="1">
      <alignment horizontal="center" vertical="center"/>
    </xf>
    <xf numFmtId="49" fontId="2" fillId="0" borderId="4" xfId="0" applyNumberFormat="1" applyFont="1" applyBorder="1" applyAlignment="1">
      <alignment horizontal="center" vertical="center"/>
    </xf>
    <xf numFmtId="49" fontId="0" fillId="0" borderId="4" xfId="0" applyNumberFormat="1" applyFont="1" applyBorder="1" applyAlignment="1">
      <alignment horizontal="center" vertical="center"/>
    </xf>
    <xf numFmtId="0" fontId="2" fillId="4" borderId="33"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Alignment="1">
      <alignment horizontal="center" vertical="center"/>
    </xf>
    <xf numFmtId="0" fontId="2" fillId="9" borderId="0" xfId="0" applyFont="1" applyFill="1" applyAlignment="1">
      <alignment horizontal="center" vertical="center"/>
    </xf>
    <xf numFmtId="0" fontId="2" fillId="0" borderId="0" xfId="0" applyFont="1" applyFill="1" applyBorder="1" applyAlignment="1">
      <alignment horizontal="righ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4" borderId="13" xfId="0" applyFont="1" applyFill="1" applyBorder="1" applyAlignment="1">
      <alignment horizontal="center" vertical="center"/>
    </xf>
    <xf numFmtId="0" fontId="2" fillId="4" borderId="23" xfId="0" applyFont="1" applyFill="1" applyBorder="1" applyAlignment="1">
      <alignment horizontal="center" vertical="center"/>
    </xf>
    <xf numFmtId="49" fontId="0" fillId="0" borderId="35" xfId="0" applyNumberFormat="1" applyFont="1" applyBorder="1" applyAlignment="1">
      <alignment horizontal="center" vertical="center"/>
    </xf>
    <xf numFmtId="0" fontId="23" fillId="0" borderId="0" xfId="0" applyFont="1" applyBorder="1" applyAlignment="1">
      <alignment vertical="center" wrapText="1"/>
    </xf>
    <xf numFmtId="0" fontId="2" fillId="0" borderId="2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44" xfId="0" applyBorder="1" applyAlignment="1">
      <alignment vertical="center"/>
    </xf>
    <xf numFmtId="0" fontId="2" fillId="0" borderId="14" xfId="0" applyFont="1" applyBorder="1" applyAlignment="1">
      <alignment horizontal="center" vertical="center"/>
    </xf>
    <xf numFmtId="0" fontId="0" fillId="0" borderId="43" xfId="0" applyBorder="1" applyAlignment="1">
      <alignment vertical="center"/>
    </xf>
    <xf numFmtId="0" fontId="2" fillId="4" borderId="17" xfId="0" applyFont="1" applyFill="1" applyBorder="1" applyAlignment="1">
      <alignment horizontal="center" vertical="center"/>
    </xf>
    <xf numFmtId="0" fontId="2" fillId="4" borderId="16" xfId="0" applyFont="1" applyFill="1" applyBorder="1" applyAlignment="1">
      <alignment horizontal="center" vertical="center"/>
    </xf>
    <xf numFmtId="180" fontId="2" fillId="9" borderId="4" xfId="0" applyNumberFormat="1" applyFont="1" applyFill="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51" xfId="0" applyFont="1" applyBorder="1" applyAlignment="1">
      <alignment vertical="center"/>
    </xf>
    <xf numFmtId="0" fontId="2" fillId="4" borderId="38"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36" xfId="0" applyFont="1" applyFill="1" applyBorder="1" applyAlignment="1">
      <alignment horizontal="center"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5" xfId="0" applyFont="1" applyBorder="1" applyAlignment="1">
      <alignment vertical="center"/>
    </xf>
    <xf numFmtId="0" fontId="2" fillId="0" borderId="49" xfId="0" applyFont="1" applyBorder="1" applyAlignment="1">
      <alignment vertical="center"/>
    </xf>
    <xf numFmtId="0" fontId="2" fillId="0" borderId="23" xfId="0" applyFont="1" applyBorder="1" applyAlignment="1">
      <alignment horizontal="center" vertical="center" wrapText="1"/>
    </xf>
    <xf numFmtId="0" fontId="0" fillId="0" borderId="24" xfId="0" applyBorder="1" applyAlignment="1">
      <alignment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43" xfId="0" applyBorder="1" applyAlignment="1">
      <alignment vertical="center" wrapText="1"/>
    </xf>
    <xf numFmtId="0" fontId="2" fillId="0" borderId="16"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5" xfId="0" applyFont="1" applyBorder="1" applyAlignment="1">
      <alignment vertical="center"/>
    </xf>
    <xf numFmtId="0" fontId="2" fillId="0" borderId="42" xfId="0" applyFont="1" applyBorder="1" applyAlignment="1">
      <alignment horizontal="left" vertical="center" shrinkToFit="1"/>
    </xf>
    <xf numFmtId="0" fontId="2" fillId="0" borderId="57" xfId="0" applyFont="1" applyBorder="1" applyAlignment="1">
      <alignment vertical="center"/>
    </xf>
    <xf numFmtId="176" fontId="2" fillId="0" borderId="13" xfId="0" applyNumberFormat="1" applyFont="1" applyBorder="1" applyAlignment="1">
      <alignment horizontal="center" vertical="center"/>
    </xf>
    <xf numFmtId="176" fontId="2" fillId="0" borderId="12" xfId="0" applyNumberFormat="1" applyFont="1" applyBorder="1" applyAlignment="1">
      <alignment horizontal="center" vertical="center"/>
    </xf>
    <xf numFmtId="0" fontId="2" fillId="4" borderId="47" xfId="0" applyFont="1" applyFill="1" applyBorder="1" applyAlignment="1">
      <alignment horizontal="center" vertical="center" wrapText="1" shrinkToFit="1"/>
    </xf>
    <xf numFmtId="0" fontId="2" fillId="4" borderId="32" xfId="0" applyFont="1" applyFill="1" applyBorder="1" applyAlignment="1">
      <alignment horizontal="center" vertical="center" wrapText="1" shrinkToFit="1"/>
    </xf>
    <xf numFmtId="176" fontId="2" fillId="10" borderId="57" xfId="0" applyNumberFormat="1" applyFont="1" applyFill="1" applyBorder="1" applyAlignment="1">
      <alignment horizontal="center" vertical="center"/>
    </xf>
    <xf numFmtId="176" fontId="2" fillId="10" borderId="13" xfId="0" applyNumberFormat="1" applyFont="1" applyFill="1" applyBorder="1" applyAlignment="1">
      <alignment horizontal="center" vertical="center"/>
    </xf>
    <xf numFmtId="38" fontId="2" fillId="0" borderId="13" xfId="1" applyFont="1" applyBorder="1" applyAlignment="1">
      <alignment horizontal="center" vertical="center"/>
    </xf>
    <xf numFmtId="38" fontId="2" fillId="0" borderId="12" xfId="1" applyFont="1" applyBorder="1" applyAlignment="1">
      <alignment horizontal="center" vertical="center"/>
    </xf>
    <xf numFmtId="0" fontId="2" fillId="0" borderId="10" xfId="0" applyFont="1" applyBorder="1" applyAlignment="1">
      <alignment vertical="top"/>
    </xf>
    <xf numFmtId="0" fontId="2" fillId="0" borderId="0" xfId="0" applyFont="1" applyBorder="1" applyAlignment="1">
      <alignment vertical="top"/>
    </xf>
    <xf numFmtId="0" fontId="2" fillId="0" borderId="31" xfId="0" applyFont="1" applyBorder="1" applyAlignment="1">
      <alignment vertical="top"/>
    </xf>
    <xf numFmtId="176" fontId="2" fillId="10" borderId="10" xfId="0" applyNumberFormat="1" applyFont="1" applyFill="1" applyBorder="1" applyAlignment="1">
      <alignment horizontal="center" vertical="top"/>
    </xf>
    <xf numFmtId="176" fontId="2" fillId="10" borderId="0" xfId="0" applyNumberFormat="1" applyFont="1" applyFill="1" applyBorder="1" applyAlignment="1">
      <alignment horizontal="center" vertical="top"/>
    </xf>
    <xf numFmtId="176" fontId="2" fillId="10" borderId="7" xfId="0" applyNumberFormat="1" applyFont="1" applyFill="1" applyBorder="1" applyAlignment="1">
      <alignment horizontal="center" vertical="top"/>
    </xf>
    <xf numFmtId="176" fontId="2" fillId="10" borderId="4" xfId="0" applyNumberFormat="1" applyFont="1" applyFill="1" applyBorder="1" applyAlignment="1">
      <alignment horizontal="center" vertical="top"/>
    </xf>
    <xf numFmtId="176" fontId="2" fillId="0" borderId="0" xfId="0" applyNumberFormat="1" applyFont="1" applyFill="1" applyBorder="1" applyAlignment="1">
      <alignment horizontal="right" vertical="center"/>
    </xf>
    <xf numFmtId="0" fontId="2" fillId="0" borderId="38" xfId="0" applyFont="1" applyBorder="1" applyAlignment="1">
      <alignment horizontal="center" vertical="center"/>
    </xf>
    <xf numFmtId="0" fontId="2" fillId="0" borderId="42" xfId="0" applyFont="1" applyBorder="1" applyAlignment="1">
      <alignment horizontal="center" vertical="center" shrinkToFit="1"/>
    </xf>
    <xf numFmtId="0" fontId="2" fillId="10" borderId="29" xfId="0" applyFont="1" applyFill="1" applyBorder="1" applyAlignment="1">
      <alignment horizontal="center" vertical="center"/>
    </xf>
    <xf numFmtId="0" fontId="2" fillId="10" borderId="28" xfId="0" applyFont="1" applyFill="1" applyBorder="1" applyAlignment="1">
      <alignment horizontal="center" vertical="center"/>
    </xf>
    <xf numFmtId="0" fontId="2" fillId="10" borderId="42" xfId="0" applyFont="1" applyFill="1" applyBorder="1" applyAlignment="1">
      <alignment horizontal="center" vertical="center"/>
    </xf>
    <xf numFmtId="2" fontId="2" fillId="9" borderId="29" xfId="0" applyNumberFormat="1" applyFont="1" applyFill="1" applyBorder="1" applyAlignment="1">
      <alignment horizontal="center" vertical="center"/>
    </xf>
    <xf numFmtId="2" fontId="2" fillId="9" borderId="28" xfId="0" applyNumberFormat="1" applyFont="1" applyFill="1" applyBorder="1" applyAlignment="1">
      <alignment horizontal="center" vertical="center"/>
    </xf>
    <xf numFmtId="0" fontId="12" fillId="4" borderId="16" xfId="0" applyFont="1" applyFill="1" applyBorder="1" applyAlignment="1">
      <alignment horizontal="center" vertical="center"/>
    </xf>
    <xf numFmtId="0" fontId="12" fillId="4" borderId="44"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43" xfId="0" applyFont="1" applyFill="1" applyBorder="1" applyAlignment="1">
      <alignment horizontal="center" vertical="center"/>
    </xf>
    <xf numFmtId="176" fontId="2" fillId="0" borderId="13" xfId="0" applyNumberFormat="1" applyFont="1" applyFill="1" applyBorder="1" applyAlignment="1">
      <alignment horizontal="right" vertical="center"/>
    </xf>
    <xf numFmtId="0" fontId="2" fillId="3" borderId="13"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9" xfId="0" applyFont="1" applyBorder="1" applyAlignment="1">
      <alignment vertical="center" wrapText="1"/>
    </xf>
    <xf numFmtId="0" fontId="12" fillId="4" borderId="23"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35" xfId="0" applyFont="1" applyFill="1" applyBorder="1" applyAlignment="1">
      <alignment horizontal="center" vertical="center"/>
    </xf>
    <xf numFmtId="0" fontId="2" fillId="0" borderId="33" xfId="0" applyFont="1" applyBorder="1" applyAlignment="1">
      <alignment horizontal="center" vertical="center"/>
    </xf>
    <xf numFmtId="0" fontId="2" fillId="0" borderId="41" xfId="0" applyFont="1" applyBorder="1" applyAlignment="1">
      <alignment horizontal="center" vertical="center"/>
    </xf>
    <xf numFmtId="0" fontId="2" fillId="3" borderId="32" xfId="0" applyFont="1" applyFill="1" applyBorder="1" applyAlignment="1">
      <alignment horizontal="center" vertical="center"/>
    </xf>
    <xf numFmtId="0" fontId="2" fillId="4" borderId="37" xfId="0" applyFont="1" applyFill="1" applyBorder="1" applyAlignment="1">
      <alignment vertical="center" shrinkToFit="1"/>
    </xf>
    <xf numFmtId="0" fontId="2" fillId="0" borderId="39" xfId="0" applyFont="1" applyBorder="1" applyAlignment="1">
      <alignment vertical="center" shrinkToFit="1"/>
    </xf>
    <xf numFmtId="0" fontId="2" fillId="0" borderId="37" xfId="0" applyFont="1" applyBorder="1" applyAlignment="1">
      <alignment vertical="center" shrinkToFit="1"/>
    </xf>
    <xf numFmtId="0" fontId="2" fillId="0" borderId="36" xfId="0" applyFont="1" applyBorder="1" applyAlignment="1">
      <alignment vertical="center" shrinkToFit="1"/>
    </xf>
    <xf numFmtId="0" fontId="2" fillId="0" borderId="25" xfId="0" applyFont="1" applyBorder="1" applyAlignment="1">
      <alignment vertical="center" shrinkToFit="1"/>
    </xf>
    <xf numFmtId="0" fontId="2" fillId="0" borderId="21" xfId="0" applyFont="1" applyBorder="1" applyAlignment="1">
      <alignment vertical="center" shrinkToFit="1"/>
    </xf>
    <xf numFmtId="0" fontId="2" fillId="0" borderId="20" xfId="0" applyFont="1" applyBorder="1" applyAlignment="1">
      <alignment vertical="center" shrinkToFit="1"/>
    </xf>
    <xf numFmtId="0" fontId="2" fillId="0" borderId="31" xfId="0" applyFont="1" applyBorder="1" applyAlignment="1">
      <alignment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xf>
    <xf numFmtId="0" fontId="18" fillId="0" borderId="44"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3" borderId="28" xfId="0" applyFont="1" applyFill="1" applyBorder="1" applyAlignment="1">
      <alignment horizontal="center" vertical="center"/>
    </xf>
    <xf numFmtId="0" fontId="18" fillId="4" borderId="2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27" xfId="0" applyFont="1" applyBorder="1" applyAlignment="1">
      <alignment horizontal="center" vertical="center"/>
    </xf>
    <xf numFmtId="0" fontId="18" fillId="5" borderId="39" xfId="0" applyFont="1" applyFill="1" applyBorder="1" applyAlignment="1">
      <alignment vertical="center"/>
    </xf>
    <xf numFmtId="0" fontId="18" fillId="5" borderId="37" xfId="0" applyFont="1" applyFill="1" applyBorder="1" applyAlignment="1">
      <alignment vertical="center"/>
    </xf>
    <xf numFmtId="0" fontId="18" fillId="5" borderId="36" xfId="0" applyFont="1" applyFill="1" applyBorder="1" applyAlignment="1">
      <alignment vertical="center"/>
    </xf>
    <xf numFmtId="180" fontId="2" fillId="9" borderId="28" xfId="0" applyNumberFormat="1" applyFont="1" applyFill="1" applyBorder="1" applyAlignment="1">
      <alignment horizontal="center" vertical="center"/>
    </xf>
    <xf numFmtId="180" fontId="2" fillId="9" borderId="2" xfId="0" applyNumberFormat="1" applyFont="1" applyFill="1" applyBorder="1" applyAlignment="1">
      <alignment horizontal="center" vertical="center"/>
    </xf>
    <xf numFmtId="180" fontId="18" fillId="9" borderId="2" xfId="0" applyNumberFormat="1" applyFont="1" applyFill="1" applyBorder="1" applyAlignment="1">
      <alignment horizontal="center" vertical="center"/>
    </xf>
    <xf numFmtId="180" fontId="18" fillId="9" borderId="28" xfId="0" applyNumberFormat="1" applyFont="1" applyFill="1" applyBorder="1" applyAlignment="1">
      <alignment horizontal="center" vertical="center"/>
    </xf>
    <xf numFmtId="0" fontId="18" fillId="9" borderId="28" xfId="0" applyFont="1" applyFill="1" applyBorder="1" applyAlignment="1">
      <alignment horizontal="center" vertical="center"/>
    </xf>
    <xf numFmtId="180" fontId="2" fillId="9" borderId="32" xfId="0" applyNumberFormat="1" applyFont="1" applyFill="1" applyBorder="1" applyAlignment="1">
      <alignment horizontal="center" vertical="center"/>
    </xf>
    <xf numFmtId="0" fontId="18" fillId="12" borderId="99" xfId="0" applyFont="1" applyFill="1" applyBorder="1" applyAlignment="1">
      <alignment horizontal="center" vertical="center" shrinkToFit="1"/>
    </xf>
    <xf numFmtId="0" fontId="18" fillId="9" borderId="0" xfId="0" applyFont="1" applyFill="1" applyBorder="1" applyAlignment="1">
      <alignment horizontal="center" vertical="center" shrinkToFit="1"/>
    </xf>
    <xf numFmtId="0" fontId="18" fillId="9" borderId="9" xfId="0" applyFont="1" applyFill="1" applyBorder="1" applyAlignment="1">
      <alignment horizontal="center" vertical="center" shrinkToFit="1"/>
    </xf>
    <xf numFmtId="177" fontId="18" fillId="4" borderId="0" xfId="0" applyNumberFormat="1" applyFont="1" applyFill="1" applyBorder="1" applyAlignment="1">
      <alignment horizontal="center" vertical="center" shrinkToFi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3" xfId="0" applyFont="1" applyBorder="1" applyAlignment="1">
      <alignment horizontal="center" vertical="center" wrapText="1"/>
    </xf>
    <xf numFmtId="0" fontId="18" fillId="11" borderId="32" xfId="0" applyFont="1" applyFill="1" applyBorder="1" applyAlignment="1">
      <alignment horizontal="center" vertical="center" wrapText="1"/>
    </xf>
    <xf numFmtId="0" fontId="2" fillId="3" borderId="13" xfId="0" applyFont="1" applyFill="1" applyBorder="1" applyAlignment="1">
      <alignment horizontal="center" vertical="center" shrinkToFit="1"/>
    </xf>
    <xf numFmtId="180" fontId="2" fillId="9" borderId="37" xfId="0" applyNumberFormat="1" applyFont="1" applyFill="1" applyBorder="1" applyAlignment="1">
      <alignment horizontal="center" vertical="center"/>
    </xf>
    <xf numFmtId="180" fontId="2" fillId="9" borderId="13" xfId="0" applyNumberFormat="1" applyFont="1" applyFill="1" applyBorder="1" applyAlignment="1">
      <alignment horizontal="center" vertical="center"/>
    </xf>
    <xf numFmtId="0" fontId="18" fillId="12" borderId="96" xfId="0" applyFont="1" applyFill="1" applyBorder="1" applyAlignment="1">
      <alignment horizontal="center" vertical="center" shrinkToFit="1"/>
    </xf>
    <xf numFmtId="0" fontId="18" fillId="12" borderId="97" xfId="0" applyFont="1" applyFill="1" applyBorder="1" applyAlignment="1">
      <alignment horizontal="center" vertical="center" shrinkToFit="1"/>
    </xf>
    <xf numFmtId="0" fontId="2" fillId="0" borderId="39" xfId="0" applyFont="1" applyBorder="1" applyAlignment="1">
      <alignment horizontal="center" vertical="center" wrapText="1"/>
    </xf>
    <xf numFmtId="0" fontId="2" fillId="4" borderId="39" xfId="0" applyFont="1" applyFill="1" applyBorder="1" applyAlignment="1">
      <alignment horizontal="center" vertical="center"/>
    </xf>
    <xf numFmtId="0" fontId="5" fillId="0" borderId="0" xfId="0" applyFont="1" applyBorder="1" applyAlignment="1">
      <alignment horizontal="left" vertical="center" shrinkToFit="1"/>
    </xf>
    <xf numFmtId="0" fontId="2" fillId="0" borderId="39" xfId="0" applyFont="1" applyBorder="1" applyAlignment="1">
      <alignment vertical="center" wrapText="1"/>
    </xf>
    <xf numFmtId="0" fontId="2" fillId="0" borderId="37" xfId="0" applyFont="1" applyBorder="1" applyAlignment="1">
      <alignment vertical="center" wrapText="1"/>
    </xf>
    <xf numFmtId="0" fontId="2" fillId="0" borderId="51" xfId="0" applyFont="1" applyBorder="1" applyAlignment="1">
      <alignment vertical="center" wrapText="1"/>
    </xf>
    <xf numFmtId="0" fontId="2" fillId="0" borderId="53" xfId="0" applyFont="1" applyBorder="1" applyAlignment="1">
      <alignment horizontal="center" vertical="center"/>
    </xf>
    <xf numFmtId="0" fontId="18" fillId="0" borderId="25" xfId="0" applyFont="1" applyBorder="1" applyAlignment="1">
      <alignment vertical="center" wrapText="1" shrinkToFit="1"/>
    </xf>
    <xf numFmtId="0" fontId="18" fillId="0" borderId="21" xfId="0" applyFont="1" applyBorder="1" applyAlignment="1">
      <alignment vertical="center" wrapText="1" shrinkToFit="1"/>
    </xf>
    <xf numFmtId="0" fontId="18" fillId="0" borderId="20" xfId="0" applyFont="1" applyBorder="1" applyAlignment="1">
      <alignment vertical="center" wrapText="1" shrinkToFit="1"/>
    </xf>
    <xf numFmtId="0" fontId="18" fillId="0" borderId="10" xfId="0" applyFont="1" applyBorder="1" applyAlignment="1">
      <alignment vertical="center" wrapText="1" shrinkToFit="1"/>
    </xf>
    <xf numFmtId="0" fontId="18" fillId="0" borderId="0" xfId="0" applyFont="1" applyBorder="1" applyAlignment="1">
      <alignment vertical="center" wrapText="1" shrinkToFit="1"/>
    </xf>
    <xf numFmtId="0" fontId="18" fillId="0" borderId="31" xfId="0" applyFont="1" applyBorder="1" applyAlignment="1">
      <alignment vertical="center" wrapText="1" shrinkToFit="1"/>
    </xf>
    <xf numFmtId="0" fontId="4" fillId="0" borderId="7" xfId="0" applyFont="1" applyBorder="1" applyAlignment="1">
      <alignment vertical="center"/>
    </xf>
    <xf numFmtId="0" fontId="4" fillId="0" borderId="4" xfId="0" applyFont="1" applyBorder="1" applyAlignment="1">
      <alignment vertical="center"/>
    </xf>
    <xf numFmtId="0" fontId="4" fillId="0" borderId="35" xfId="0" applyFont="1" applyBorder="1" applyAlignment="1">
      <alignment vertical="center"/>
    </xf>
    <xf numFmtId="49" fontId="13" fillId="0" borderId="21" xfId="0" applyNumberFormat="1" applyFont="1" applyBorder="1" applyAlignment="1">
      <alignment horizontal="center" vertical="center"/>
    </xf>
    <xf numFmtId="49" fontId="13" fillId="0" borderId="20"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31" xfId="0" applyNumberFormat="1" applyFont="1" applyBorder="1" applyAlignment="1">
      <alignment horizontal="center" vertical="center"/>
    </xf>
    <xf numFmtId="0" fontId="2" fillId="0" borderId="21" xfId="0" applyFont="1" applyFill="1" applyBorder="1" applyAlignment="1">
      <alignment horizontal="left" vertical="center"/>
    </xf>
    <xf numFmtId="0" fontId="2" fillId="0" borderId="21" xfId="0" applyFont="1" applyFill="1" applyBorder="1" applyAlignment="1">
      <alignment horizontal="center" vertical="center" shrinkToFit="1"/>
    </xf>
    <xf numFmtId="0" fontId="2" fillId="0" borderId="21" xfId="0" applyFont="1" applyFill="1" applyBorder="1" applyAlignment="1">
      <alignment horizontal="center" vertical="center" wrapText="1"/>
    </xf>
    <xf numFmtId="0" fontId="2" fillId="0" borderId="21" xfId="0" applyFont="1" applyFill="1" applyBorder="1" applyAlignment="1">
      <alignment horizontal="center" vertical="center"/>
    </xf>
    <xf numFmtId="0" fontId="2" fillId="0" borderId="21" xfId="0" applyFont="1" applyFill="1" applyBorder="1" applyAlignment="1">
      <alignment vertical="center"/>
    </xf>
    <xf numFmtId="0" fontId="2" fillId="0" borderId="20" xfId="0" applyFont="1" applyFill="1" applyBorder="1" applyAlignment="1">
      <alignment vertical="center"/>
    </xf>
    <xf numFmtId="0" fontId="2" fillId="4" borderId="21" xfId="0" applyFont="1" applyFill="1" applyBorder="1" applyAlignment="1">
      <alignment horizontal="center" vertical="center" shrinkToFit="1"/>
    </xf>
    <xf numFmtId="0" fontId="12" fillId="0" borderId="38" xfId="0" applyFont="1" applyBorder="1" applyAlignment="1">
      <alignment vertical="center" wrapText="1"/>
    </xf>
    <xf numFmtId="0" fontId="12" fillId="0" borderId="37" xfId="0" applyFont="1" applyBorder="1" applyAlignment="1">
      <alignment vertical="center" wrapText="1"/>
    </xf>
    <xf numFmtId="0" fontId="12" fillId="0" borderId="36" xfId="0" applyFont="1" applyBorder="1" applyAlignment="1">
      <alignment vertical="center" wrapText="1"/>
    </xf>
    <xf numFmtId="0" fontId="2" fillId="0" borderId="21" xfId="0" applyFont="1" applyBorder="1" applyAlignment="1">
      <alignment horizontal="center" vertical="center" shrinkToFit="1"/>
    </xf>
    <xf numFmtId="0" fontId="18" fillId="11" borderId="21" xfId="0" applyFont="1" applyFill="1" applyBorder="1" applyAlignment="1">
      <alignment horizontal="center" vertical="center"/>
    </xf>
    <xf numFmtId="0" fontId="2" fillId="3" borderId="28"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18" fillId="0" borderId="16"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0" xfId="0" applyFont="1" applyFill="1" applyAlignment="1">
      <alignment horizontal="center" vertical="center" shrinkToFit="1"/>
    </xf>
    <xf numFmtId="0" fontId="18" fillId="0" borderId="17" xfId="0" applyFont="1" applyBorder="1" applyAlignment="1">
      <alignment horizontal="center" vertical="center" shrinkToFit="1"/>
    </xf>
    <xf numFmtId="0" fontId="18" fillId="12" borderId="101"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2" fillId="0" borderId="19" xfId="0" applyFont="1" applyBorder="1" applyAlignment="1">
      <alignment horizontal="center" vertical="center" wrapText="1"/>
    </xf>
    <xf numFmtId="0" fontId="2" fillId="0" borderId="27" xfId="0" applyFont="1" applyBorder="1" applyAlignment="1">
      <alignment vertical="center" shrinkToFit="1"/>
    </xf>
    <xf numFmtId="0" fontId="19" fillId="4" borderId="0" xfId="0" applyFont="1" applyFill="1" applyBorder="1" applyAlignment="1">
      <alignment horizontal="center" vertical="center"/>
    </xf>
    <xf numFmtId="0" fontId="19" fillId="4" borderId="0" xfId="0" applyFont="1" applyFill="1" applyAlignment="1">
      <alignment horizontal="center" vertical="center"/>
    </xf>
    <xf numFmtId="0" fontId="19" fillId="0" borderId="0" xfId="0" applyFont="1" applyBorder="1" applyAlignment="1">
      <alignment horizontal="center" vertical="center" shrinkToFit="1"/>
    </xf>
    <xf numFmtId="0" fontId="13" fillId="0" borderId="21" xfId="0" applyFont="1" applyBorder="1" applyAlignment="1">
      <alignment horizontal="center" vertical="center"/>
    </xf>
    <xf numFmtId="0" fontId="13" fillId="0" borderId="0" xfId="0" applyFont="1" applyBorder="1" applyAlignment="1">
      <alignment horizontal="center" vertical="center"/>
    </xf>
    <xf numFmtId="0" fontId="4" fillId="0" borderId="25" xfId="0" applyFont="1" applyBorder="1" applyAlignment="1">
      <alignment vertical="top"/>
    </xf>
    <xf numFmtId="0" fontId="4" fillId="0" borderId="21" xfId="0" applyFont="1" applyBorder="1" applyAlignment="1">
      <alignment vertical="top"/>
    </xf>
    <xf numFmtId="0" fontId="4" fillId="0" borderId="10" xfId="0" applyFont="1" applyBorder="1" applyAlignment="1">
      <alignment vertical="top"/>
    </xf>
    <xf numFmtId="0" fontId="4" fillId="0" borderId="0" xfId="0" applyFont="1" applyBorder="1" applyAlignment="1">
      <alignment vertical="top"/>
    </xf>
    <xf numFmtId="0" fontId="21" fillId="0" borderId="0" xfId="0" applyFont="1" applyBorder="1" applyAlignment="1">
      <alignment horizontal="left" vertical="center"/>
    </xf>
    <xf numFmtId="0" fontId="21" fillId="0" borderId="4" xfId="0" applyFont="1" applyBorder="1" applyAlignment="1">
      <alignment horizontal="lef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2" fillId="0" borderId="47"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1" xfId="0" applyFont="1" applyFill="1" applyBorder="1" applyAlignment="1">
      <alignment horizontal="center" vertical="center"/>
    </xf>
    <xf numFmtId="0" fontId="2" fillId="9" borderId="0" xfId="0" applyFont="1" applyFill="1" applyBorder="1" applyAlignment="1">
      <alignment vertical="center" shrinkToFit="1"/>
    </xf>
    <xf numFmtId="0" fontId="4" fillId="0" borderId="25" xfId="0" applyFont="1" applyBorder="1" applyAlignment="1">
      <alignment vertical="center"/>
    </xf>
    <xf numFmtId="0" fontId="4" fillId="0" borderId="21"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shrinkToFit="1"/>
    </xf>
    <xf numFmtId="0" fontId="5" fillId="0" borderId="0" xfId="0" applyFont="1" applyBorder="1" applyAlignment="1">
      <alignment vertical="center" shrinkToFit="1"/>
    </xf>
    <xf numFmtId="0" fontId="11" fillId="0" borderId="46" xfId="0" applyFont="1" applyFill="1" applyBorder="1" applyAlignment="1">
      <alignment horizontal="center" vertical="center"/>
    </xf>
    <xf numFmtId="0" fontId="11" fillId="0" borderId="28" xfId="0" applyFont="1" applyFill="1" applyBorder="1" applyAlignment="1">
      <alignment horizontal="center" vertical="center"/>
    </xf>
    <xf numFmtId="0" fontId="11" fillId="4" borderId="28" xfId="0" applyFont="1" applyFill="1" applyBorder="1" applyAlignment="1">
      <alignment horizontal="center" vertical="center"/>
    </xf>
    <xf numFmtId="0" fontId="2" fillId="0" borderId="2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5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4" fillId="0" borderId="31" xfId="0" applyFont="1" applyBorder="1" applyAlignment="1">
      <alignment vertical="center"/>
    </xf>
    <xf numFmtId="0" fontId="2" fillId="4" borderId="15"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10" xfId="0" applyFont="1" applyBorder="1" applyAlignment="1">
      <alignment horizontal="center"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0" fontId="4" fillId="0" borderId="31" xfId="0" applyFont="1" applyBorder="1" applyAlignment="1">
      <alignment horizontal="center" vertical="center"/>
    </xf>
    <xf numFmtId="0" fontId="2" fillId="4" borderId="29" xfId="0" applyFont="1" applyFill="1" applyBorder="1" applyAlignment="1">
      <alignment horizontal="left" vertical="center" shrinkToFit="1"/>
    </xf>
    <xf numFmtId="0" fontId="2" fillId="4" borderId="28" xfId="0" applyFont="1" applyFill="1" applyBorder="1" applyAlignment="1">
      <alignment horizontal="left" vertical="center" shrinkToFit="1"/>
    </xf>
    <xf numFmtId="0" fontId="2" fillId="4" borderId="14" xfId="0" applyFont="1" applyFill="1" applyBorder="1" applyAlignment="1">
      <alignment horizontal="left" vertical="center" shrinkToFit="1"/>
    </xf>
    <xf numFmtId="0" fontId="2" fillId="4" borderId="13" xfId="0" applyFont="1" applyFill="1" applyBorder="1" applyAlignment="1">
      <alignment horizontal="left" vertical="center" shrinkToFit="1"/>
    </xf>
    <xf numFmtId="0" fontId="2" fillId="0" borderId="2" xfId="0" applyFont="1" applyBorder="1" applyAlignment="1">
      <alignment horizontal="left" vertical="center"/>
    </xf>
    <xf numFmtId="0" fontId="2" fillId="4" borderId="2" xfId="0" applyFont="1" applyFill="1" applyBorder="1" applyAlignment="1">
      <alignment horizontal="center" vertical="center" shrinkToFit="1"/>
    </xf>
    <xf numFmtId="0" fontId="2" fillId="4" borderId="16" xfId="0" applyFont="1" applyFill="1" applyBorder="1" applyAlignment="1">
      <alignment horizontal="center" vertical="center" shrinkToFit="1"/>
    </xf>
    <xf numFmtId="0" fontId="2" fillId="0" borderId="10" xfId="0" applyFont="1" applyFill="1" applyBorder="1" applyAlignment="1">
      <alignment horizontal="center" vertical="center"/>
    </xf>
    <xf numFmtId="0" fontId="18" fillId="4" borderId="37" xfId="0" applyFont="1" applyFill="1" applyBorder="1" applyAlignment="1">
      <alignment horizontal="center" vertical="center" shrinkToFit="1"/>
    </xf>
    <xf numFmtId="0" fontId="18" fillId="0" borderId="0" xfId="0" applyFont="1" applyBorder="1" applyAlignment="1">
      <alignment horizontal="center" vertical="center" shrinkToFit="1"/>
    </xf>
    <xf numFmtId="0" fontId="2" fillId="0" borderId="23" xfId="0" applyFont="1" applyBorder="1" applyAlignment="1">
      <alignment horizontal="center" vertical="center" wrapText="1" shrinkToFit="1"/>
    </xf>
    <xf numFmtId="0" fontId="2" fillId="0" borderId="24"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3" xfId="0" applyFont="1" applyBorder="1" applyAlignment="1">
      <alignment horizontal="center" vertical="center" shrinkToFit="1"/>
    </xf>
    <xf numFmtId="0" fontId="18" fillId="5" borderId="37" xfId="0" applyFont="1" applyFill="1" applyBorder="1" applyAlignment="1">
      <alignment horizontal="center" vertical="center"/>
    </xf>
    <xf numFmtId="180" fontId="18" fillId="11" borderId="32" xfId="0" applyNumberFormat="1" applyFont="1" applyFill="1" applyBorder="1" applyAlignment="1">
      <alignment horizontal="center" vertical="center"/>
    </xf>
    <xf numFmtId="0" fontId="18" fillId="11" borderId="21" xfId="0" applyFont="1" applyFill="1" applyBorder="1" applyAlignment="1">
      <alignment horizontal="center" vertical="center" shrinkToFit="1"/>
    </xf>
    <xf numFmtId="0" fontId="4" fillId="4" borderId="28" xfId="0" applyFont="1" applyFill="1" applyBorder="1" applyAlignment="1">
      <alignment horizontal="center" vertical="center" shrinkToFit="1"/>
    </xf>
    <xf numFmtId="0" fontId="4" fillId="4" borderId="29" xfId="0" applyFont="1" applyFill="1" applyBorder="1" applyAlignment="1">
      <alignment horizontal="left" vertical="center"/>
    </xf>
    <xf numFmtId="0" fontId="4" fillId="4" borderId="28" xfId="0" applyFont="1" applyFill="1" applyBorder="1" applyAlignment="1">
      <alignment horizontal="left" vertical="center"/>
    </xf>
    <xf numFmtId="0" fontId="2" fillId="4" borderId="32" xfId="0" applyFont="1" applyFill="1" applyBorder="1" applyAlignment="1">
      <alignment horizontal="center" vertical="center" shrinkToFit="1"/>
    </xf>
    <xf numFmtId="0" fontId="2" fillId="4" borderId="33" xfId="0" applyFont="1" applyFill="1" applyBorder="1" applyAlignment="1">
      <alignment horizontal="left" vertical="center" shrinkToFit="1"/>
    </xf>
    <xf numFmtId="0" fontId="2" fillId="4" borderId="32" xfId="0" applyFont="1" applyFill="1" applyBorder="1" applyAlignment="1">
      <alignment horizontal="left" vertical="center" shrinkToFit="1"/>
    </xf>
    <xf numFmtId="0" fontId="18" fillId="0" borderId="32" xfId="0" applyFont="1" applyFill="1" applyBorder="1" applyAlignment="1">
      <alignment horizontal="center" vertical="center"/>
    </xf>
    <xf numFmtId="0" fontId="18" fillId="12" borderId="102"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 fillId="3" borderId="41" xfId="0" applyFont="1" applyFill="1" applyBorder="1" applyAlignment="1">
      <alignment horizontal="center" vertical="center" shrinkToFit="1"/>
    </xf>
    <xf numFmtId="0" fontId="2" fillId="0" borderId="14" xfId="0" applyFont="1" applyBorder="1" applyAlignment="1">
      <alignment vertical="center" shrinkToFit="1"/>
    </xf>
    <xf numFmtId="0" fontId="2" fillId="0" borderId="13" xfId="0" applyFont="1" applyBorder="1" applyAlignment="1">
      <alignment vertical="center" shrinkToFit="1"/>
    </xf>
    <xf numFmtId="0" fontId="2" fillId="0" borderId="43" xfId="0" applyFont="1" applyBorder="1" applyAlignment="1">
      <alignment vertical="center" shrinkToFit="1"/>
    </xf>
    <xf numFmtId="0" fontId="2" fillId="9" borderId="13" xfId="0" applyFont="1" applyFill="1" applyBorder="1" applyAlignment="1">
      <alignment horizontal="center" vertical="center"/>
    </xf>
    <xf numFmtId="0" fontId="4" fillId="0" borderId="19" xfId="0" applyFont="1" applyBorder="1" applyAlignment="1">
      <alignment vertical="center" shrinkToFit="1"/>
    </xf>
    <xf numFmtId="0" fontId="4" fillId="0" borderId="0" xfId="0" applyFont="1" applyBorder="1" applyAlignment="1">
      <alignment vertical="center" shrinkToFit="1"/>
    </xf>
    <xf numFmtId="0" fontId="4" fillId="0" borderId="9" xfId="0" applyFont="1" applyBorder="1" applyAlignment="1">
      <alignment vertical="center" shrinkToFit="1"/>
    </xf>
    <xf numFmtId="0" fontId="2" fillId="9" borderId="28" xfId="0" applyFont="1" applyFill="1" applyBorder="1" applyAlignment="1">
      <alignment horizontal="center" vertical="center"/>
    </xf>
    <xf numFmtId="0" fontId="2" fillId="0" borderId="42" xfId="0" applyFont="1" applyBorder="1" applyAlignment="1">
      <alignment vertical="center"/>
    </xf>
    <xf numFmtId="0" fontId="4" fillId="0" borderId="14" xfId="0" applyFont="1" applyBorder="1" applyAlignment="1">
      <alignment vertical="center" shrinkToFit="1"/>
    </xf>
    <xf numFmtId="0" fontId="4" fillId="0" borderId="13" xfId="0" applyFont="1" applyBorder="1" applyAlignment="1">
      <alignment vertical="center" shrinkToFit="1"/>
    </xf>
    <xf numFmtId="0" fontId="4" fillId="0" borderId="43" xfId="0" applyFont="1" applyBorder="1" applyAlignment="1">
      <alignment vertical="center" shrinkToFit="1"/>
    </xf>
    <xf numFmtId="0" fontId="2" fillId="6" borderId="28" xfId="0" applyFont="1" applyFill="1" applyBorder="1" applyAlignment="1">
      <alignment horizontal="center" vertical="center"/>
    </xf>
    <xf numFmtId="0" fontId="2" fillId="0" borderId="17" xfId="0" applyFont="1" applyBorder="1" applyAlignment="1">
      <alignment vertical="center" wrapText="1"/>
    </xf>
    <xf numFmtId="0" fontId="0" fillId="0" borderId="16" xfId="0" applyFont="1" applyBorder="1" applyAlignment="1">
      <alignment vertical="center" wrapText="1"/>
    </xf>
    <xf numFmtId="0" fontId="0" fillId="0" borderId="44" xfId="0" applyFont="1" applyBorder="1" applyAlignment="1">
      <alignment vertical="center" wrapText="1"/>
    </xf>
    <xf numFmtId="0" fontId="0" fillId="0" borderId="14" xfId="0" applyFont="1" applyBorder="1" applyAlignment="1">
      <alignment vertical="center" wrapText="1"/>
    </xf>
    <xf numFmtId="0" fontId="0" fillId="0" borderId="13" xfId="0" applyFont="1" applyBorder="1" applyAlignment="1">
      <alignment vertical="center" wrapText="1"/>
    </xf>
    <xf numFmtId="0" fontId="0" fillId="0" borderId="43" xfId="0" applyFont="1" applyBorder="1" applyAlignment="1">
      <alignment vertical="center" wrapText="1"/>
    </xf>
    <xf numFmtId="0" fontId="2" fillId="6" borderId="16" xfId="0" applyFont="1" applyFill="1" applyBorder="1" applyAlignment="1">
      <alignment horizontal="center" vertical="center"/>
    </xf>
    <xf numFmtId="0" fontId="2" fillId="0" borderId="11" xfId="0" applyFont="1" applyBorder="1" applyAlignment="1">
      <alignment vertical="center" textRotation="255" wrapText="1"/>
    </xf>
    <xf numFmtId="0" fontId="0" fillId="0" borderId="40" xfId="0" applyFont="1" applyBorder="1" applyAlignment="1">
      <alignment vertical="center" textRotation="255" wrapText="1"/>
    </xf>
    <xf numFmtId="0" fontId="0" fillId="0" borderId="8" xfId="0" applyFont="1" applyBorder="1" applyAlignment="1">
      <alignment vertical="center" textRotation="255" wrapText="1"/>
    </xf>
    <xf numFmtId="0" fontId="0" fillId="0" borderId="28" xfId="0" applyFont="1" applyBorder="1" applyAlignment="1">
      <alignment vertical="center"/>
    </xf>
    <xf numFmtId="0" fontId="0" fillId="0" borderId="42" xfId="0" applyFont="1" applyBorder="1" applyAlignment="1">
      <alignment vertical="center"/>
    </xf>
    <xf numFmtId="0" fontId="2" fillId="6" borderId="13" xfId="0" applyFont="1" applyFill="1" applyBorder="1" applyAlignment="1">
      <alignment horizontal="center" vertical="center"/>
    </xf>
    <xf numFmtId="0" fontId="2" fillId="0" borderId="29" xfId="0" applyFont="1" applyBorder="1" applyAlignment="1">
      <alignment vertical="center" wrapText="1"/>
    </xf>
    <xf numFmtId="0" fontId="2" fillId="0" borderId="28" xfId="0" applyFont="1" applyBorder="1" applyAlignment="1">
      <alignment vertical="center" wrapText="1"/>
    </xf>
    <xf numFmtId="0" fontId="2" fillId="0" borderId="42" xfId="0" applyFont="1" applyBorder="1" applyAlignment="1">
      <alignment vertical="center" wrapText="1"/>
    </xf>
    <xf numFmtId="0" fontId="2" fillId="0" borderId="42" xfId="0" applyFont="1" applyBorder="1" applyAlignment="1">
      <alignment vertical="center" shrinkToFit="1"/>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44"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center" vertical="center"/>
    </xf>
    <xf numFmtId="0" fontId="6" fillId="0" borderId="11" xfId="0" applyFont="1" applyBorder="1" applyAlignment="1">
      <alignment horizontal="center" vertical="center" textRotation="255" wrapText="1"/>
    </xf>
    <xf numFmtId="0" fontId="6" fillId="0" borderId="40"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4" fillId="0" borderId="11" xfId="0" applyFont="1" applyBorder="1" applyAlignment="1">
      <alignment vertical="center" textRotation="255" wrapText="1"/>
    </xf>
    <xf numFmtId="0" fontId="4" fillId="0" borderId="40" xfId="0" applyFont="1" applyBorder="1" applyAlignment="1">
      <alignment vertical="center" textRotation="255" wrapText="1"/>
    </xf>
    <xf numFmtId="0" fontId="4" fillId="0" borderId="8" xfId="0" applyFont="1" applyBorder="1" applyAlignment="1">
      <alignment vertical="center" textRotation="255" wrapText="1"/>
    </xf>
    <xf numFmtId="0" fontId="2" fillId="0" borderId="16" xfId="0" applyFont="1" applyBorder="1" applyAlignment="1">
      <alignment vertical="center" wrapText="1"/>
    </xf>
    <xf numFmtId="0" fontId="2" fillId="0" borderId="44" xfId="0" applyFont="1" applyBorder="1" applyAlignment="1">
      <alignment vertical="center" wrapText="1"/>
    </xf>
    <xf numFmtId="0" fontId="2" fillId="0" borderId="19" xfId="0" applyFont="1" applyBorder="1" applyAlignment="1">
      <alignment vertical="center" wrapText="1"/>
    </xf>
    <xf numFmtId="0" fontId="2" fillId="0" borderId="14" xfId="0" applyFont="1" applyBorder="1" applyAlignment="1">
      <alignment vertical="center" wrapText="1"/>
    </xf>
    <xf numFmtId="0" fontId="2" fillId="0" borderId="43" xfId="0" applyFont="1" applyBorder="1" applyAlignment="1">
      <alignment vertical="center" wrapText="1"/>
    </xf>
    <xf numFmtId="0" fontId="2" fillId="4" borderId="29" xfId="0" applyFont="1" applyFill="1" applyBorder="1" applyAlignment="1">
      <alignment horizontal="center" vertical="center" shrinkToFit="1"/>
    </xf>
    <xf numFmtId="0" fontId="2" fillId="0" borderId="29" xfId="0" applyFont="1" applyBorder="1" applyAlignment="1">
      <alignment horizontal="left" vertical="center"/>
    </xf>
    <xf numFmtId="0" fontId="2" fillId="0" borderId="28" xfId="0" applyFont="1" applyBorder="1" applyAlignment="1">
      <alignment horizontal="left" vertical="center"/>
    </xf>
    <xf numFmtId="0" fontId="2" fillId="0" borderId="42" xfId="0" applyFont="1" applyBorder="1" applyAlignment="1">
      <alignment horizontal="left" vertical="center"/>
    </xf>
    <xf numFmtId="0" fontId="4" fillId="0" borderId="17" xfId="0" applyFont="1" applyBorder="1" applyAlignment="1">
      <alignment horizontal="center" vertical="center" textRotation="255" wrapText="1"/>
    </xf>
    <xf numFmtId="0" fontId="4" fillId="0" borderId="19" xfId="0" applyFont="1" applyBorder="1" applyAlignment="1">
      <alignment horizontal="center" vertical="center" textRotation="255" wrapText="1"/>
    </xf>
    <xf numFmtId="0" fontId="0" fillId="0" borderId="14" xfId="0" applyFont="1" applyBorder="1" applyAlignment="1">
      <alignment horizontal="center" vertical="center" textRotation="255" wrapText="1"/>
    </xf>
    <xf numFmtId="0" fontId="4" fillId="0" borderId="52" xfId="0" applyFont="1" applyBorder="1" applyAlignment="1">
      <alignment horizontal="center" vertical="center" textRotation="255" wrapText="1"/>
    </xf>
    <xf numFmtId="0" fontId="4" fillId="0" borderId="29"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42" xfId="0" applyFont="1" applyBorder="1" applyAlignment="1">
      <alignment horizontal="center" vertical="center" shrinkToFit="1"/>
    </xf>
    <xf numFmtId="0" fontId="0" fillId="0" borderId="14" xfId="0" applyFont="1" applyBorder="1" applyAlignment="1">
      <alignment horizontal="left" vertical="center"/>
    </xf>
    <xf numFmtId="0" fontId="0" fillId="0" borderId="13" xfId="0" applyFont="1" applyBorder="1" applyAlignment="1">
      <alignment horizontal="left" vertical="center"/>
    </xf>
    <xf numFmtId="0" fontId="0" fillId="0" borderId="43" xfId="0" applyFont="1" applyBorder="1" applyAlignment="1">
      <alignment horizontal="left" vertical="center"/>
    </xf>
    <xf numFmtId="0" fontId="2" fillId="0" borderId="11" xfId="0" applyFont="1" applyBorder="1" applyAlignment="1">
      <alignment vertical="center" textRotation="255"/>
    </xf>
    <xf numFmtId="0" fontId="0" fillId="0" borderId="40" xfId="0" applyFont="1" applyBorder="1" applyAlignment="1">
      <alignment vertical="center" textRotation="255"/>
    </xf>
    <xf numFmtId="0" fontId="0" fillId="0" borderId="8" xfId="0" applyFont="1" applyBorder="1" applyAlignment="1">
      <alignment vertical="center" textRotation="255"/>
    </xf>
    <xf numFmtId="0" fontId="4" fillId="0" borderId="16" xfId="0" applyFont="1" applyBorder="1" applyAlignment="1">
      <alignment vertical="center" wrapText="1"/>
    </xf>
    <xf numFmtId="0" fontId="4" fillId="0" borderId="44" xfId="0" applyFont="1" applyBorder="1" applyAlignment="1">
      <alignment vertical="center" wrapText="1"/>
    </xf>
    <xf numFmtId="0" fontId="4" fillId="0" borderId="13" xfId="0" applyFont="1" applyBorder="1" applyAlignment="1">
      <alignment vertical="center" wrapText="1"/>
    </xf>
    <xf numFmtId="0" fontId="4" fillId="0" borderId="43" xfId="0" applyFont="1" applyBorder="1" applyAlignment="1">
      <alignment vertical="center" wrapText="1"/>
    </xf>
    <xf numFmtId="0" fontId="2" fillId="0" borderId="11" xfId="0" applyFont="1" applyBorder="1" applyAlignment="1">
      <alignment horizontal="center" vertical="center" textRotation="255" wrapText="1"/>
    </xf>
    <xf numFmtId="0" fontId="2" fillId="0" borderId="40"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40" xfId="0" applyFont="1" applyBorder="1" applyAlignment="1">
      <alignment vertical="center" textRotation="255" wrapText="1"/>
    </xf>
    <xf numFmtId="0" fontId="2" fillId="0" borderId="8" xfId="0" applyFont="1" applyBorder="1" applyAlignment="1">
      <alignment vertical="center" textRotation="255" wrapText="1"/>
    </xf>
    <xf numFmtId="0" fontId="3" fillId="0" borderId="17" xfId="0" applyFont="1" applyBorder="1" applyAlignment="1">
      <alignment vertical="center" wrapText="1"/>
    </xf>
    <xf numFmtId="0" fontId="3" fillId="0" borderId="16" xfId="0" applyFont="1" applyBorder="1" applyAlignment="1">
      <alignment vertical="center" wrapText="1"/>
    </xf>
    <xf numFmtId="0" fontId="3" fillId="0" borderId="44"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43" xfId="0" applyFont="1" applyBorder="1" applyAlignment="1">
      <alignment vertical="center" wrapText="1"/>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textRotation="255" wrapText="1"/>
    </xf>
    <xf numFmtId="0" fontId="2" fillId="0" borderId="40"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4" fillId="0" borderId="17" xfId="0" applyFont="1" applyBorder="1" applyAlignment="1">
      <alignment vertical="center" wrapText="1"/>
    </xf>
    <xf numFmtId="0" fontId="4" fillId="0" borderId="19"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20" fillId="0" borderId="17" xfId="0" applyFont="1" applyBorder="1" applyAlignment="1">
      <alignment vertical="center" wrapText="1"/>
    </xf>
    <xf numFmtId="0" fontId="20" fillId="0" borderId="16" xfId="0" applyFont="1" applyBorder="1" applyAlignment="1">
      <alignment vertical="center" wrapText="1"/>
    </xf>
    <xf numFmtId="0" fontId="20" fillId="0" borderId="44" xfId="0" applyFont="1" applyBorder="1" applyAlignment="1">
      <alignment vertical="center" wrapText="1"/>
    </xf>
    <xf numFmtId="0" fontId="20" fillId="0" borderId="19" xfId="0" applyFont="1" applyBorder="1" applyAlignment="1">
      <alignment vertical="center" wrapText="1"/>
    </xf>
    <xf numFmtId="0" fontId="20" fillId="0" borderId="0" xfId="0" applyFont="1" applyBorder="1" applyAlignment="1">
      <alignment vertical="center" wrapText="1"/>
    </xf>
    <xf numFmtId="0" fontId="20" fillId="0" borderId="9" xfId="0" applyFont="1" applyBorder="1" applyAlignment="1">
      <alignment vertical="center" wrapText="1"/>
    </xf>
    <xf numFmtId="0" fontId="20" fillId="0" borderId="14" xfId="0" applyFont="1" applyBorder="1" applyAlignment="1">
      <alignment vertical="center" wrapText="1"/>
    </xf>
    <xf numFmtId="0" fontId="20" fillId="0" borderId="13" xfId="0" applyFont="1" applyBorder="1" applyAlignment="1">
      <alignment vertical="center" wrapText="1"/>
    </xf>
    <xf numFmtId="0" fontId="20" fillId="0" borderId="43" xfId="0" applyFont="1" applyBorder="1" applyAlignment="1">
      <alignment vertical="center" wrapText="1"/>
    </xf>
    <xf numFmtId="0" fontId="2" fillId="0" borderId="29" xfId="0" applyFont="1" applyFill="1" applyBorder="1" applyAlignment="1">
      <alignment horizontal="left" vertical="center"/>
    </xf>
    <xf numFmtId="0" fontId="2" fillId="0" borderId="28" xfId="0" applyFont="1" applyFill="1" applyBorder="1" applyAlignment="1">
      <alignment horizontal="left" vertical="center"/>
    </xf>
    <xf numFmtId="0" fontId="2" fillId="0" borderId="42" xfId="0" applyFont="1" applyFill="1" applyBorder="1" applyAlignment="1">
      <alignment horizontal="left" vertical="center"/>
    </xf>
    <xf numFmtId="0" fontId="2" fillId="0" borderId="29" xfId="0" applyFont="1" applyFill="1" applyBorder="1" applyAlignment="1">
      <alignment vertical="center"/>
    </xf>
    <xf numFmtId="0" fontId="2" fillId="0" borderId="28" xfId="0" applyFont="1" applyFill="1" applyBorder="1" applyAlignment="1">
      <alignment vertical="center"/>
    </xf>
    <xf numFmtId="0" fontId="2" fillId="0" borderId="42" xfId="0" applyFont="1" applyFill="1" applyBorder="1" applyAlignment="1">
      <alignment vertical="center"/>
    </xf>
    <xf numFmtId="0" fontId="2" fillId="0" borderId="43" xfId="0" applyFont="1" applyBorder="1" applyAlignment="1">
      <alignment horizontal="center" vertical="center"/>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44"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43" xfId="0" applyFont="1" applyBorder="1" applyAlignment="1">
      <alignment horizontal="left" vertical="center" wrapText="1"/>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44" xfId="0" applyFont="1" applyBorder="1" applyAlignment="1">
      <alignment horizontal="left" vertical="center"/>
    </xf>
    <xf numFmtId="0" fontId="4" fillId="0" borderId="14" xfId="0" applyFont="1" applyBorder="1" applyAlignment="1">
      <alignment horizontal="left" vertical="center"/>
    </xf>
    <xf numFmtId="0" fontId="4" fillId="0" borderId="13" xfId="0" applyFont="1" applyBorder="1" applyAlignment="1">
      <alignment horizontal="left" vertical="center"/>
    </xf>
    <xf numFmtId="0" fontId="4" fillId="0" borderId="43" xfId="0" applyFont="1" applyBorder="1" applyAlignment="1">
      <alignment horizontal="left" vertical="center"/>
    </xf>
    <xf numFmtId="0" fontId="0" fillId="0" borderId="28" xfId="0" applyFont="1" applyBorder="1" applyAlignment="1">
      <alignment vertical="center" shrinkToFit="1"/>
    </xf>
    <xf numFmtId="0" fontId="0" fillId="0" borderId="42" xfId="0" applyFont="1" applyBorder="1" applyAlignment="1">
      <alignment vertical="center" shrinkToFit="1"/>
    </xf>
    <xf numFmtId="49" fontId="25" fillId="0" borderId="0" xfId="0" applyNumberFormat="1" applyFont="1" applyAlignment="1">
      <alignment vertical="center" wrapText="1"/>
    </xf>
    <xf numFmtId="0" fontId="2" fillId="6" borderId="0" xfId="0" applyFont="1" applyFill="1" applyBorder="1" applyAlignment="1">
      <alignment horizontal="center" vertical="center"/>
    </xf>
    <xf numFmtId="0" fontId="2" fillId="9" borderId="13" xfId="0" applyFont="1" applyFill="1" applyBorder="1" applyAlignment="1">
      <alignment horizontal="left" vertical="center"/>
    </xf>
    <xf numFmtId="0" fontId="2" fillId="9" borderId="43" xfId="0" applyFont="1" applyFill="1" applyBorder="1" applyAlignment="1">
      <alignment horizontal="center" vertical="center"/>
    </xf>
    <xf numFmtId="0" fontId="2" fillId="0" borderId="17" xfId="0" applyFont="1" applyFill="1" applyBorder="1" applyAlignment="1">
      <alignment vertical="center" wrapText="1"/>
    </xf>
    <xf numFmtId="0" fontId="2" fillId="0" borderId="16" xfId="0" applyFont="1" applyFill="1" applyBorder="1" applyAlignment="1">
      <alignment vertical="center" wrapText="1"/>
    </xf>
    <xf numFmtId="0" fontId="2" fillId="0" borderId="44"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43" xfId="0" applyFont="1" applyFill="1" applyBorder="1" applyAlignment="1">
      <alignment vertical="center" wrapText="1"/>
    </xf>
    <xf numFmtId="0" fontId="7" fillId="9" borderId="0" xfId="0" applyFont="1" applyFill="1" applyAlignment="1"/>
    <xf numFmtId="0" fontId="2" fillId="0" borderId="0" xfId="0" applyFont="1" applyAlignment="1">
      <alignment horizontal="distributed" vertical="center"/>
    </xf>
    <xf numFmtId="0" fontId="2" fillId="6" borderId="0" xfId="0" applyFont="1" applyFill="1" applyAlignment="1">
      <alignment horizontal="center" vertical="center"/>
    </xf>
    <xf numFmtId="0" fontId="28" fillId="7" borderId="0" xfId="0" applyFont="1" applyFill="1" applyAlignment="1">
      <alignment vertical="top" wrapText="1"/>
    </xf>
    <xf numFmtId="0" fontId="21" fillId="0" borderId="0" xfId="0" applyFont="1" applyAlignment="1">
      <alignment horizontal="center" vertical="center"/>
    </xf>
    <xf numFmtId="0" fontId="18" fillId="0" borderId="52" xfId="0" applyFont="1" applyBorder="1" applyAlignment="1">
      <alignment horizontal="center" vertical="center"/>
    </xf>
    <xf numFmtId="0" fontId="18" fillId="0" borderId="29" xfId="0" applyFont="1" applyBorder="1" applyAlignment="1">
      <alignment horizontal="center" vertical="center"/>
    </xf>
    <xf numFmtId="0" fontId="18" fillId="0" borderId="42"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horizontal="right" vertical="center"/>
    </xf>
    <xf numFmtId="0" fontId="2" fillId="9" borderId="13" xfId="0" applyFont="1" applyFill="1" applyBorder="1" applyAlignment="1">
      <alignment horizontal="right" vertical="center"/>
    </xf>
    <xf numFmtId="0" fontId="2" fillId="0" borderId="17" xfId="0" applyFont="1" applyFill="1" applyBorder="1" applyAlignment="1">
      <alignment horizontal="left" vertical="center"/>
    </xf>
    <xf numFmtId="0" fontId="2" fillId="0" borderId="16" xfId="0" applyFont="1" applyFill="1" applyBorder="1" applyAlignment="1">
      <alignment horizontal="left" vertical="center"/>
    </xf>
    <xf numFmtId="0" fontId="2" fillId="0" borderId="4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2" fillId="0" borderId="43" xfId="0" applyFont="1" applyFill="1" applyBorder="1" applyAlignment="1">
      <alignment horizontal="left" vertical="center"/>
    </xf>
    <xf numFmtId="0" fontId="2" fillId="0" borderId="1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17" xfId="0" applyFont="1" applyBorder="1" applyAlignment="1">
      <alignment horizontal="center" vertical="center"/>
    </xf>
    <xf numFmtId="0" fontId="2" fillId="9" borderId="44" xfId="0"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9" borderId="14"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2" fillId="4" borderId="13" xfId="0" applyFont="1" applyFill="1" applyBorder="1" applyAlignment="1">
      <alignment horizontal="center" vertical="center" shrinkToFit="1"/>
    </xf>
    <xf numFmtId="0" fontId="2" fillId="0" borderId="11" xfId="0" applyFont="1" applyFill="1" applyBorder="1" applyAlignment="1">
      <alignment vertical="center" textRotation="255" wrapText="1"/>
    </xf>
    <xf numFmtId="0" fontId="0" fillId="0" borderId="40" xfId="0" applyFont="1" applyFill="1" applyBorder="1" applyAlignment="1">
      <alignment vertical="center" textRotation="255" wrapText="1"/>
    </xf>
    <xf numFmtId="0" fontId="2" fillId="0" borderId="29" xfId="0" applyFont="1" applyFill="1" applyBorder="1" applyAlignment="1">
      <alignment vertical="center" shrinkToFit="1"/>
    </xf>
    <xf numFmtId="0" fontId="0" fillId="0" borderId="28" xfId="0" applyFont="1" applyFill="1" applyBorder="1" applyAlignment="1">
      <alignment vertical="center" shrinkToFit="1"/>
    </xf>
    <xf numFmtId="0" fontId="0" fillId="0" borderId="42" xfId="0" applyFont="1" applyFill="1" applyBorder="1" applyAlignment="1">
      <alignment vertical="center" shrinkToFit="1"/>
    </xf>
    <xf numFmtId="0" fontId="0" fillId="0" borderId="28" xfId="0" applyFont="1" applyFill="1" applyBorder="1" applyAlignment="1">
      <alignment vertical="center"/>
    </xf>
    <xf numFmtId="0" fontId="0" fillId="0" borderId="42" xfId="0" applyFont="1" applyFill="1" applyBorder="1" applyAlignment="1">
      <alignment vertical="center"/>
    </xf>
    <xf numFmtId="0" fontId="0" fillId="0" borderId="16" xfId="0" applyFont="1" applyFill="1" applyBorder="1" applyAlignment="1">
      <alignment vertical="center" wrapText="1"/>
    </xf>
    <xf numFmtId="0" fontId="0" fillId="0" borderId="44" xfId="0" applyFont="1" applyFill="1" applyBorder="1" applyAlignment="1">
      <alignment vertical="center" wrapText="1"/>
    </xf>
    <xf numFmtId="0" fontId="0" fillId="0" borderId="14" xfId="0" applyFont="1" applyFill="1" applyBorder="1" applyAlignment="1">
      <alignment vertical="center" wrapText="1"/>
    </xf>
    <xf numFmtId="0" fontId="0" fillId="0" borderId="13" xfId="0" applyFont="1" applyFill="1" applyBorder="1" applyAlignment="1">
      <alignment vertical="center" wrapText="1"/>
    </xf>
    <xf numFmtId="0" fontId="0" fillId="0" borderId="43" xfId="0" applyFont="1" applyFill="1" applyBorder="1" applyAlignment="1">
      <alignment vertical="center" wrapText="1"/>
    </xf>
    <xf numFmtId="0" fontId="4" fillId="0" borderId="11" xfId="0" applyFont="1" applyFill="1" applyBorder="1" applyAlignment="1">
      <alignment horizontal="center" vertical="center" textRotation="255" wrapText="1"/>
    </xf>
    <xf numFmtId="0" fontId="4" fillId="0" borderId="40"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9" xfId="0" applyFont="1" applyFill="1" applyBorder="1" applyAlignment="1">
      <alignment vertical="center" wrapText="1"/>
    </xf>
    <xf numFmtId="0" fontId="4" fillId="0" borderId="11" xfId="0" applyFont="1" applyFill="1" applyBorder="1" applyAlignment="1">
      <alignment vertical="center" textRotation="255" wrapText="1"/>
    </xf>
    <xf numFmtId="0" fontId="4" fillId="0" borderId="40" xfId="0" applyFont="1" applyFill="1" applyBorder="1" applyAlignment="1">
      <alignment vertical="center" textRotation="255" wrapText="1"/>
    </xf>
    <xf numFmtId="0" fontId="4" fillId="0" borderId="8" xfId="0" applyFont="1" applyFill="1" applyBorder="1" applyAlignment="1">
      <alignment vertical="center" textRotation="255" wrapText="1"/>
    </xf>
    <xf numFmtId="0" fontId="4" fillId="0" borderId="17" xfId="0" applyFont="1" applyFill="1" applyBorder="1" applyAlignment="1">
      <alignment horizontal="center" vertical="center" textRotation="255" wrapText="1"/>
    </xf>
    <xf numFmtId="0" fontId="4" fillId="0" borderId="19" xfId="0" applyFont="1" applyFill="1" applyBorder="1" applyAlignment="1">
      <alignment horizontal="center" vertical="center" textRotation="255" wrapText="1"/>
    </xf>
    <xf numFmtId="0" fontId="0" fillId="0" borderId="14" xfId="0" applyFont="1" applyFill="1" applyBorder="1" applyAlignment="1">
      <alignment horizontal="center" vertical="center" textRotation="255" wrapText="1"/>
    </xf>
    <xf numFmtId="0" fontId="4" fillId="0" borderId="52" xfId="0" applyFont="1" applyFill="1" applyBorder="1" applyAlignment="1">
      <alignment horizontal="center" vertical="center" textRotation="255" wrapText="1"/>
    </xf>
    <xf numFmtId="0" fontId="4" fillId="0" borderId="29"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0" fillId="0" borderId="14" xfId="0" applyFont="1" applyFill="1" applyBorder="1" applyAlignment="1">
      <alignment horizontal="left" vertical="center"/>
    </xf>
    <xf numFmtId="0" fontId="0" fillId="0" borderId="13" xfId="0" applyFont="1" applyFill="1" applyBorder="1" applyAlignment="1">
      <alignment horizontal="left" vertical="center"/>
    </xf>
    <xf numFmtId="0" fontId="0" fillId="0" borderId="43" xfId="0" applyFont="1" applyFill="1" applyBorder="1" applyAlignment="1">
      <alignment horizontal="left" vertical="center"/>
    </xf>
    <xf numFmtId="0" fontId="2" fillId="0" borderId="17" xfId="0" applyFont="1" applyFill="1" applyBorder="1" applyAlignment="1">
      <alignment vertical="center"/>
    </xf>
    <xf numFmtId="0" fontId="2" fillId="0" borderId="16" xfId="0" applyFont="1" applyFill="1" applyBorder="1" applyAlignment="1">
      <alignment vertical="center"/>
    </xf>
    <xf numFmtId="0" fontId="2" fillId="0" borderId="44" xfId="0" applyFont="1" applyFill="1" applyBorder="1" applyAlignment="1">
      <alignment vertical="center"/>
    </xf>
    <xf numFmtId="0" fontId="2" fillId="0" borderId="14" xfId="0" applyFont="1" applyFill="1" applyBorder="1" applyAlignment="1">
      <alignment vertical="center"/>
    </xf>
    <xf numFmtId="0" fontId="2" fillId="0" borderId="13" xfId="0" applyFont="1" applyFill="1" applyBorder="1" applyAlignment="1">
      <alignment vertical="center"/>
    </xf>
    <xf numFmtId="0" fontId="2" fillId="0" borderId="43" xfId="0" applyFont="1" applyFill="1" applyBorder="1" applyAlignment="1">
      <alignment vertical="center"/>
    </xf>
    <xf numFmtId="0" fontId="2" fillId="0" borderId="40" xfId="0" applyFont="1" applyFill="1" applyBorder="1" applyAlignment="1">
      <alignment vertical="center" textRotation="255" wrapText="1"/>
    </xf>
    <xf numFmtId="0" fontId="2" fillId="0" borderId="8" xfId="0" applyFont="1" applyFill="1" applyBorder="1" applyAlignment="1">
      <alignment vertical="center" textRotation="255" wrapText="1"/>
    </xf>
    <xf numFmtId="0" fontId="3" fillId="0" borderId="17" xfId="0" applyFont="1" applyFill="1" applyBorder="1" applyAlignment="1">
      <alignment vertical="center" wrapText="1"/>
    </xf>
    <xf numFmtId="0" fontId="3" fillId="0" borderId="16" xfId="0" applyFont="1" applyFill="1" applyBorder="1" applyAlignment="1">
      <alignment vertical="center" wrapText="1"/>
    </xf>
    <xf numFmtId="0" fontId="3" fillId="0" borderId="44" xfId="0" applyFont="1" applyFill="1" applyBorder="1" applyAlignment="1">
      <alignment vertical="center" wrapText="1"/>
    </xf>
    <xf numFmtId="0" fontId="3" fillId="0" borderId="14" xfId="0" applyFont="1" applyFill="1" applyBorder="1" applyAlignment="1">
      <alignment vertical="center" wrapText="1"/>
    </xf>
    <xf numFmtId="0" fontId="3" fillId="0" borderId="13" xfId="0" applyFont="1" applyFill="1" applyBorder="1" applyAlignment="1">
      <alignment vertical="center" wrapText="1"/>
    </xf>
    <xf numFmtId="0" fontId="3" fillId="0" borderId="43" xfId="0" applyFont="1" applyFill="1" applyBorder="1" applyAlignment="1">
      <alignment vertical="center" wrapText="1"/>
    </xf>
    <xf numFmtId="0" fontId="2" fillId="0" borderId="11" xfId="0" applyFont="1" applyFill="1" applyBorder="1" applyAlignment="1">
      <alignment vertical="center" textRotation="255"/>
    </xf>
    <xf numFmtId="0" fontId="0" fillId="0" borderId="40" xfId="0" applyFont="1" applyFill="1" applyBorder="1" applyAlignment="1">
      <alignment vertical="center" textRotation="255"/>
    </xf>
    <xf numFmtId="0" fontId="0" fillId="0" borderId="8" xfId="0" applyFont="1" applyFill="1" applyBorder="1" applyAlignment="1">
      <alignment vertical="center" textRotation="255"/>
    </xf>
    <xf numFmtId="0" fontId="4" fillId="0" borderId="16" xfId="0" applyFont="1" applyFill="1" applyBorder="1" applyAlignment="1">
      <alignment vertical="center" wrapText="1"/>
    </xf>
    <xf numFmtId="0" fontId="4" fillId="0" borderId="44" xfId="0" applyFont="1" applyFill="1" applyBorder="1" applyAlignment="1">
      <alignment vertical="center" wrapText="1"/>
    </xf>
    <xf numFmtId="0" fontId="4" fillId="0" borderId="13" xfId="0" applyFont="1" applyFill="1" applyBorder="1" applyAlignment="1">
      <alignment vertical="center" wrapText="1"/>
    </xf>
    <xf numFmtId="0" fontId="4" fillId="0" borderId="43" xfId="0" applyFont="1" applyFill="1" applyBorder="1" applyAlignment="1">
      <alignment vertical="center" wrapText="1"/>
    </xf>
    <xf numFmtId="0" fontId="2" fillId="0" borderId="19" xfId="0" applyFont="1" applyFill="1" applyBorder="1" applyAlignment="1">
      <alignment vertical="center"/>
    </xf>
    <xf numFmtId="0" fontId="2" fillId="0" borderId="0" xfId="0" applyFont="1" applyFill="1" applyBorder="1" applyAlignment="1">
      <alignment vertical="center"/>
    </xf>
    <xf numFmtId="0" fontId="4" fillId="0" borderId="17" xfId="0" applyFont="1" applyFill="1" applyBorder="1" applyAlignment="1">
      <alignment vertical="center" wrapText="1"/>
    </xf>
    <xf numFmtId="0" fontId="4" fillId="0" borderId="19"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14" xfId="0" applyFont="1" applyFill="1" applyBorder="1" applyAlignment="1">
      <alignment vertical="center" wrapText="1"/>
    </xf>
    <xf numFmtId="0" fontId="4" fillId="0" borderId="14" xfId="0" applyFont="1" applyFill="1" applyBorder="1" applyAlignment="1">
      <alignment vertical="center" shrinkToFit="1"/>
    </xf>
    <xf numFmtId="0" fontId="4" fillId="0" borderId="13" xfId="0" applyFont="1" applyFill="1" applyBorder="1" applyAlignment="1">
      <alignment vertical="center" shrinkToFit="1"/>
    </xf>
    <xf numFmtId="0" fontId="4" fillId="0" borderId="43" xfId="0" applyFont="1" applyFill="1" applyBorder="1" applyAlignment="1">
      <alignment vertical="center" shrinkToFit="1"/>
    </xf>
    <xf numFmtId="0" fontId="0" fillId="0" borderId="0" xfId="0" applyAlignment="1">
      <alignment vertical="center" wrapText="1"/>
    </xf>
    <xf numFmtId="0" fontId="0" fillId="0" borderId="13" xfId="0" applyFont="1" applyFill="1" applyBorder="1" applyAlignment="1">
      <alignment vertical="center" shrinkToFit="1"/>
    </xf>
    <xf numFmtId="0" fontId="0" fillId="0" borderId="43" xfId="0" applyFont="1" applyFill="1" applyBorder="1" applyAlignment="1">
      <alignment vertical="center" shrinkToFit="1"/>
    </xf>
    <xf numFmtId="0" fontId="4" fillId="0" borderId="19" xfId="0" applyFont="1" applyFill="1" applyBorder="1" applyAlignment="1">
      <alignment vertical="center" shrinkToFit="1"/>
    </xf>
    <xf numFmtId="0" fontId="4" fillId="0" borderId="0" xfId="0" applyFont="1" applyFill="1" applyBorder="1" applyAlignment="1">
      <alignment vertical="center" shrinkToFit="1"/>
    </xf>
    <xf numFmtId="0" fontId="4" fillId="0" borderId="9" xfId="0" applyFont="1" applyFill="1" applyBorder="1" applyAlignment="1">
      <alignment vertical="center" shrinkToFit="1"/>
    </xf>
    <xf numFmtId="0" fontId="2" fillId="0" borderId="14" xfId="0" applyFont="1" applyFill="1" applyBorder="1" applyAlignment="1">
      <alignment vertical="center" shrinkToFit="1"/>
    </xf>
    <xf numFmtId="0" fontId="0" fillId="0" borderId="16" xfId="0" applyFont="1" applyFill="1" applyBorder="1" applyAlignment="1">
      <alignment vertical="center"/>
    </xf>
    <xf numFmtId="0" fontId="0" fillId="0" borderId="44" xfId="0" applyFont="1" applyFill="1" applyBorder="1" applyAlignment="1">
      <alignment vertical="center"/>
    </xf>
    <xf numFmtId="0" fontId="2" fillId="0" borderId="29" xfId="0" applyFont="1" applyFill="1" applyBorder="1" applyAlignment="1">
      <alignment horizontal="left" vertical="center" shrinkToFit="1"/>
    </xf>
    <xf numFmtId="0" fontId="2" fillId="0" borderId="28" xfId="0" applyFont="1" applyFill="1" applyBorder="1" applyAlignment="1">
      <alignment horizontal="left" vertical="center" shrinkToFit="1"/>
    </xf>
    <xf numFmtId="0" fontId="2" fillId="0" borderId="42"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44" xfId="0" applyFont="1" applyFill="1" applyBorder="1" applyAlignment="1">
      <alignment horizontal="left" vertical="center" shrinkToFit="1"/>
    </xf>
    <xf numFmtId="0" fontId="2" fillId="0" borderId="14"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43" xfId="0" applyFont="1" applyFill="1" applyBorder="1" applyAlignment="1">
      <alignment horizontal="left" vertical="center" shrinkToFit="1"/>
    </xf>
    <xf numFmtId="0" fontId="0" fillId="0" borderId="8" xfId="0" applyFont="1" applyFill="1" applyBorder="1" applyAlignment="1">
      <alignment vertical="center" textRotation="255" wrapText="1"/>
    </xf>
    <xf numFmtId="0" fontId="2" fillId="0" borderId="29" xfId="0" applyFont="1" applyFill="1" applyBorder="1" applyAlignment="1">
      <alignment vertical="center" wrapText="1"/>
    </xf>
    <xf numFmtId="0" fontId="2" fillId="0" borderId="28" xfId="0" applyFont="1" applyFill="1" applyBorder="1" applyAlignment="1">
      <alignment vertical="center" wrapText="1"/>
    </xf>
    <xf numFmtId="0" fontId="2" fillId="0" borderId="42" xfId="0" applyFont="1" applyFill="1" applyBorder="1" applyAlignment="1">
      <alignment vertical="center" wrapText="1"/>
    </xf>
    <xf numFmtId="0" fontId="0" fillId="10" borderId="94" xfId="3" applyFont="1" applyFill="1" applyBorder="1" applyAlignment="1">
      <alignment horizontal="left" vertical="center" wrapText="1"/>
    </xf>
    <xf numFmtId="0" fontId="1" fillId="0" borderId="72" xfId="3" applyBorder="1" applyAlignment="1">
      <alignment horizontal="left" vertical="center" shrinkToFit="1"/>
    </xf>
    <xf numFmtId="0" fontId="1" fillId="0" borderId="20" xfId="3" applyBorder="1" applyAlignment="1">
      <alignment horizontal="left" vertical="center" shrinkToFit="1"/>
    </xf>
    <xf numFmtId="0" fontId="1" fillId="0" borderId="39" xfId="3" applyFont="1" applyFill="1" applyBorder="1" applyAlignment="1">
      <alignment horizontal="left" vertical="center"/>
    </xf>
    <xf numFmtId="0" fontId="1" fillId="0" borderId="37" xfId="3" applyFont="1" applyFill="1" applyBorder="1" applyAlignment="1">
      <alignment horizontal="left" vertical="center"/>
    </xf>
    <xf numFmtId="0" fontId="1" fillId="0" borderId="71" xfId="3" applyFont="1" applyFill="1" applyBorder="1" applyAlignment="1">
      <alignment horizontal="left" vertical="center"/>
    </xf>
    <xf numFmtId="0" fontId="26" fillId="0" borderId="0" xfId="3" applyFont="1" applyAlignment="1">
      <alignment horizontal="center" vertical="center"/>
    </xf>
    <xf numFmtId="178" fontId="1" fillId="0" borderId="58" xfId="3" applyNumberFormat="1" applyBorder="1" applyAlignment="1">
      <alignment horizontal="center" vertical="center"/>
    </xf>
    <xf numFmtId="0" fontId="0" fillId="0" borderId="59" xfId="3" applyFont="1" applyBorder="1" applyAlignment="1">
      <alignment horizontal="center" vertical="center"/>
    </xf>
    <xf numFmtId="0" fontId="1" fillId="0" borderId="60" xfId="3" applyBorder="1" applyAlignment="1">
      <alignment horizontal="center" vertical="center"/>
    </xf>
    <xf numFmtId="0" fontId="5" fillId="9" borderId="61" xfId="3" applyNumberFormat="1" applyFont="1" applyFill="1" applyBorder="1" applyAlignment="1">
      <alignment horizontal="center" vertical="center"/>
    </xf>
    <xf numFmtId="0" fontId="5" fillId="9" borderId="62" xfId="3" applyNumberFormat="1" applyFont="1" applyFill="1" applyBorder="1" applyAlignment="1">
      <alignment horizontal="center" vertical="center"/>
    </xf>
    <xf numFmtId="0" fontId="5" fillId="9" borderId="60" xfId="3" applyNumberFormat="1" applyFont="1" applyFill="1" applyBorder="1" applyAlignment="1">
      <alignment horizontal="center" vertical="center"/>
    </xf>
    <xf numFmtId="0" fontId="5" fillId="9" borderId="64" xfId="3" applyNumberFormat="1" applyFont="1" applyFill="1" applyBorder="1" applyAlignment="1">
      <alignment horizontal="center" vertical="center"/>
    </xf>
    <xf numFmtId="0" fontId="5" fillId="5" borderId="65" xfId="3" applyFont="1" applyFill="1" applyBorder="1" applyAlignment="1">
      <alignment horizontal="center" vertical="center"/>
    </xf>
    <xf numFmtId="0" fontId="5" fillId="5" borderId="66" xfId="3" applyFont="1" applyFill="1" applyBorder="1" applyAlignment="1">
      <alignment horizontal="center" vertical="center"/>
    </xf>
    <xf numFmtId="0" fontId="5" fillId="5" borderId="67" xfId="3" applyFont="1" applyFill="1" applyBorder="1" applyAlignment="1">
      <alignment horizontal="center" vertical="center"/>
    </xf>
    <xf numFmtId="0" fontId="5" fillId="5" borderId="68" xfId="3" applyFont="1" applyFill="1" applyBorder="1" applyAlignment="1">
      <alignment horizontal="center" vertical="center"/>
    </xf>
    <xf numFmtId="0" fontId="5" fillId="5" borderId="69" xfId="3" applyFont="1" applyFill="1" applyBorder="1" applyAlignment="1">
      <alignment horizontal="center" vertical="center"/>
    </xf>
    <xf numFmtId="0" fontId="1" fillId="0" borderId="76" xfId="3" applyBorder="1" applyAlignment="1">
      <alignment vertical="center" wrapText="1"/>
    </xf>
    <xf numFmtId="0" fontId="1" fillId="0" borderId="77" xfId="3" applyBorder="1" applyAlignment="1">
      <alignment vertical="center" wrapText="1"/>
    </xf>
    <xf numFmtId="0" fontId="1" fillId="0" borderId="78" xfId="3" applyBorder="1" applyAlignment="1">
      <alignment vertical="center" wrapText="1"/>
    </xf>
    <xf numFmtId="38" fontId="0" fillId="0" borderId="77" xfId="1" applyFont="1" applyFill="1" applyBorder="1" applyAlignment="1">
      <alignment horizontal="right" vertical="center"/>
    </xf>
    <xf numFmtId="38" fontId="0" fillId="0" borderId="37" xfId="1" applyFont="1" applyFill="1" applyBorder="1" applyAlignment="1">
      <alignment horizontal="right" vertical="center" wrapText="1"/>
    </xf>
    <xf numFmtId="38" fontId="0" fillId="0" borderId="37" xfId="1" applyFont="1" applyFill="1" applyBorder="1" applyAlignment="1">
      <alignment horizontal="right" vertical="center"/>
    </xf>
    <xf numFmtId="10" fontId="0" fillId="9" borderId="81" xfId="2" applyNumberFormat="1" applyFont="1" applyFill="1" applyBorder="1" applyAlignment="1">
      <alignment horizontal="right" vertical="center"/>
    </xf>
    <xf numFmtId="0" fontId="0" fillId="0" borderId="70" xfId="3" applyFont="1" applyBorder="1" applyAlignment="1">
      <alignment horizontal="left" vertical="center" shrinkToFit="1"/>
    </xf>
    <xf numFmtId="0" fontId="1" fillId="0" borderId="37" xfId="3" applyBorder="1" applyAlignment="1">
      <alignment horizontal="left" vertical="center" shrinkToFit="1"/>
    </xf>
    <xf numFmtId="0" fontId="1" fillId="0" borderId="36" xfId="3" applyBorder="1" applyAlignment="1">
      <alignment horizontal="left" vertical="center" shrinkToFit="1"/>
    </xf>
    <xf numFmtId="0" fontId="0" fillId="0" borderId="53" xfId="3" applyFont="1" applyFill="1" applyBorder="1" applyAlignment="1">
      <alignment horizontal="left" vertical="center"/>
    </xf>
    <xf numFmtId="0" fontId="0" fillId="0" borderId="84" xfId="3" applyFont="1" applyFill="1" applyBorder="1" applyAlignment="1">
      <alignment horizontal="left" vertical="center"/>
    </xf>
    <xf numFmtId="38" fontId="0" fillId="9" borderId="39" xfId="1" applyFont="1" applyFill="1" applyBorder="1" applyAlignment="1">
      <alignment horizontal="right" vertical="center"/>
    </xf>
    <xf numFmtId="38" fontId="0" fillId="9" borderId="36" xfId="1" applyFont="1" applyFill="1" applyBorder="1" applyAlignment="1">
      <alignment horizontal="right" vertical="center"/>
    </xf>
    <xf numFmtId="38" fontId="0" fillId="9" borderId="74" xfId="1" applyFont="1" applyFill="1" applyBorder="1" applyAlignment="1">
      <alignment horizontal="right" vertical="center"/>
    </xf>
    <xf numFmtId="38" fontId="0" fillId="9" borderId="73" xfId="1" applyFont="1" applyFill="1" applyBorder="1" applyAlignment="1">
      <alignment horizontal="right" vertical="center"/>
    </xf>
    <xf numFmtId="0" fontId="1" fillId="0" borderId="0" xfId="3" applyBorder="1" applyAlignment="1">
      <alignment horizontal="center" vertical="center" textRotation="255"/>
    </xf>
    <xf numFmtId="0" fontId="0" fillId="0" borderId="70" xfId="3" applyFont="1" applyFill="1" applyBorder="1" applyAlignment="1">
      <alignment horizontal="left" vertical="center" wrapText="1"/>
    </xf>
    <xf numFmtId="0" fontId="1" fillId="0" borderId="36" xfId="3" applyFont="1" applyFill="1" applyBorder="1" applyAlignment="1">
      <alignment horizontal="left" vertical="center"/>
    </xf>
    <xf numFmtId="38" fontId="0" fillId="0" borderId="39" xfId="1" applyFont="1" applyFill="1" applyBorder="1" applyAlignment="1">
      <alignment vertical="center"/>
    </xf>
    <xf numFmtId="38" fontId="0" fillId="0" borderId="36" xfId="1" applyFont="1" applyFill="1" applyBorder="1" applyAlignment="1">
      <alignment vertical="center"/>
    </xf>
    <xf numFmtId="179" fontId="1" fillId="0" borderId="39" xfId="3" applyNumberFormat="1" applyFill="1" applyBorder="1" applyAlignment="1">
      <alignment vertical="center"/>
    </xf>
    <xf numFmtId="179" fontId="1" fillId="0" borderId="36" xfId="3" applyNumberFormat="1" applyFill="1" applyBorder="1" applyAlignment="1">
      <alignment vertical="center"/>
    </xf>
    <xf numFmtId="38" fontId="0" fillId="0" borderId="71" xfId="1" applyFont="1" applyFill="1" applyBorder="1" applyAlignment="1">
      <alignment vertical="center"/>
    </xf>
    <xf numFmtId="0" fontId="1" fillId="0" borderId="70" xfId="3" applyBorder="1" applyAlignment="1">
      <alignment horizontal="left" vertical="center"/>
    </xf>
    <xf numFmtId="0" fontId="1" fillId="0" borderId="37" xfId="3" applyBorder="1" applyAlignment="1">
      <alignment horizontal="left" vertical="center"/>
    </xf>
    <xf numFmtId="0" fontId="1" fillId="0" borderId="36" xfId="3" applyBorder="1" applyAlignment="1">
      <alignment horizontal="left" vertical="center"/>
    </xf>
    <xf numFmtId="0" fontId="1" fillId="0" borderId="70" xfId="3" applyBorder="1" applyAlignment="1">
      <alignment horizontal="left" vertical="center" shrinkToFit="1"/>
    </xf>
    <xf numFmtId="0" fontId="0" fillId="0" borderId="39" xfId="3" applyFont="1" applyFill="1" applyBorder="1" applyAlignment="1">
      <alignment horizontal="left" vertical="center"/>
    </xf>
    <xf numFmtId="0" fontId="0" fillId="0" borderId="37" xfId="3" applyFont="1" applyFill="1" applyBorder="1" applyAlignment="1">
      <alignment horizontal="left" vertical="center"/>
    </xf>
    <xf numFmtId="0" fontId="0" fillId="0" borderId="71" xfId="3" applyFont="1" applyFill="1" applyBorder="1" applyAlignment="1">
      <alignment horizontal="left" vertical="center"/>
    </xf>
    <xf numFmtId="0" fontId="5" fillId="5" borderId="85" xfId="3" applyFont="1" applyFill="1" applyBorder="1" applyAlignment="1">
      <alignment horizontal="center" vertical="center"/>
    </xf>
    <xf numFmtId="0" fontId="5" fillId="5" borderId="4" xfId="3" applyFont="1" applyFill="1" applyBorder="1" applyAlignment="1">
      <alignment horizontal="center" vertical="center"/>
    </xf>
    <xf numFmtId="0" fontId="5" fillId="5" borderId="86" xfId="3" applyFont="1" applyFill="1" applyBorder="1" applyAlignment="1">
      <alignment horizontal="center" vertical="center"/>
    </xf>
    <xf numFmtId="0" fontId="5" fillId="5" borderId="72" xfId="3" applyFont="1" applyFill="1" applyBorder="1" applyAlignment="1">
      <alignment horizontal="center" vertical="center"/>
    </xf>
    <xf numFmtId="0" fontId="5" fillId="5" borderId="21" xfId="3" applyFont="1" applyFill="1" applyBorder="1" applyAlignment="1">
      <alignment horizontal="center" vertical="center"/>
    </xf>
    <xf numFmtId="0" fontId="5" fillId="5" borderId="20" xfId="3" applyFont="1" applyFill="1" applyBorder="1" applyAlignment="1">
      <alignment horizontal="center" vertical="center"/>
    </xf>
    <xf numFmtId="0" fontId="5" fillId="5" borderId="87" xfId="3" applyFont="1" applyFill="1" applyBorder="1" applyAlignment="1">
      <alignment horizontal="center" vertical="center"/>
    </xf>
    <xf numFmtId="0" fontId="5" fillId="5" borderId="0" xfId="3" applyFont="1" applyFill="1" applyBorder="1" applyAlignment="1">
      <alignment horizontal="center" vertical="center"/>
    </xf>
    <xf numFmtId="0" fontId="5" fillId="5" borderId="31" xfId="3" applyFont="1" applyFill="1" applyBorder="1" applyAlignment="1">
      <alignment horizontal="center" vertical="center"/>
    </xf>
    <xf numFmtId="0" fontId="7" fillId="5" borderId="53" xfId="3" applyFont="1" applyFill="1" applyBorder="1" applyAlignment="1">
      <alignment vertical="center" wrapText="1"/>
    </xf>
    <xf numFmtId="0" fontId="5" fillId="5" borderId="25" xfId="3" applyFont="1" applyFill="1" applyBorder="1" applyAlignment="1">
      <alignment horizontal="center" vertical="center"/>
    </xf>
    <xf numFmtId="0" fontId="5" fillId="5" borderId="75" xfId="3" applyFont="1" applyFill="1" applyBorder="1" applyAlignment="1">
      <alignment horizontal="center" vertical="center"/>
    </xf>
    <xf numFmtId="0" fontId="5" fillId="5" borderId="39" xfId="3" applyFont="1" applyFill="1" applyBorder="1" applyAlignment="1">
      <alignment horizontal="center" vertical="center"/>
    </xf>
    <xf numFmtId="0" fontId="5" fillId="5" borderId="37" xfId="3" applyFont="1" applyFill="1" applyBorder="1" applyAlignment="1">
      <alignment horizontal="center" vertical="center"/>
    </xf>
    <xf numFmtId="0" fontId="5" fillId="5" borderId="36" xfId="3" applyFont="1" applyFill="1" applyBorder="1" applyAlignment="1">
      <alignment horizontal="center" vertical="center"/>
    </xf>
    <xf numFmtId="0" fontId="1" fillId="0" borderId="70" xfId="3" applyFill="1" applyBorder="1" applyAlignment="1">
      <alignment horizontal="left" vertical="center" wrapText="1"/>
    </xf>
    <xf numFmtId="0" fontId="1" fillId="0" borderId="37" xfId="3" applyFill="1" applyBorder="1" applyAlignment="1">
      <alignment horizontal="left" vertical="center" wrapText="1"/>
    </xf>
    <xf numFmtId="0" fontId="1" fillId="0" borderId="36" xfId="3" applyFill="1" applyBorder="1" applyAlignment="1">
      <alignment horizontal="left" vertical="center" wrapText="1"/>
    </xf>
    <xf numFmtId="0" fontId="1" fillId="0" borderId="70" xfId="3" applyFill="1" applyBorder="1" applyAlignment="1">
      <alignment horizontal="center" vertical="center"/>
    </xf>
    <xf numFmtId="0" fontId="1" fillId="0" borderId="37" xfId="3" applyFill="1" applyBorder="1" applyAlignment="1">
      <alignment horizontal="center" vertical="center"/>
    </xf>
    <xf numFmtId="0" fontId="1" fillId="0" borderId="36" xfId="3" applyFill="1" applyBorder="1" applyAlignment="1">
      <alignment horizontal="center" vertical="center"/>
    </xf>
    <xf numFmtId="0" fontId="5" fillId="5" borderId="39" xfId="3" applyFont="1" applyFill="1" applyBorder="1" applyAlignment="1">
      <alignment horizontal="center" vertical="center" shrinkToFit="1"/>
    </xf>
    <xf numFmtId="0" fontId="5" fillId="5" borderId="71" xfId="3" applyFont="1" applyFill="1" applyBorder="1" applyAlignment="1">
      <alignment horizontal="center" vertical="center" shrinkToFit="1"/>
    </xf>
    <xf numFmtId="0" fontId="1" fillId="0" borderId="37" xfId="3" applyFill="1" applyBorder="1" applyAlignment="1">
      <alignment horizontal="left" vertical="center"/>
    </xf>
    <xf numFmtId="0" fontId="1" fillId="0" borderId="36" xfId="3" applyFill="1" applyBorder="1" applyAlignment="1">
      <alignment horizontal="left" vertical="center"/>
    </xf>
    <xf numFmtId="0" fontId="1" fillId="0" borderId="70" xfId="3" applyBorder="1" applyAlignment="1">
      <alignment vertical="center"/>
    </xf>
    <xf numFmtId="0" fontId="1" fillId="0" borderId="37" xfId="3" applyBorder="1" applyAlignment="1">
      <alignment vertical="center"/>
    </xf>
    <xf numFmtId="0" fontId="1" fillId="0" borderId="36" xfId="3" applyBorder="1" applyAlignment="1">
      <alignment vertical="center"/>
    </xf>
    <xf numFmtId="0" fontId="0" fillId="0" borderId="39" xfId="3" applyFont="1" applyFill="1" applyBorder="1" applyAlignment="1">
      <alignment horizontal="left" vertical="top" wrapText="1"/>
    </xf>
    <xf numFmtId="0" fontId="1" fillId="0" borderId="37" xfId="3" applyFill="1" applyBorder="1" applyAlignment="1">
      <alignment horizontal="left" vertical="top" wrapText="1"/>
    </xf>
    <xf numFmtId="0" fontId="1" fillId="0" borderId="71" xfId="3" applyFill="1" applyBorder="1" applyAlignment="1">
      <alignment horizontal="left" vertical="top" wrapText="1"/>
    </xf>
    <xf numFmtId="0" fontId="0" fillId="0" borderId="70" xfId="3" applyFont="1" applyBorder="1" applyAlignment="1">
      <alignment vertical="center" shrinkToFit="1"/>
    </xf>
    <xf numFmtId="0" fontId="1" fillId="0" borderId="37" xfId="3" applyBorder="1" applyAlignment="1">
      <alignment vertical="center" shrinkToFit="1"/>
    </xf>
    <xf numFmtId="0" fontId="1" fillId="0" borderId="39" xfId="3" applyFill="1" applyBorder="1" applyAlignment="1">
      <alignment horizontal="left" vertical="center" wrapText="1"/>
    </xf>
    <xf numFmtId="0" fontId="1" fillId="0" borderId="71" xfId="3" applyFill="1" applyBorder="1" applyAlignment="1">
      <alignment horizontal="left" vertical="center"/>
    </xf>
    <xf numFmtId="0" fontId="0" fillId="0" borderId="39" xfId="3" applyFont="1" applyFill="1" applyBorder="1" applyAlignment="1">
      <alignment horizontal="left" vertical="center" wrapText="1"/>
    </xf>
    <xf numFmtId="0" fontId="0" fillId="3" borderId="70" xfId="3" applyFont="1" applyFill="1" applyBorder="1" applyAlignment="1">
      <alignment horizontal="center" vertical="center"/>
    </xf>
    <xf numFmtId="0" fontId="1" fillId="3" borderId="37" xfId="3" applyFill="1" applyBorder="1" applyAlignment="1">
      <alignment horizontal="center" vertical="center"/>
    </xf>
    <xf numFmtId="0" fontId="1" fillId="3" borderId="36" xfId="3" applyFill="1" applyBorder="1" applyAlignment="1">
      <alignment horizontal="center" vertical="center"/>
    </xf>
    <xf numFmtId="38" fontId="0" fillId="9" borderId="39" xfId="1" applyFont="1" applyFill="1" applyBorder="1" applyAlignment="1">
      <alignment vertical="center"/>
    </xf>
    <xf numFmtId="38" fontId="0" fillId="9" borderId="36" xfId="1" applyFont="1" applyFill="1" applyBorder="1" applyAlignment="1">
      <alignment vertical="center"/>
    </xf>
    <xf numFmtId="38" fontId="0" fillId="9" borderId="71" xfId="1" applyFont="1" applyFill="1" applyBorder="1" applyAlignment="1">
      <alignment vertical="center"/>
    </xf>
    <xf numFmtId="0" fontId="1" fillId="0" borderId="70" xfId="3" applyBorder="1" applyAlignment="1">
      <alignment vertical="center" shrinkToFit="1"/>
    </xf>
    <xf numFmtId="0" fontId="1" fillId="0" borderId="39" xfId="3" applyFill="1" applyBorder="1" applyAlignment="1">
      <alignment horizontal="left" vertical="center"/>
    </xf>
    <xf numFmtId="0" fontId="1" fillId="0" borderId="80" xfId="3" applyBorder="1" applyAlignment="1">
      <alignment vertical="center" shrinkToFit="1"/>
    </xf>
    <xf numFmtId="0" fontId="1" fillId="0" borderId="81" xfId="3" applyBorder="1" applyAlignment="1">
      <alignment vertical="center" shrinkToFit="1"/>
    </xf>
    <xf numFmtId="0" fontId="1" fillId="0" borderId="82" xfId="3" applyBorder="1" applyAlignment="1">
      <alignment vertical="center"/>
    </xf>
    <xf numFmtId="0" fontId="5" fillId="5" borderId="70" xfId="3" applyFont="1" applyFill="1" applyBorder="1" applyAlignment="1">
      <alignment horizontal="center" vertical="center" shrinkToFit="1"/>
    </xf>
    <xf numFmtId="0" fontId="5" fillId="5" borderId="36" xfId="3" applyFont="1" applyFill="1" applyBorder="1" applyAlignment="1">
      <alignment horizontal="center" vertical="center" shrinkToFit="1"/>
    </xf>
    <xf numFmtId="0" fontId="5" fillId="5" borderId="71" xfId="3" applyFont="1" applyFill="1" applyBorder="1" applyAlignment="1">
      <alignment horizontal="center" vertical="center"/>
    </xf>
    <xf numFmtId="0" fontId="4" fillId="4" borderId="88" xfId="3" applyFont="1" applyFill="1" applyBorder="1" applyAlignment="1">
      <alignment horizontal="center" vertical="center"/>
    </xf>
    <xf numFmtId="0" fontId="4" fillId="4" borderId="53" xfId="3" applyFont="1" applyFill="1" applyBorder="1" applyAlignment="1">
      <alignment horizontal="center" vertical="center"/>
    </xf>
    <xf numFmtId="0" fontId="1" fillId="0" borderId="53" xfId="3" applyFill="1" applyBorder="1" applyAlignment="1">
      <alignment horizontal="center" vertical="center"/>
    </xf>
    <xf numFmtId="0" fontId="1" fillId="0" borderId="53" xfId="3" applyFill="1" applyBorder="1" applyAlignment="1">
      <alignment horizontal="center" vertical="center" wrapText="1"/>
    </xf>
    <xf numFmtId="0" fontId="1" fillId="0" borderId="84" xfId="3" applyFill="1" applyBorder="1" applyAlignment="1">
      <alignment horizontal="center" vertical="center" wrapText="1"/>
    </xf>
    <xf numFmtId="0" fontId="1" fillId="0" borderId="36" xfId="3" applyFill="1" applyBorder="1" applyAlignment="1">
      <alignment horizontal="center" vertical="center" wrapText="1"/>
    </xf>
    <xf numFmtId="0" fontId="4" fillId="4" borderId="70" xfId="3" applyFont="1" applyFill="1" applyBorder="1" applyAlignment="1">
      <alignment horizontal="center" vertical="center" wrapText="1"/>
    </xf>
    <xf numFmtId="0" fontId="4" fillId="4" borderId="36" xfId="3" applyFont="1" applyFill="1" applyBorder="1" applyAlignment="1">
      <alignment horizontal="center" vertical="center" wrapText="1"/>
    </xf>
    <xf numFmtId="0" fontId="0" fillId="0" borderId="53" xfId="3" applyFont="1" applyFill="1" applyBorder="1" applyAlignment="1">
      <alignment horizontal="center" vertical="center" wrapText="1"/>
    </xf>
    <xf numFmtId="55" fontId="1" fillId="0" borderId="53" xfId="3" applyNumberFormat="1" applyFill="1" applyBorder="1" applyAlignment="1">
      <alignment horizontal="center" vertical="center" wrapText="1"/>
    </xf>
    <xf numFmtId="0" fontId="0" fillId="3" borderId="89" xfId="3" applyFont="1" applyFill="1" applyBorder="1" applyAlignment="1">
      <alignment horizontal="center" vertical="center"/>
    </xf>
    <xf numFmtId="0" fontId="1" fillId="3" borderId="58" xfId="3" applyFill="1" applyBorder="1" applyAlignment="1">
      <alignment horizontal="center" vertical="center"/>
    </xf>
    <xf numFmtId="0" fontId="1" fillId="3" borderId="90" xfId="3" applyFill="1" applyBorder="1" applyAlignment="1">
      <alignment horizontal="center" vertical="center"/>
    </xf>
    <xf numFmtId="0" fontId="1" fillId="3" borderId="91" xfId="3" applyFill="1" applyBorder="1" applyAlignment="1">
      <alignment horizontal="left" vertical="center" wrapText="1"/>
    </xf>
    <xf numFmtId="0" fontId="1" fillId="3" borderId="92" xfId="3" applyFill="1" applyBorder="1" applyAlignment="1">
      <alignment horizontal="left" vertical="center" wrapText="1"/>
    </xf>
    <xf numFmtId="0" fontId="0" fillId="0" borderId="72" xfId="3" applyFont="1" applyFill="1" applyBorder="1" applyAlignment="1">
      <alignment horizontal="left" vertical="center" shrinkToFit="1"/>
    </xf>
    <xf numFmtId="0" fontId="1" fillId="0" borderId="20" xfId="3" applyFill="1" applyBorder="1" applyAlignment="1">
      <alignment horizontal="left" vertical="center" shrinkToFit="1"/>
    </xf>
    <xf numFmtId="0" fontId="0" fillId="0" borderId="36" xfId="3" applyFont="1" applyFill="1" applyBorder="1" applyAlignment="1">
      <alignment horizontal="left" vertical="center" wrapText="1"/>
    </xf>
    <xf numFmtId="0" fontId="1" fillId="0" borderId="37" xfId="3" applyFill="1" applyBorder="1" applyAlignment="1">
      <alignment horizontal="center" vertical="center" shrinkToFit="1"/>
    </xf>
    <xf numFmtId="0" fontId="1" fillId="0" borderId="71" xfId="3" applyFill="1" applyBorder="1" applyAlignment="1">
      <alignment horizontal="center" vertical="center" shrinkToFit="1"/>
    </xf>
    <xf numFmtId="0" fontId="0" fillId="0" borderId="70" xfId="3" applyFont="1" applyFill="1" applyBorder="1" applyAlignment="1">
      <alignment vertical="center" shrinkToFit="1"/>
    </xf>
    <xf numFmtId="0" fontId="1" fillId="0" borderId="36" xfId="3" applyFill="1" applyBorder="1" applyAlignment="1">
      <alignment vertical="center" shrinkToFit="1"/>
    </xf>
    <xf numFmtId="0" fontId="0" fillId="0" borderId="72" xfId="3" applyFont="1" applyFill="1" applyBorder="1" applyAlignment="1">
      <alignment vertical="top" wrapText="1"/>
    </xf>
    <xf numFmtId="0" fontId="1" fillId="0" borderId="20" xfId="3" applyFill="1" applyBorder="1" applyAlignment="1">
      <alignment vertical="top" wrapText="1"/>
    </xf>
    <xf numFmtId="0" fontId="1" fillId="0" borderId="87" xfId="3" applyFill="1" applyBorder="1" applyAlignment="1">
      <alignment vertical="top" wrapText="1"/>
    </xf>
    <xf numFmtId="0" fontId="1" fillId="0" borderId="31" xfId="3" applyFill="1" applyBorder="1" applyAlignment="1">
      <alignment vertical="top" wrapText="1"/>
    </xf>
    <xf numFmtId="0" fontId="1" fillId="0" borderId="85" xfId="3" applyFill="1" applyBorder="1" applyAlignment="1">
      <alignment vertical="top"/>
    </xf>
    <xf numFmtId="0" fontId="1" fillId="0" borderId="35" xfId="3" applyFill="1" applyBorder="1" applyAlignment="1">
      <alignment vertical="top"/>
    </xf>
    <xf numFmtId="0" fontId="1" fillId="9" borderId="39" xfId="3" applyFill="1" applyBorder="1" applyAlignment="1">
      <alignment horizontal="left" vertical="center" wrapText="1"/>
    </xf>
    <xf numFmtId="0" fontId="1" fillId="9" borderId="37" xfId="3" applyFill="1" applyBorder="1" applyAlignment="1">
      <alignment horizontal="left" vertical="center"/>
    </xf>
    <xf numFmtId="0" fontId="1" fillId="9" borderId="71" xfId="3" applyFill="1" applyBorder="1" applyAlignment="1">
      <alignment horizontal="left" vertical="center"/>
    </xf>
    <xf numFmtId="0" fontId="1" fillId="4" borderId="39" xfId="3" applyFill="1" applyBorder="1" applyAlignment="1">
      <alignment horizontal="center" vertical="center" shrinkToFit="1"/>
    </xf>
    <xf numFmtId="0" fontId="1" fillId="4" borderId="37" xfId="3" applyFill="1" applyBorder="1" applyAlignment="1">
      <alignment horizontal="center" vertical="center" shrinkToFit="1"/>
    </xf>
    <xf numFmtId="0" fontId="1" fillId="4" borderId="71" xfId="3" applyFill="1" applyBorder="1" applyAlignment="1">
      <alignment horizontal="center" vertical="center" shrinkToFit="1"/>
    </xf>
    <xf numFmtId="0" fontId="1" fillId="0" borderId="39" xfId="3" applyFill="1" applyBorder="1" applyAlignment="1">
      <alignment horizontal="center" vertical="center" shrinkToFit="1"/>
    </xf>
    <xf numFmtId="58" fontId="1" fillId="9" borderId="37" xfId="3" applyNumberFormat="1" applyFill="1" applyBorder="1" applyAlignment="1">
      <alignment horizontal="center" vertical="center"/>
    </xf>
    <xf numFmtId="0" fontId="0" fillId="0" borderId="87" xfId="3" applyFont="1" applyBorder="1" applyAlignment="1">
      <alignment horizontal="left" vertical="center" wrapText="1"/>
    </xf>
    <xf numFmtId="0" fontId="1" fillId="0" borderId="31" xfId="3" applyBorder="1" applyAlignment="1">
      <alignment horizontal="left" vertical="center" wrapText="1"/>
    </xf>
    <xf numFmtId="0" fontId="1" fillId="0" borderId="87" xfId="3" applyBorder="1" applyAlignment="1">
      <alignment horizontal="left" vertical="center" wrapText="1"/>
    </xf>
    <xf numFmtId="0" fontId="1" fillId="0" borderId="25" xfId="3" applyFill="1" applyBorder="1" applyAlignment="1">
      <alignment horizontal="left" vertical="top" wrapText="1"/>
    </xf>
    <xf numFmtId="0" fontId="1" fillId="0" borderId="21" xfId="3" applyFill="1" applyBorder="1" applyAlignment="1">
      <alignment horizontal="left" vertical="top"/>
    </xf>
    <xf numFmtId="0" fontId="1" fillId="0" borderId="75" xfId="3" applyFill="1" applyBorder="1" applyAlignment="1">
      <alignment horizontal="left" vertical="top"/>
    </xf>
    <xf numFmtId="0" fontId="1" fillId="0" borderId="10" xfId="3" applyFill="1" applyBorder="1" applyAlignment="1">
      <alignment horizontal="left" vertical="top"/>
    </xf>
    <xf numFmtId="0" fontId="1" fillId="0" borderId="0" xfId="3" applyFill="1" applyBorder="1" applyAlignment="1">
      <alignment horizontal="left" vertical="top"/>
    </xf>
    <xf numFmtId="0" fontId="1" fillId="0" borderId="93" xfId="3" applyFill="1" applyBorder="1" applyAlignment="1">
      <alignment horizontal="left" vertical="top"/>
    </xf>
    <xf numFmtId="0" fontId="1" fillId="0" borderId="91" xfId="3" applyFill="1" applyBorder="1" applyAlignment="1">
      <alignment horizontal="left" vertical="top"/>
    </xf>
    <xf numFmtId="0" fontId="1" fillId="0" borderId="58" xfId="3" applyFill="1" applyBorder="1" applyAlignment="1">
      <alignment horizontal="left" vertical="top"/>
    </xf>
    <xf numFmtId="0" fontId="1" fillId="0" borderId="92" xfId="3" applyFill="1" applyBorder="1" applyAlignment="1">
      <alignment horizontal="left" vertical="top"/>
    </xf>
    <xf numFmtId="0" fontId="1" fillId="0" borderId="36" xfId="3" applyBorder="1" applyAlignment="1">
      <alignment vertical="center" shrinkToFit="1"/>
    </xf>
    <xf numFmtId="0" fontId="1" fillId="4" borderId="39" xfId="3" applyFill="1" applyBorder="1" applyAlignment="1">
      <alignment horizontal="left" vertical="center"/>
    </xf>
    <xf numFmtId="0" fontId="1" fillId="4" borderId="37" xfId="3" applyFill="1" applyBorder="1" applyAlignment="1">
      <alignment horizontal="left" vertical="center"/>
    </xf>
    <xf numFmtId="0" fontId="1" fillId="4" borderId="71" xfId="3" applyFill="1" applyBorder="1" applyAlignment="1">
      <alignment horizontal="left" vertical="center"/>
    </xf>
    <xf numFmtId="0" fontId="1" fillId="0" borderId="72" xfId="3" applyBorder="1" applyAlignment="1">
      <alignment vertical="center" wrapText="1"/>
    </xf>
    <xf numFmtId="0" fontId="1" fillId="0" borderId="20" xfId="3" applyBorder="1" applyAlignment="1">
      <alignment vertical="center" wrapText="1"/>
    </xf>
    <xf numFmtId="0" fontId="1" fillId="0" borderId="89" xfId="3" applyBorder="1" applyAlignment="1">
      <alignment vertical="center" wrapText="1"/>
    </xf>
    <xf numFmtId="0" fontId="1" fillId="0" borderId="90" xfId="3" applyBorder="1" applyAlignment="1">
      <alignment vertical="center" wrapText="1"/>
    </xf>
    <xf numFmtId="0" fontId="0" fillId="0" borderId="25" xfId="3" applyFont="1" applyFill="1" applyBorder="1" applyAlignment="1">
      <alignment horizontal="left" vertical="center"/>
    </xf>
    <xf numFmtId="0" fontId="1" fillId="0" borderId="21" xfId="3" applyFill="1" applyBorder="1" applyAlignment="1">
      <alignment horizontal="left" vertical="center"/>
    </xf>
    <xf numFmtId="0" fontId="1" fillId="0" borderId="75" xfId="3" applyFill="1" applyBorder="1" applyAlignment="1">
      <alignment horizontal="left" vertical="center"/>
    </xf>
    <xf numFmtId="0" fontId="1" fillId="0" borderId="91" xfId="3" applyFill="1" applyBorder="1" applyAlignment="1">
      <alignment horizontal="left" vertical="center"/>
    </xf>
    <xf numFmtId="0" fontId="1" fillId="0" borderId="58" xfId="3" applyFill="1" applyBorder="1" applyAlignment="1">
      <alignment horizontal="left" vertical="center"/>
    </xf>
    <xf numFmtId="0" fontId="1" fillId="0" borderId="92" xfId="3" applyFill="1" applyBorder="1" applyAlignment="1">
      <alignment horizontal="left" vertical="center"/>
    </xf>
    <xf numFmtId="0" fontId="1" fillId="0" borderId="72" xfId="3" applyFont="1" applyBorder="1" applyAlignment="1">
      <alignment horizontal="left" vertical="top"/>
    </xf>
    <xf numFmtId="0" fontId="1" fillId="0" borderId="21" xfId="3" applyFont="1" applyBorder="1" applyAlignment="1">
      <alignment horizontal="left" vertical="top"/>
    </xf>
  </cellXfs>
  <cellStyles count="4">
    <cellStyle name="パーセント" xfId="2" builtinId="5"/>
    <cellStyle name="桁区切り" xfId="1" builtinId="6"/>
    <cellStyle name="標準" xfId="0" builtinId="0"/>
    <cellStyle name="標準 2" xfId="3" xr:uid="{00000000-0005-0000-0000-000003000000}"/>
  </cellStyles>
  <dxfs count="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b/>
        <i val="0"/>
        <color rgb="FFFF0000"/>
      </font>
      <fill>
        <patternFill>
          <bgColor theme="5" tint="0.59996337778862885"/>
        </patternFill>
      </fill>
    </dxf>
    <dxf>
      <font>
        <b/>
        <i val="0"/>
        <color rgb="FFFF0000"/>
      </font>
      <fill>
        <patternFill>
          <bgColor theme="5" tint="0.59996337778862885"/>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ont>
        <color auto="1"/>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auto="1"/>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1</xdr:col>
      <xdr:colOff>95250</xdr:colOff>
      <xdr:row>30</xdr:row>
      <xdr:rowOff>200025</xdr:rowOff>
    </xdr:from>
    <xdr:to>
      <xdr:col>1</xdr:col>
      <xdr:colOff>95250</xdr:colOff>
      <xdr:row>43</xdr:row>
      <xdr:rowOff>19050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219075" y="5343525"/>
          <a:ext cx="0" cy="126682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45</xdr:row>
      <xdr:rowOff>19050</xdr:rowOff>
    </xdr:from>
    <xdr:to>
      <xdr:col>1</xdr:col>
      <xdr:colOff>95251</xdr:colOff>
      <xdr:row>49</xdr:row>
      <xdr:rowOff>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209550" y="7096125"/>
          <a:ext cx="9526" cy="571500"/>
        </a:xfrm>
        <a:prstGeom prst="straightConnector1">
          <a:avLst/>
        </a:prstGeom>
        <a:ln w="12700">
          <a:solidFill>
            <a:sysClr val="windowText" lastClr="00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114299</xdr:colOff>
      <xdr:row>30</xdr:row>
      <xdr:rowOff>114300</xdr:rowOff>
    </xdr:from>
    <xdr:to>
      <xdr:col>33</xdr:col>
      <xdr:colOff>104775</xdr:colOff>
      <xdr:row>30</xdr:row>
      <xdr:rowOff>114300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5153024" y="5286375"/>
          <a:ext cx="33337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78441</xdr:colOff>
      <xdr:row>30</xdr:row>
      <xdr:rowOff>133350</xdr:rowOff>
    </xdr:from>
    <xdr:to>
      <xdr:col>32</xdr:col>
      <xdr:colOff>80962</xdr:colOff>
      <xdr:row>42</xdr:row>
      <xdr:rowOff>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322794" y="5657850"/>
          <a:ext cx="2521" cy="1928532"/>
        </a:xfrm>
        <a:prstGeom prst="straightConnector1">
          <a:avLst/>
        </a:prstGeom>
        <a:ln>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95252</xdr:colOff>
      <xdr:row>42</xdr:row>
      <xdr:rowOff>0</xdr:rowOff>
    </xdr:from>
    <xdr:to>
      <xdr:col>32</xdr:col>
      <xdr:colOff>67235</xdr:colOff>
      <xdr:row>43</xdr:row>
      <xdr:rowOff>47625</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4252634" y="7586382"/>
          <a:ext cx="1058954" cy="2493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28576</xdr:colOff>
      <xdr:row>2</xdr:row>
      <xdr:rowOff>76200</xdr:rowOff>
    </xdr:from>
    <xdr:to>
      <xdr:col>54</xdr:col>
      <xdr:colOff>9526</xdr:colOff>
      <xdr:row>2</xdr:row>
      <xdr:rowOff>238125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446870" y="625288"/>
          <a:ext cx="742950" cy="16192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104775</xdr:colOff>
      <xdr:row>35</xdr:row>
      <xdr:rowOff>4762</xdr:rowOff>
    </xdr:from>
    <xdr:to>
      <xdr:col>38</xdr:col>
      <xdr:colOff>0</xdr:colOff>
      <xdr:row>42</xdr:row>
      <xdr:rowOff>66675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5943600" y="6357937"/>
          <a:ext cx="9525" cy="112871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104775</xdr:colOff>
      <xdr:row>31</xdr:row>
      <xdr:rowOff>85725</xdr:rowOff>
    </xdr:from>
    <xdr:to>
      <xdr:col>35</xdr:col>
      <xdr:colOff>0</xdr:colOff>
      <xdr:row>42</xdr:row>
      <xdr:rowOff>66675</xdr:rowOff>
    </xdr:to>
    <xdr:sp macro="" textlink="">
      <xdr:nvSpPr>
        <xdr:cNvPr id="36" name="右中かっこ 35">
          <a:extLst>
            <a:ext uri="{FF2B5EF4-FFF2-40B4-BE49-F238E27FC236}">
              <a16:creationId xmlns:a16="http://schemas.microsoft.com/office/drawing/2014/main" id="{00000000-0008-0000-0000-000024000000}"/>
            </a:ext>
          </a:extLst>
        </xdr:cNvPr>
        <xdr:cNvSpPr/>
      </xdr:nvSpPr>
      <xdr:spPr>
        <a:xfrm>
          <a:off x="5372100" y="5829300"/>
          <a:ext cx="238125" cy="1657350"/>
        </a:xfrm>
        <a:prstGeom prst="rightBrace">
          <a:avLst>
            <a:gd name="adj1" fmla="val 8333"/>
            <a:gd name="adj2" fmla="val 3134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123827</xdr:colOff>
      <xdr:row>42</xdr:row>
      <xdr:rowOff>47625</xdr:rowOff>
    </xdr:from>
    <xdr:to>
      <xdr:col>38</xdr:col>
      <xdr:colOff>9525</xdr:colOff>
      <xdr:row>43</xdr:row>
      <xdr:rowOff>104775</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4286252" y="7467600"/>
          <a:ext cx="1676398" cy="20955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14</xdr:col>
          <xdr:colOff>0</xdr:colOff>
          <xdr:row>86</xdr:row>
          <xdr:rowOff>184150</xdr:rowOff>
        </xdr:from>
        <xdr:to>
          <xdr:col>15</xdr:col>
          <xdr:colOff>12700</xdr:colOff>
          <xdr:row>88</xdr:row>
          <xdr:rowOff>12700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86</xdr:row>
          <xdr:rowOff>184150</xdr:rowOff>
        </xdr:from>
        <xdr:to>
          <xdr:col>22</xdr:col>
          <xdr:colOff>0</xdr:colOff>
          <xdr:row>88</xdr:row>
          <xdr:rowOff>12700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86</xdr:row>
          <xdr:rowOff>165100</xdr:rowOff>
        </xdr:from>
        <xdr:to>
          <xdr:col>34</xdr:col>
          <xdr:colOff>0</xdr:colOff>
          <xdr:row>88</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16</xdr:row>
          <xdr:rowOff>0</xdr:rowOff>
        </xdr:from>
        <xdr:to>
          <xdr:col>7</xdr:col>
          <xdr:colOff>0</xdr:colOff>
          <xdr:row>16</xdr:row>
          <xdr:rowOff>184150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12700</xdr:rowOff>
        </xdr:from>
        <xdr:to>
          <xdr:col>12</xdr:col>
          <xdr:colOff>38100</xdr:colOff>
          <xdr:row>17</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15</xdr:row>
          <xdr:rowOff>222250</xdr:rowOff>
        </xdr:from>
        <xdr:to>
          <xdr:col>21</xdr:col>
          <xdr:colOff>12700</xdr:colOff>
          <xdr:row>16</xdr:row>
          <xdr:rowOff>184150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15</xdr:row>
          <xdr:rowOff>222250</xdr:rowOff>
        </xdr:from>
        <xdr:to>
          <xdr:col>28</xdr:col>
          <xdr:colOff>0</xdr:colOff>
          <xdr:row>16</xdr:row>
          <xdr:rowOff>184150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12700</xdr:rowOff>
        </xdr:from>
        <xdr:to>
          <xdr:col>7</xdr:col>
          <xdr:colOff>12700</xdr:colOff>
          <xdr:row>19</xdr:row>
          <xdr:rowOff>184150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12700</xdr:rowOff>
        </xdr:from>
        <xdr:to>
          <xdr:col>11</xdr:col>
          <xdr:colOff>88900</xdr:colOff>
          <xdr:row>19</xdr:row>
          <xdr:rowOff>184150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22411</xdr:colOff>
      <xdr:row>35</xdr:row>
      <xdr:rowOff>0</xdr:rowOff>
    </xdr:from>
    <xdr:to>
      <xdr:col>41</xdr:col>
      <xdr:colOff>104775</xdr:colOff>
      <xdr:row>35</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5490882" y="6376147"/>
          <a:ext cx="866775"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184150</xdr:colOff>
          <xdr:row>21</xdr:row>
          <xdr:rowOff>0</xdr:rowOff>
        </xdr:from>
        <xdr:to>
          <xdr:col>7</xdr:col>
          <xdr:colOff>12700</xdr:colOff>
          <xdr:row>22</xdr:row>
          <xdr:rowOff>31750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107950</xdr:colOff>
          <xdr:row>22</xdr:row>
          <xdr:rowOff>31750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21</xdr:row>
          <xdr:rowOff>0</xdr:rowOff>
        </xdr:from>
        <xdr:to>
          <xdr:col>18</xdr:col>
          <xdr:colOff>184150</xdr:colOff>
          <xdr:row>22</xdr:row>
          <xdr:rowOff>31750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21</xdr:row>
          <xdr:rowOff>0</xdr:rowOff>
        </xdr:from>
        <xdr:to>
          <xdr:col>27</xdr:col>
          <xdr:colOff>88900</xdr:colOff>
          <xdr:row>22</xdr:row>
          <xdr:rowOff>31750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21</xdr:row>
          <xdr:rowOff>152400</xdr:rowOff>
        </xdr:from>
        <xdr:to>
          <xdr:col>7</xdr:col>
          <xdr:colOff>0</xdr:colOff>
          <xdr:row>23</xdr:row>
          <xdr:rowOff>12700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21</xdr:row>
          <xdr:rowOff>152400</xdr:rowOff>
        </xdr:from>
        <xdr:to>
          <xdr:col>18</xdr:col>
          <xdr:colOff>50800</xdr:colOff>
          <xdr:row>23</xdr:row>
          <xdr:rowOff>12700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22</xdr:row>
          <xdr:rowOff>0</xdr:rowOff>
        </xdr:from>
        <xdr:to>
          <xdr:col>32</xdr:col>
          <xdr:colOff>88900</xdr:colOff>
          <xdr:row>23</xdr:row>
          <xdr:rowOff>31750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21</xdr:row>
          <xdr:rowOff>152400</xdr:rowOff>
        </xdr:from>
        <xdr:to>
          <xdr:col>39</xdr:col>
          <xdr:colOff>0</xdr:colOff>
          <xdr:row>23</xdr:row>
          <xdr:rowOff>12700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15</xdr:row>
          <xdr:rowOff>222250</xdr:rowOff>
        </xdr:from>
        <xdr:to>
          <xdr:col>17</xdr:col>
          <xdr:colOff>57150</xdr:colOff>
          <xdr:row>16</xdr:row>
          <xdr:rowOff>184150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17</xdr:row>
          <xdr:rowOff>12700</xdr:rowOff>
        </xdr:from>
        <xdr:to>
          <xdr:col>7</xdr:col>
          <xdr:colOff>0</xdr:colOff>
          <xdr:row>18</xdr:row>
          <xdr:rowOff>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17</xdr:row>
          <xdr:rowOff>12700</xdr:rowOff>
        </xdr:from>
        <xdr:to>
          <xdr:col>11</xdr:col>
          <xdr:colOff>107950</xdr:colOff>
          <xdr:row>18</xdr:row>
          <xdr:rowOff>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17</xdr:row>
          <xdr:rowOff>0</xdr:rowOff>
        </xdr:from>
        <xdr:to>
          <xdr:col>18</xdr:col>
          <xdr:colOff>184150</xdr:colOff>
          <xdr:row>17</xdr:row>
          <xdr:rowOff>184150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19</xdr:row>
          <xdr:rowOff>31750</xdr:rowOff>
        </xdr:from>
        <xdr:to>
          <xdr:col>16</xdr:col>
          <xdr:colOff>146050</xdr:colOff>
          <xdr:row>20</xdr:row>
          <xdr:rowOff>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19</xdr:row>
          <xdr:rowOff>31750</xdr:rowOff>
        </xdr:from>
        <xdr:to>
          <xdr:col>25</xdr:col>
          <xdr:colOff>0</xdr:colOff>
          <xdr:row>20</xdr:row>
          <xdr:rowOff>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19050</xdr:colOff>
      <xdr:row>1</xdr:row>
      <xdr:rowOff>8964</xdr:rowOff>
    </xdr:from>
    <xdr:to>
      <xdr:col>76</xdr:col>
      <xdr:colOff>161925</xdr:colOff>
      <xdr:row>2</xdr:row>
      <xdr:rowOff>57149</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7639050" y="242046"/>
          <a:ext cx="3549463" cy="379879"/>
        </a:xfrm>
        <a:prstGeom prst="wedgeRoundRectCallout">
          <a:avLst>
            <a:gd name="adj1" fmla="val -78423"/>
            <a:gd name="adj2" fmla="val -18981"/>
            <a:gd name="adj3" fmla="val 16667"/>
          </a:avLst>
        </a:prstGeom>
        <a:solidFill>
          <a:schemeClr val="accent3">
            <a:lumMod val="60000"/>
            <a:lumOff val="4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kumimoji="1" lang="ja-JP" altLang="en-US" sz="1100" b="1">
              <a:solidFill>
                <a:sysClr val="windowText" lastClr="000000"/>
              </a:solidFill>
            </a:rPr>
            <a:t>日程表作成における入力等のご注意</a:t>
          </a:r>
        </a:p>
      </xdr:txBody>
    </xdr:sp>
    <xdr:clientData/>
  </xdr:twoCellAnchor>
  <mc:AlternateContent xmlns:mc="http://schemas.openxmlformats.org/markup-compatibility/2006">
    <mc:Choice xmlns:a14="http://schemas.microsoft.com/office/drawing/2010/main" Requires="a14">
      <xdr:twoCellAnchor editAs="oneCell">
        <xdr:from>
          <xdr:col>49</xdr:col>
          <xdr:colOff>184150</xdr:colOff>
          <xdr:row>6</xdr:row>
          <xdr:rowOff>0</xdr:rowOff>
        </xdr:from>
        <xdr:to>
          <xdr:col>51</xdr:col>
          <xdr:colOff>12700</xdr:colOff>
          <xdr:row>6</xdr:row>
          <xdr:rowOff>184150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66</xdr:row>
          <xdr:rowOff>50800</xdr:rowOff>
        </xdr:from>
        <xdr:to>
          <xdr:col>32</xdr:col>
          <xdr:colOff>12700</xdr:colOff>
          <xdr:row>67</xdr:row>
          <xdr:rowOff>76200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xdr:colOff>
          <xdr:row>68</xdr:row>
          <xdr:rowOff>127000</xdr:rowOff>
        </xdr:from>
        <xdr:to>
          <xdr:col>32</xdr:col>
          <xdr:colOff>12700</xdr:colOff>
          <xdr:row>70</xdr:row>
          <xdr:rowOff>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67</xdr:row>
          <xdr:rowOff>127000</xdr:rowOff>
        </xdr:from>
        <xdr:to>
          <xdr:col>32</xdr:col>
          <xdr:colOff>12700</xdr:colOff>
          <xdr:row>69</xdr:row>
          <xdr:rowOff>12700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12700</xdr:colOff>
          <xdr:row>20</xdr:row>
          <xdr:rowOff>184150</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12700</xdr:rowOff>
        </xdr:from>
        <xdr:to>
          <xdr:col>7</xdr:col>
          <xdr:colOff>12700</xdr:colOff>
          <xdr:row>19</xdr:row>
          <xdr:rowOff>184150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0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12700</xdr:rowOff>
        </xdr:from>
        <xdr:to>
          <xdr:col>11</xdr:col>
          <xdr:colOff>88900</xdr:colOff>
          <xdr:row>19</xdr:row>
          <xdr:rowOff>184150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0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20</xdr:row>
          <xdr:rowOff>12700</xdr:rowOff>
        </xdr:from>
        <xdr:to>
          <xdr:col>12</xdr:col>
          <xdr:colOff>107950</xdr:colOff>
          <xdr:row>20</xdr:row>
          <xdr:rowOff>184150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0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88900</xdr:colOff>
          <xdr:row>20</xdr:row>
          <xdr:rowOff>12700</xdr:rowOff>
        </xdr:from>
        <xdr:to>
          <xdr:col>20</xdr:col>
          <xdr:colOff>107950</xdr:colOff>
          <xdr:row>21</xdr:row>
          <xdr:rowOff>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0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19</xdr:row>
          <xdr:rowOff>31750</xdr:rowOff>
        </xdr:from>
        <xdr:to>
          <xdr:col>16</xdr:col>
          <xdr:colOff>146050</xdr:colOff>
          <xdr:row>20</xdr:row>
          <xdr:rowOff>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19</xdr:row>
          <xdr:rowOff>31750</xdr:rowOff>
        </xdr:from>
        <xdr:to>
          <xdr:col>25</xdr:col>
          <xdr:colOff>0</xdr:colOff>
          <xdr:row>20</xdr:row>
          <xdr:rowOff>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20</xdr:row>
          <xdr:rowOff>31750</xdr:rowOff>
        </xdr:from>
        <xdr:to>
          <xdr:col>23</xdr:col>
          <xdr:colOff>31750</xdr:colOff>
          <xdr:row>21</xdr:row>
          <xdr:rowOff>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20</xdr:row>
          <xdr:rowOff>12700</xdr:rowOff>
        </xdr:from>
        <xdr:to>
          <xdr:col>38</xdr:col>
          <xdr:colOff>12700</xdr:colOff>
          <xdr:row>21</xdr:row>
          <xdr:rowOff>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20</xdr:row>
          <xdr:rowOff>31750</xdr:rowOff>
        </xdr:from>
        <xdr:to>
          <xdr:col>16</xdr:col>
          <xdr:colOff>31750</xdr:colOff>
          <xdr:row>20</xdr:row>
          <xdr:rowOff>184150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0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12700</xdr:colOff>
          <xdr:row>20</xdr:row>
          <xdr:rowOff>184150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0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31750</xdr:colOff>
          <xdr:row>19</xdr:row>
          <xdr:rowOff>12700</xdr:rowOff>
        </xdr:from>
        <xdr:to>
          <xdr:col>44</xdr:col>
          <xdr:colOff>0</xdr:colOff>
          <xdr:row>19</xdr:row>
          <xdr:rowOff>184150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0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xdr:colOff>
          <xdr:row>20</xdr:row>
          <xdr:rowOff>12700</xdr:rowOff>
        </xdr:from>
        <xdr:to>
          <xdr:col>31</xdr:col>
          <xdr:colOff>107950</xdr:colOff>
          <xdr:row>20</xdr:row>
          <xdr:rowOff>184150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0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28576</xdr:colOff>
      <xdr:row>2</xdr:row>
      <xdr:rowOff>322729</xdr:rowOff>
    </xdr:from>
    <xdr:to>
      <xdr:col>54</xdr:col>
      <xdr:colOff>9526</xdr:colOff>
      <xdr:row>4</xdr:row>
      <xdr:rowOff>2801</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7446870" y="871817"/>
          <a:ext cx="742950" cy="161925"/>
        </a:xfrm>
        <a:prstGeom prst="rect">
          <a:avLst/>
        </a:prstGeom>
        <a:solidFill>
          <a:schemeClr val="accent5">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70524</xdr:colOff>
      <xdr:row>0</xdr:row>
      <xdr:rowOff>286310</xdr:rowOff>
    </xdr:from>
    <xdr:to>
      <xdr:col>8</xdr:col>
      <xdr:colOff>57980</xdr:colOff>
      <xdr:row>0</xdr:row>
      <xdr:rowOff>422413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934111" y="286310"/>
          <a:ext cx="302195" cy="136103"/>
        </a:xfrm>
        <a:prstGeom prst="rect">
          <a:avLst/>
        </a:prstGeom>
        <a:solidFill>
          <a:schemeClr val="accent3">
            <a:lumMod val="40000"/>
            <a:lumOff val="6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87090</xdr:colOff>
      <xdr:row>0</xdr:row>
      <xdr:rowOff>286310</xdr:rowOff>
    </xdr:from>
    <xdr:to>
      <xdr:col>8</xdr:col>
      <xdr:colOff>57980</xdr:colOff>
      <xdr:row>0</xdr:row>
      <xdr:rowOff>422414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50677" y="286310"/>
          <a:ext cx="285629" cy="136104"/>
        </a:xfrm>
        <a:prstGeom prst="rect">
          <a:avLst/>
        </a:prstGeom>
        <a:solidFill>
          <a:schemeClr val="accent3">
            <a:lumMod val="40000"/>
            <a:lumOff val="6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11206</xdr:colOff>
      <xdr:row>2</xdr:row>
      <xdr:rowOff>0</xdr:rowOff>
    </xdr:from>
    <xdr:to>
      <xdr:col>12</xdr:col>
      <xdr:colOff>754156</xdr:colOff>
      <xdr:row>3</xdr:row>
      <xdr:rowOff>5042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02731" y="447675"/>
          <a:ext cx="742950" cy="157442"/>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17144</xdr:colOff>
      <xdr:row>4</xdr:row>
      <xdr:rowOff>59055</xdr:rowOff>
    </xdr:from>
    <xdr:to>
      <xdr:col>12</xdr:col>
      <xdr:colOff>761999</xdr:colOff>
      <xdr:row>4</xdr:row>
      <xdr:rowOff>219075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408669" y="982980"/>
          <a:ext cx="744855" cy="160020"/>
        </a:xfrm>
        <a:prstGeom prst="rect">
          <a:avLst/>
        </a:prstGeom>
        <a:solidFill>
          <a:schemeClr val="accent5">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11206</xdr:colOff>
      <xdr:row>3</xdr:row>
      <xdr:rowOff>95250</xdr:rowOff>
    </xdr:from>
    <xdr:to>
      <xdr:col>12</xdr:col>
      <xdr:colOff>754156</xdr:colOff>
      <xdr:row>3</xdr:row>
      <xdr:rowOff>252692</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8402731" y="695325"/>
          <a:ext cx="742950" cy="157442"/>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183"/>
  <sheetViews>
    <sheetView showGridLines="0" tabSelected="1" view="pageBreakPreview" zoomScale="130" zoomScaleNormal="85" zoomScaleSheetLayoutView="130" workbookViewId="0">
      <selection activeCell="Y2" sqref="Y2:AG2"/>
    </sheetView>
  </sheetViews>
  <sheetFormatPr defaultColWidth="9" defaultRowHeight="11.25" customHeight="1"/>
  <cols>
    <col min="1" max="1" width="1.6328125" style="1" customWidth="1"/>
    <col min="2" max="10" width="2.453125" style="1" customWidth="1"/>
    <col min="11" max="12" width="1.453125" style="1" customWidth="1"/>
    <col min="13" max="24" width="2.453125" style="1" customWidth="1"/>
    <col min="25" max="48" width="1.453125" style="1" customWidth="1"/>
    <col min="49" max="81" width="2.453125" style="1" customWidth="1"/>
    <col min="82" max="86" width="9" style="1"/>
    <col min="87" max="89" width="9" style="1" customWidth="1"/>
    <col min="90" max="123" width="9" style="1" hidden="1" customWidth="1"/>
    <col min="124" max="125" width="9" style="1" customWidth="1"/>
    <col min="126" max="16384" width="9" style="1"/>
  </cols>
  <sheetData>
    <row r="1" spans="1:99" ht="18" customHeight="1">
      <c r="A1" s="322"/>
      <c r="B1" s="333" t="str">
        <f>IF(L83="","",IF(OR(L83="二号（通常）",L83="二号の四（新規公開）"),"※右のシートの「付表（二号・二号の四）」も作成し、日程表とともにご提出ください。",IF(AND(L83="二号の五（少額）"),"※右のシートの「付表（二号の五）」も作成し、日程表とともにご提出ください。","※右のシートの「付表」の作成・提出は不要です。")))</f>
        <v/>
      </c>
      <c r="C1" s="333"/>
      <c r="D1" s="333"/>
      <c r="E1" s="333"/>
      <c r="F1" s="333"/>
      <c r="G1" s="333"/>
      <c r="H1" s="333"/>
      <c r="I1" s="333"/>
      <c r="J1" s="333"/>
      <c r="K1" s="333"/>
      <c r="L1" s="333"/>
      <c r="M1" s="333"/>
      <c r="N1" s="333"/>
      <c r="O1" s="333"/>
      <c r="P1" s="333"/>
      <c r="Q1" s="333"/>
      <c r="R1" s="333"/>
      <c r="S1" s="328"/>
      <c r="T1" s="328"/>
      <c r="U1" s="328"/>
      <c r="V1" s="328"/>
      <c r="W1" s="328"/>
      <c r="X1" s="328"/>
      <c r="Y1" s="328"/>
      <c r="Z1" s="328"/>
      <c r="AA1" s="328"/>
      <c r="AB1" s="328"/>
      <c r="AC1" s="329"/>
      <c r="AD1" s="329"/>
      <c r="AE1" s="329"/>
      <c r="AF1" s="329"/>
      <c r="AG1" s="329"/>
      <c r="AH1" s="329"/>
      <c r="AI1" s="329"/>
      <c r="AJ1" s="329"/>
      <c r="AK1" s="329"/>
      <c r="AL1" s="322"/>
      <c r="AM1" s="322"/>
      <c r="AN1" s="322"/>
      <c r="AO1" s="322"/>
      <c r="AP1" s="322"/>
      <c r="AQ1" s="322"/>
      <c r="AR1" s="322"/>
      <c r="AS1" s="322"/>
      <c r="AT1" s="322"/>
      <c r="AU1" s="322"/>
      <c r="AV1" s="322"/>
      <c r="AW1" s="322"/>
      <c r="AX1" s="322"/>
      <c r="AY1" s="322"/>
      <c r="AZ1" s="322"/>
      <c r="BA1" s="322"/>
      <c r="BB1" s="322"/>
      <c r="BC1" s="322"/>
      <c r="BD1" s="322"/>
      <c r="BE1" s="322"/>
      <c r="BF1" s="322"/>
      <c r="BG1" s="322"/>
      <c r="BH1" s="322"/>
      <c r="BI1" s="322"/>
      <c r="BJ1" s="322"/>
      <c r="BK1" s="322"/>
      <c r="BL1" s="322"/>
      <c r="BM1" s="322"/>
      <c r="BN1" s="322"/>
      <c r="BO1" s="322"/>
      <c r="BP1" s="322"/>
      <c r="BQ1" s="322"/>
      <c r="BR1" s="322"/>
      <c r="BS1" s="322"/>
      <c r="BT1" s="322"/>
      <c r="BU1" s="322"/>
      <c r="BV1" s="322"/>
      <c r="BW1" s="322"/>
      <c r="BX1" s="322"/>
      <c r="BY1" s="322"/>
      <c r="BZ1" s="322"/>
      <c r="CA1" s="322"/>
      <c r="CB1" s="322"/>
      <c r="CC1" s="322"/>
      <c r="CD1" s="322"/>
      <c r="CL1" s="1" t="s">
        <v>155</v>
      </c>
      <c r="CM1" s="1" t="s">
        <v>156</v>
      </c>
      <c r="CN1" s="1" t="s">
        <v>385</v>
      </c>
      <c r="CO1" s="1" t="s">
        <v>28</v>
      </c>
      <c r="CP1" s="1" t="s">
        <v>189</v>
      </c>
      <c r="CQ1" s="1" t="s">
        <v>347</v>
      </c>
      <c r="CR1" s="1" t="s">
        <v>348</v>
      </c>
    </row>
    <row r="2" spans="1:99" s="188" customFormat="1" ht="26.15" customHeight="1">
      <c r="B2" s="1057" t="s">
        <v>438</v>
      </c>
      <c r="C2" s="1058"/>
      <c r="D2" s="1058"/>
      <c r="E2" s="1058"/>
      <c r="F2" s="1058"/>
      <c r="G2" s="1059"/>
      <c r="H2" s="181"/>
      <c r="I2" s="1046" t="s">
        <v>157</v>
      </c>
      <c r="J2" s="1046"/>
      <c r="K2" s="1046"/>
      <c r="L2" s="1046"/>
      <c r="M2" s="1046"/>
      <c r="N2" s="1046"/>
      <c r="O2" s="1046"/>
      <c r="P2" s="1046"/>
      <c r="Q2" s="1046"/>
      <c r="R2" s="1046"/>
      <c r="S2" s="1046"/>
      <c r="T2" s="1046"/>
      <c r="U2" s="1046"/>
      <c r="V2" s="1046"/>
      <c r="W2" s="1046"/>
      <c r="X2" s="45" t="s">
        <v>159</v>
      </c>
      <c r="Y2" s="1044"/>
      <c r="Z2" s="1044"/>
      <c r="AA2" s="1044"/>
      <c r="AB2" s="1044"/>
      <c r="AC2" s="1044"/>
      <c r="AD2" s="1044"/>
      <c r="AE2" s="1044"/>
      <c r="AF2" s="1044"/>
      <c r="AG2" s="1044"/>
      <c r="AH2" s="45" t="s">
        <v>161</v>
      </c>
      <c r="AI2" s="45"/>
      <c r="AJ2" s="45" t="s">
        <v>162</v>
      </c>
      <c r="AK2" s="45"/>
      <c r="AL2" s="1045"/>
      <c r="AM2" s="1045"/>
      <c r="AN2" s="1045"/>
      <c r="AO2" s="1045"/>
      <c r="AP2" s="1045"/>
      <c r="AQ2" s="1045"/>
      <c r="AR2" s="1045"/>
      <c r="AS2" s="189" t="s">
        <v>235</v>
      </c>
      <c r="AT2" s="189"/>
      <c r="AU2" s="1"/>
      <c r="AV2" s="189"/>
      <c r="AY2" s="322"/>
      <c r="AZ2" s="322"/>
      <c r="BA2" s="322"/>
      <c r="BB2" s="322"/>
      <c r="BC2" s="322"/>
      <c r="BD2" s="322"/>
      <c r="BE2" s="322"/>
      <c r="BF2" s="322"/>
      <c r="BG2" s="322"/>
      <c r="BH2" s="322"/>
      <c r="BI2" s="322"/>
      <c r="BJ2" s="322"/>
      <c r="BK2" s="322"/>
      <c r="BL2" s="322"/>
      <c r="BM2" s="322"/>
      <c r="BN2" s="322"/>
      <c r="BO2" s="322"/>
      <c r="BP2" s="322"/>
      <c r="BQ2" s="322"/>
      <c r="BR2" s="322"/>
      <c r="BS2" s="322"/>
      <c r="BT2" s="322"/>
      <c r="BU2" s="322"/>
      <c r="BV2" s="322"/>
      <c r="BW2" s="322"/>
      <c r="BX2" s="322"/>
      <c r="BY2" s="322"/>
      <c r="BZ2" s="322"/>
      <c r="CA2" s="322"/>
      <c r="CB2" s="322"/>
      <c r="CC2" s="322"/>
      <c r="CD2" s="322"/>
      <c r="CE2" s="322"/>
      <c r="CF2" s="322"/>
      <c r="CL2" s="188" t="s">
        <v>365</v>
      </c>
      <c r="CM2" s="188" t="s">
        <v>366</v>
      </c>
      <c r="CN2" s="188" t="s">
        <v>367</v>
      </c>
      <c r="CO2" s="188" t="s">
        <v>368</v>
      </c>
      <c r="CP2" s="188" t="s">
        <v>369</v>
      </c>
      <c r="CQ2" s="188" t="s">
        <v>370</v>
      </c>
      <c r="CR2" s="188" t="s">
        <v>371</v>
      </c>
      <c r="CS2" s="188" t="s">
        <v>372</v>
      </c>
      <c r="CT2" s="188" t="s">
        <v>373</v>
      </c>
      <c r="CU2" s="188" t="s">
        <v>374</v>
      </c>
    </row>
    <row r="3" spans="1:99" s="188" customFormat="1" ht="26.15" customHeight="1">
      <c r="B3" s="1067"/>
      <c r="C3" s="1068"/>
      <c r="D3" s="540" t="s">
        <v>355</v>
      </c>
      <c r="E3" s="1069"/>
      <c r="F3" s="1069"/>
      <c r="G3" s="539" t="s">
        <v>163</v>
      </c>
      <c r="H3" s="181"/>
      <c r="I3" s="662" t="s">
        <v>626</v>
      </c>
      <c r="J3" s="662"/>
      <c r="K3" s="662"/>
      <c r="L3" s="662"/>
      <c r="M3" s="662"/>
      <c r="N3" s="662"/>
      <c r="O3" s="185"/>
      <c r="P3" s="185" t="s">
        <v>497</v>
      </c>
      <c r="Q3" s="185"/>
      <c r="R3" s="185" t="s">
        <v>498</v>
      </c>
      <c r="S3" s="200"/>
      <c r="T3" s="185" t="s">
        <v>509</v>
      </c>
      <c r="U3" s="502" t="str">
        <f>IF(OR(O3="",Q3="",S3=""),"",DATE(O3+"2018",Q3,S3))</f>
        <v/>
      </c>
      <c r="V3" s="177" t="s">
        <v>510</v>
      </c>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99"/>
      <c r="AV3" s="199"/>
      <c r="AY3" s="322"/>
      <c r="AZ3" s="322"/>
      <c r="BA3" s="322"/>
      <c r="BB3" s="322"/>
      <c r="BC3" s="582" t="s">
        <v>728</v>
      </c>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c r="CB3" s="322"/>
      <c r="CC3" s="322"/>
      <c r="CD3" s="322"/>
      <c r="CE3" s="322"/>
      <c r="CF3" s="322"/>
      <c r="CL3" s="188" t="s">
        <v>375</v>
      </c>
      <c r="CM3" s="188" t="s">
        <v>376</v>
      </c>
      <c r="CN3" s="188" t="s">
        <v>377</v>
      </c>
      <c r="CO3" s="188" t="s">
        <v>378</v>
      </c>
    </row>
    <row r="4" spans="1:99" s="188" customFormat="1" ht="13" customHeight="1">
      <c r="B4" s="1073" t="s">
        <v>356</v>
      </c>
      <c r="C4" s="1074"/>
      <c r="D4" s="1075"/>
      <c r="E4" s="887"/>
      <c r="F4" s="888"/>
      <c r="G4" s="1080"/>
      <c r="H4" s="181"/>
      <c r="I4" s="1060" t="str">
        <f>IF(AL2="","",IF(AND(AL2="新 規"),"&lt;EDINETコード取得申請予定日&gt;",""))</f>
        <v/>
      </c>
      <c r="J4" s="1060"/>
      <c r="K4" s="1060"/>
      <c r="L4" s="1060"/>
      <c r="M4" s="1060"/>
      <c r="N4" s="1060"/>
      <c r="O4" s="1060"/>
      <c r="P4" s="1060"/>
      <c r="Q4" s="1060"/>
      <c r="R4" s="1060"/>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99"/>
      <c r="AV4" s="199"/>
      <c r="AY4" s="567"/>
      <c r="AZ4" s="567"/>
      <c r="BA4" s="322"/>
      <c r="BB4" s="322"/>
      <c r="BC4" s="567" t="s">
        <v>729</v>
      </c>
      <c r="BD4" s="322"/>
      <c r="BE4" s="322"/>
      <c r="BF4" s="322"/>
      <c r="BG4" s="322"/>
      <c r="BH4" s="322"/>
      <c r="BI4" s="322"/>
      <c r="BJ4" s="322"/>
      <c r="BK4" s="322"/>
      <c r="BL4" s="322"/>
      <c r="BM4" s="322"/>
      <c r="BN4" s="322"/>
      <c r="BO4" s="322"/>
      <c r="BP4" s="322"/>
      <c r="BQ4" s="322"/>
      <c r="BR4" s="322"/>
      <c r="BS4" s="322"/>
      <c r="BT4" s="322"/>
      <c r="BU4" s="322"/>
      <c r="BV4" s="322"/>
      <c r="BW4" s="322"/>
      <c r="BX4" s="322"/>
      <c r="BY4" s="322"/>
      <c r="BZ4" s="322"/>
      <c r="CA4" s="322"/>
      <c r="CB4" s="322"/>
      <c r="CC4" s="322"/>
      <c r="CD4" s="322"/>
      <c r="CE4" s="322"/>
      <c r="CF4" s="322"/>
      <c r="CL4" s="188" t="s">
        <v>379</v>
      </c>
      <c r="CM4" s="188" t="s">
        <v>380</v>
      </c>
    </row>
    <row r="5" spans="1:99" s="188" customFormat="1" ht="13" customHeight="1">
      <c r="B5" s="1076"/>
      <c r="C5" s="1077"/>
      <c r="D5" s="1078"/>
      <c r="E5" s="1081"/>
      <c r="F5" s="857"/>
      <c r="G5" s="774"/>
      <c r="H5" s="181"/>
      <c r="I5" s="807" t="str">
        <f>IF(AL2="","",IF(AND(AL2="新 規"),"令和",""))</f>
        <v/>
      </c>
      <c r="J5" s="807"/>
      <c r="K5" s="1065"/>
      <c r="L5" s="1065"/>
      <c r="M5" s="516" t="str">
        <f>IF(AL2="","",IF(AND(AL2="新 規"),"年",""))</f>
        <v/>
      </c>
      <c r="N5" s="186"/>
      <c r="O5" s="516" t="str">
        <f>IF(AL2="","",IF(AND(AL2="新 規"),"月",""))</f>
        <v/>
      </c>
      <c r="P5" s="185"/>
      <c r="Q5" s="516" t="str">
        <f>IF(AL2="","",IF(AND(AL2="新 規"),"日",""))</f>
        <v/>
      </c>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99"/>
      <c r="AV5" s="199"/>
      <c r="AY5" s="322"/>
      <c r="AZ5" s="567" t="s">
        <v>436</v>
      </c>
      <c r="BA5" s="322"/>
      <c r="BB5" s="322"/>
      <c r="BC5" s="322"/>
      <c r="BD5" s="322"/>
      <c r="BE5" s="322"/>
      <c r="BF5" s="322"/>
      <c r="BG5" s="322"/>
      <c r="BH5" s="322"/>
      <c r="BI5" s="322"/>
      <c r="BJ5" s="322"/>
      <c r="BK5" s="322"/>
      <c r="BL5" s="322"/>
      <c r="BM5" s="322"/>
      <c r="BN5" s="322"/>
      <c r="BO5" s="322"/>
      <c r="BP5" s="322"/>
      <c r="BQ5" s="322"/>
      <c r="BR5" s="322"/>
      <c r="BS5" s="322"/>
      <c r="BT5" s="322"/>
      <c r="BU5" s="322"/>
      <c r="BV5" s="322"/>
      <c r="BW5" s="322"/>
      <c r="BX5" s="322"/>
      <c r="BY5" s="322"/>
      <c r="BZ5" s="322"/>
      <c r="CA5" s="322"/>
      <c r="CB5" s="322"/>
      <c r="CC5" s="322"/>
      <c r="CD5" s="322"/>
      <c r="CE5" s="322"/>
      <c r="CF5" s="322"/>
      <c r="CL5" s="188" t="s">
        <v>521</v>
      </c>
      <c r="CM5" s="188" t="s">
        <v>522</v>
      </c>
      <c r="CN5" s="188" t="s">
        <v>523</v>
      </c>
      <c r="CO5" s="188" t="s">
        <v>524</v>
      </c>
    </row>
    <row r="6" spans="1:99" s="188" customFormat="1" ht="12" customHeight="1">
      <c r="B6" s="107"/>
      <c r="C6" s="107"/>
      <c r="D6" s="107"/>
      <c r="E6" s="107"/>
      <c r="F6" s="107"/>
      <c r="G6" s="107"/>
      <c r="H6" s="181"/>
      <c r="I6" s="184"/>
      <c r="J6" s="184"/>
      <c r="K6" s="187"/>
      <c r="L6" s="187"/>
      <c r="M6" s="184"/>
      <c r="N6" s="187"/>
      <c r="O6" s="184"/>
      <c r="P6" s="184"/>
      <c r="Q6" s="184"/>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99"/>
      <c r="AV6" s="199"/>
      <c r="AY6" s="322"/>
      <c r="AZ6" s="322"/>
      <c r="BA6" s="322"/>
      <c r="BB6" s="322"/>
      <c r="BC6" s="322"/>
      <c r="BD6" s="322"/>
      <c r="BE6" s="322"/>
      <c r="BF6" s="322"/>
      <c r="BG6" s="322"/>
      <c r="BH6" s="322"/>
      <c r="BI6" s="322"/>
      <c r="BJ6" s="322"/>
      <c r="BK6" s="322"/>
      <c r="BL6" s="322"/>
      <c r="BM6" s="322"/>
      <c r="BN6" s="322"/>
      <c r="BO6" s="322"/>
      <c r="BP6" s="322"/>
      <c r="BQ6" s="322"/>
      <c r="BR6" s="322"/>
      <c r="BS6" s="322"/>
      <c r="BT6" s="322"/>
      <c r="BU6" s="322"/>
      <c r="BV6" s="322"/>
      <c r="BW6" s="322"/>
      <c r="BX6" s="322"/>
      <c r="BY6" s="322"/>
      <c r="BZ6" s="322"/>
      <c r="CA6" s="322"/>
      <c r="CB6" s="322"/>
      <c r="CC6" s="322"/>
      <c r="CD6" s="322"/>
      <c r="CE6" s="322"/>
      <c r="CF6" s="322"/>
    </row>
    <row r="7" spans="1:99" ht="18" customHeight="1">
      <c r="A7" s="1066" t="s">
        <v>39</v>
      </c>
      <c r="B7" s="1066"/>
      <c r="C7" s="1066"/>
      <c r="D7" s="1066"/>
      <c r="E7" s="1066"/>
      <c r="F7" s="1066"/>
      <c r="G7" s="1066"/>
      <c r="H7" s="1066"/>
      <c r="I7" s="1066"/>
      <c r="J7" s="1066"/>
      <c r="K7" s="1066"/>
      <c r="L7" s="1066"/>
      <c r="M7" s="1066"/>
      <c r="N7" s="1066"/>
      <c r="O7" s="1066"/>
      <c r="P7" s="1066"/>
      <c r="Q7" s="1066"/>
      <c r="R7" s="1066"/>
      <c r="S7" s="1066"/>
      <c r="T7" s="1066"/>
      <c r="U7" s="1066"/>
      <c r="V7" s="1066"/>
      <c r="W7" s="1066"/>
      <c r="X7" s="1066"/>
      <c r="Y7" s="1066"/>
      <c r="Z7" s="1066"/>
      <c r="AA7" s="1066"/>
      <c r="AB7" s="1066"/>
      <c r="AC7" s="1066"/>
      <c r="AD7" s="1066"/>
      <c r="AE7" s="1066"/>
      <c r="AF7" s="1066"/>
      <c r="AG7" s="1066"/>
      <c r="AH7" s="1066"/>
      <c r="AI7" s="108"/>
      <c r="AJ7" s="108"/>
      <c r="AK7" s="108"/>
      <c r="AL7" s="108"/>
      <c r="AM7" s="108"/>
      <c r="AN7" s="178"/>
      <c r="AO7" s="178"/>
      <c r="AP7" s="178"/>
      <c r="AQ7" s="178"/>
      <c r="AR7" s="178"/>
      <c r="AS7" s="178"/>
      <c r="AT7" s="178"/>
      <c r="AU7" s="178"/>
      <c r="AV7" s="178"/>
      <c r="AX7" s="188"/>
      <c r="AY7" s="322"/>
      <c r="AZ7" s="567" t="s">
        <v>437</v>
      </c>
      <c r="BA7" s="322"/>
      <c r="BB7" s="322"/>
      <c r="BC7" s="322"/>
      <c r="BD7" s="322"/>
      <c r="BE7" s="322"/>
      <c r="BF7" s="322"/>
      <c r="BG7" s="322"/>
      <c r="BH7" s="322"/>
      <c r="BI7" s="322"/>
      <c r="BJ7" s="322"/>
      <c r="BK7" s="322"/>
      <c r="BL7" s="322"/>
      <c r="BM7" s="322"/>
      <c r="BN7" s="322"/>
      <c r="BO7" s="322"/>
      <c r="BP7" s="322"/>
      <c r="BQ7" s="322"/>
      <c r="BR7" s="322"/>
      <c r="BS7" s="322"/>
      <c r="BT7" s="322"/>
      <c r="BU7" s="322"/>
      <c r="BV7" s="322"/>
      <c r="BW7" s="322"/>
      <c r="BX7" s="322"/>
      <c r="BY7" s="322"/>
      <c r="BZ7" s="322"/>
      <c r="CA7" s="322"/>
      <c r="CB7" s="322"/>
      <c r="CC7" s="322"/>
      <c r="CD7" s="322"/>
      <c r="CE7" s="322"/>
      <c r="CF7" s="322"/>
      <c r="CL7" s="1" t="s">
        <v>174</v>
      </c>
      <c r="CM7" s="1" t="s">
        <v>175</v>
      </c>
      <c r="CN7" s="1" t="s">
        <v>176</v>
      </c>
      <c r="CO7" s="1" t="s">
        <v>177</v>
      </c>
      <c r="CP7" s="1" t="s">
        <v>178</v>
      </c>
      <c r="CQ7" s="1" t="s">
        <v>179</v>
      </c>
      <c r="CR7" s="1" t="s">
        <v>180</v>
      </c>
    </row>
    <row r="8" spans="1:99" ht="9" customHeight="1">
      <c r="A8" s="61"/>
      <c r="B8" s="880" t="s">
        <v>165</v>
      </c>
      <c r="C8" s="645"/>
      <c r="D8" s="645"/>
      <c r="E8" s="645"/>
      <c r="F8" s="1070"/>
      <c r="G8" s="1009"/>
      <c r="H8" s="1010"/>
      <c r="I8" s="1010"/>
      <c r="J8" s="1010"/>
      <c r="K8" s="1010"/>
      <c r="L8" s="1010"/>
      <c r="M8" s="1010"/>
      <c r="N8" s="1010"/>
      <c r="O8" s="1010"/>
      <c r="P8" s="1010"/>
      <c r="Q8" s="1010"/>
      <c r="R8" s="1010"/>
      <c r="S8" s="1011"/>
      <c r="T8" s="1008" t="s">
        <v>38</v>
      </c>
      <c r="U8" s="1008"/>
      <c r="V8" s="1008"/>
      <c r="W8" s="1061" t="s">
        <v>351</v>
      </c>
      <c r="X8" s="1062"/>
      <c r="Y8" s="1062"/>
      <c r="Z8" s="1062"/>
      <c r="AA8" s="1062"/>
      <c r="AB8" s="1062"/>
      <c r="AC8" s="1062"/>
      <c r="AD8" s="1062"/>
      <c r="AE8" s="1062"/>
      <c r="AF8" s="1062"/>
      <c r="AG8" s="1062"/>
      <c r="AH8" s="1062"/>
      <c r="AI8" s="1047" t="s">
        <v>353</v>
      </c>
      <c r="AJ8" s="1047"/>
      <c r="AK8" s="1047"/>
      <c r="AL8" s="1018"/>
      <c r="AM8" s="1018"/>
      <c r="AN8" s="1018"/>
      <c r="AO8" s="1047" t="s">
        <v>352</v>
      </c>
      <c r="AP8" s="1018"/>
      <c r="AQ8" s="1018"/>
      <c r="AR8" s="1018"/>
      <c r="AS8" s="1047" t="s">
        <v>352</v>
      </c>
      <c r="AT8" s="1018"/>
      <c r="AU8" s="1018"/>
      <c r="AV8" s="1019"/>
      <c r="AX8" s="188"/>
      <c r="AY8" s="673" t="s">
        <v>730</v>
      </c>
      <c r="AZ8" s="673"/>
      <c r="BA8" s="673"/>
      <c r="BB8" s="673"/>
      <c r="BC8" s="673"/>
      <c r="BD8" s="673"/>
      <c r="BE8" s="673"/>
      <c r="BF8" s="673"/>
      <c r="BG8" s="673"/>
      <c r="BH8" s="673"/>
      <c r="BI8" s="673"/>
      <c r="BJ8" s="673"/>
      <c r="BK8" s="673"/>
      <c r="BL8" s="673"/>
      <c r="BM8" s="673"/>
      <c r="BN8" s="673"/>
      <c r="BO8" s="673"/>
      <c r="BP8" s="673"/>
      <c r="BQ8" s="673"/>
      <c r="BR8" s="673"/>
      <c r="BS8" s="673"/>
      <c r="BT8" s="673"/>
      <c r="BU8" s="673"/>
      <c r="BV8" s="673"/>
      <c r="BW8" s="673"/>
      <c r="BX8" s="673"/>
      <c r="BY8" s="673"/>
      <c r="BZ8" s="673"/>
      <c r="CA8" s="673"/>
      <c r="CB8" s="673"/>
      <c r="CC8" s="673"/>
      <c r="CD8" s="673"/>
      <c r="CE8" s="322"/>
      <c r="CF8" s="322"/>
    </row>
    <row r="9" spans="1:99" ht="7" customHeight="1">
      <c r="A9" s="61"/>
      <c r="B9" s="881"/>
      <c r="C9" s="647"/>
      <c r="D9" s="647"/>
      <c r="E9" s="647"/>
      <c r="F9" s="1071"/>
      <c r="G9" s="1012"/>
      <c r="H9" s="1013"/>
      <c r="I9" s="1013"/>
      <c r="J9" s="1013"/>
      <c r="K9" s="1013"/>
      <c r="L9" s="1013"/>
      <c r="M9" s="1013"/>
      <c r="N9" s="1013"/>
      <c r="O9" s="1013"/>
      <c r="P9" s="1013"/>
      <c r="Q9" s="1013"/>
      <c r="R9" s="1013"/>
      <c r="S9" s="1014"/>
      <c r="T9" s="1008"/>
      <c r="U9" s="1008"/>
      <c r="V9" s="1008"/>
      <c r="W9" s="1063"/>
      <c r="X9" s="1064"/>
      <c r="Y9" s="1064"/>
      <c r="Z9" s="1064"/>
      <c r="AA9" s="1064"/>
      <c r="AB9" s="1064"/>
      <c r="AC9" s="1064"/>
      <c r="AD9" s="1064"/>
      <c r="AE9" s="1064"/>
      <c r="AF9" s="1064"/>
      <c r="AG9" s="1064"/>
      <c r="AH9" s="1064"/>
      <c r="AI9" s="1048"/>
      <c r="AJ9" s="1048"/>
      <c r="AK9" s="1048"/>
      <c r="AL9" s="1020"/>
      <c r="AM9" s="1020"/>
      <c r="AN9" s="1020"/>
      <c r="AO9" s="1048"/>
      <c r="AP9" s="1020"/>
      <c r="AQ9" s="1020"/>
      <c r="AR9" s="1020"/>
      <c r="AS9" s="1048"/>
      <c r="AT9" s="1020"/>
      <c r="AU9" s="1020"/>
      <c r="AV9" s="1021"/>
      <c r="AX9" s="307"/>
      <c r="AY9" s="673"/>
      <c r="AZ9" s="673"/>
      <c r="BA9" s="673"/>
      <c r="BB9" s="673"/>
      <c r="BC9" s="673"/>
      <c r="BD9" s="673"/>
      <c r="BE9" s="673"/>
      <c r="BF9" s="673"/>
      <c r="BG9" s="673"/>
      <c r="BH9" s="673"/>
      <c r="BI9" s="673"/>
      <c r="BJ9" s="673"/>
      <c r="BK9" s="673"/>
      <c r="BL9" s="673"/>
      <c r="BM9" s="673"/>
      <c r="BN9" s="673"/>
      <c r="BO9" s="673"/>
      <c r="BP9" s="673"/>
      <c r="BQ9" s="673"/>
      <c r="BR9" s="673"/>
      <c r="BS9" s="673"/>
      <c r="BT9" s="673"/>
      <c r="BU9" s="673"/>
      <c r="BV9" s="673"/>
      <c r="BW9" s="673"/>
      <c r="BX9" s="673"/>
      <c r="BY9" s="673"/>
      <c r="BZ9" s="673"/>
      <c r="CA9" s="673"/>
      <c r="CB9" s="673"/>
      <c r="CC9" s="673"/>
      <c r="CD9" s="673"/>
      <c r="CE9" s="322"/>
      <c r="CF9" s="322"/>
      <c r="CL9" s="307" t="s">
        <v>184</v>
      </c>
      <c r="CM9" s="307" t="s">
        <v>762</v>
      </c>
      <c r="CN9" s="307" t="s">
        <v>183</v>
      </c>
      <c r="CO9" s="307"/>
      <c r="CP9" s="307"/>
    </row>
    <row r="10" spans="1:99" ht="7" customHeight="1">
      <c r="B10" s="881"/>
      <c r="C10" s="647"/>
      <c r="D10" s="647"/>
      <c r="E10" s="647"/>
      <c r="F10" s="1071"/>
      <c r="G10" s="1012"/>
      <c r="H10" s="1013"/>
      <c r="I10" s="1013"/>
      <c r="J10" s="1013"/>
      <c r="K10" s="1013"/>
      <c r="L10" s="1013"/>
      <c r="M10" s="1013"/>
      <c r="N10" s="1013"/>
      <c r="O10" s="1013"/>
      <c r="P10" s="1013"/>
      <c r="Q10" s="1013"/>
      <c r="R10" s="1013"/>
      <c r="S10" s="1014"/>
      <c r="T10" s="1008"/>
      <c r="U10" s="1008"/>
      <c r="V10" s="1008"/>
      <c r="W10" s="1063"/>
      <c r="X10" s="1064"/>
      <c r="Y10" s="1064"/>
      <c r="Z10" s="1064"/>
      <c r="AA10" s="1064"/>
      <c r="AB10" s="1064"/>
      <c r="AC10" s="1064"/>
      <c r="AD10" s="1064"/>
      <c r="AE10" s="1064"/>
      <c r="AF10" s="1064"/>
      <c r="AG10" s="1064"/>
      <c r="AH10" s="1064"/>
      <c r="AI10" s="1064"/>
      <c r="AJ10" s="1064"/>
      <c r="AK10" s="1064"/>
      <c r="AL10" s="1064"/>
      <c r="AM10" s="1064"/>
      <c r="AN10" s="1064"/>
      <c r="AO10" s="1064"/>
      <c r="AP10" s="1064"/>
      <c r="AQ10" s="1064"/>
      <c r="AR10" s="1064"/>
      <c r="AS10" s="1064"/>
      <c r="AT10" s="1064"/>
      <c r="AU10" s="1064"/>
      <c r="AV10" s="1079"/>
      <c r="AX10" s="307"/>
      <c r="AY10" s="674"/>
      <c r="AZ10" s="674"/>
      <c r="BA10" s="674"/>
      <c r="BB10" s="674"/>
      <c r="BC10" s="674"/>
      <c r="BD10" s="674"/>
      <c r="BE10" s="674"/>
      <c r="BF10" s="674"/>
      <c r="BG10" s="674"/>
      <c r="BH10" s="674"/>
      <c r="BI10" s="674"/>
      <c r="BJ10" s="674"/>
      <c r="BK10" s="674"/>
      <c r="BL10" s="674"/>
      <c r="BM10" s="674"/>
      <c r="BN10" s="674"/>
      <c r="BO10" s="674"/>
      <c r="BP10" s="674"/>
      <c r="BQ10" s="674"/>
      <c r="BR10" s="674"/>
      <c r="BS10" s="674"/>
      <c r="BT10" s="674"/>
      <c r="BU10" s="674"/>
      <c r="BV10" s="674"/>
      <c r="BW10" s="674"/>
      <c r="BX10" s="674"/>
      <c r="BY10" s="674"/>
      <c r="BZ10" s="674"/>
      <c r="CA10" s="674"/>
      <c r="CB10" s="674"/>
      <c r="CC10" s="674"/>
      <c r="CD10" s="674"/>
      <c r="CE10" s="322"/>
      <c r="CF10" s="322"/>
    </row>
    <row r="11" spans="1:99" ht="11.25" customHeight="1">
      <c r="B11" s="881"/>
      <c r="C11" s="647"/>
      <c r="D11" s="647"/>
      <c r="E11" s="647"/>
      <c r="F11" s="1071"/>
      <c r="G11" s="1055" t="s">
        <v>719</v>
      </c>
      <c r="H11" s="1056"/>
      <c r="I11" s="1056"/>
      <c r="J11" s="1056"/>
      <c r="K11" s="1056"/>
      <c r="L11" s="1056"/>
      <c r="M11" s="1056"/>
      <c r="N11" s="1056" t="s">
        <v>720</v>
      </c>
      <c r="O11" s="1056"/>
      <c r="P11" s="1056"/>
      <c r="Q11" s="1056"/>
      <c r="R11" s="1056"/>
      <c r="S11" s="1085"/>
      <c r="T11" s="1008"/>
      <c r="U11" s="1008"/>
      <c r="V11" s="1008"/>
      <c r="W11" s="1063"/>
      <c r="X11" s="1064"/>
      <c r="Y11" s="1064"/>
      <c r="Z11" s="1064"/>
      <c r="AA11" s="1064"/>
      <c r="AB11" s="1064"/>
      <c r="AC11" s="1064"/>
      <c r="AD11" s="1064"/>
      <c r="AE11" s="1064"/>
      <c r="AF11" s="1064"/>
      <c r="AG11" s="1064"/>
      <c r="AH11" s="1064"/>
      <c r="AI11" s="1064"/>
      <c r="AJ11" s="1064"/>
      <c r="AK11" s="1064"/>
      <c r="AL11" s="1064"/>
      <c r="AM11" s="1064"/>
      <c r="AN11" s="1064"/>
      <c r="AO11" s="1064"/>
      <c r="AP11" s="1064"/>
      <c r="AQ11" s="1064"/>
      <c r="AR11" s="1064"/>
      <c r="AS11" s="1064"/>
      <c r="AT11" s="1064"/>
      <c r="AU11" s="1064"/>
      <c r="AV11" s="1079"/>
      <c r="AX11" s="307"/>
      <c r="AY11" s="674"/>
      <c r="AZ11" s="674"/>
      <c r="BA11" s="674"/>
      <c r="BB11" s="674"/>
      <c r="BC11" s="674"/>
      <c r="BD11" s="674"/>
      <c r="BE11" s="674"/>
      <c r="BF11" s="674"/>
      <c r="BG11" s="674"/>
      <c r="BH11" s="674"/>
      <c r="BI11" s="674"/>
      <c r="BJ11" s="674"/>
      <c r="BK11" s="674"/>
      <c r="BL11" s="674"/>
      <c r="BM11" s="674"/>
      <c r="BN11" s="674"/>
      <c r="BO11" s="674"/>
      <c r="BP11" s="674"/>
      <c r="BQ11" s="674"/>
      <c r="BR11" s="674"/>
      <c r="BS11" s="674"/>
      <c r="BT11" s="674"/>
      <c r="BU11" s="674"/>
      <c r="BV11" s="674"/>
      <c r="BW11" s="674"/>
      <c r="BX11" s="674"/>
      <c r="BY11" s="674"/>
      <c r="BZ11" s="674"/>
      <c r="CA11" s="674"/>
      <c r="CB11" s="674"/>
      <c r="CC11" s="674"/>
      <c r="CD11" s="674"/>
      <c r="CE11" s="322"/>
      <c r="CF11" s="322"/>
    </row>
    <row r="12" spans="1:99" ht="7" customHeight="1">
      <c r="B12" s="881"/>
      <c r="C12" s="647"/>
      <c r="D12" s="647"/>
      <c r="E12" s="647"/>
      <c r="F12" s="1071"/>
      <c r="G12" s="1082" t="s">
        <v>159</v>
      </c>
      <c r="H12" s="1053" t="s">
        <v>727</v>
      </c>
      <c r="I12" s="1053"/>
      <c r="J12" s="1053"/>
      <c r="K12" s="1053"/>
      <c r="L12" s="1053"/>
      <c r="M12" s="662" t="s">
        <v>161</v>
      </c>
      <c r="N12" s="662" t="s">
        <v>159</v>
      </c>
      <c r="O12" s="1083"/>
      <c r="P12" s="1083"/>
      <c r="Q12" s="1083"/>
      <c r="R12" s="1083"/>
      <c r="S12" s="663" t="s">
        <v>161</v>
      </c>
      <c r="T12" s="1008"/>
      <c r="U12" s="1008"/>
      <c r="V12" s="1008"/>
      <c r="W12" s="1049" t="s">
        <v>354</v>
      </c>
      <c r="X12" s="1050"/>
      <c r="Y12" s="1050"/>
      <c r="Z12" s="1050"/>
      <c r="AA12" s="1050"/>
      <c r="AB12" s="1050"/>
      <c r="AC12" s="1050"/>
      <c r="AD12" s="1050"/>
      <c r="AE12" s="1050"/>
      <c r="AF12" s="1050"/>
      <c r="AG12" s="1050"/>
      <c r="AH12" s="1050"/>
      <c r="AI12" s="1047" t="s">
        <v>353</v>
      </c>
      <c r="AJ12" s="1047"/>
      <c r="AK12" s="1047"/>
      <c r="AL12" s="1018"/>
      <c r="AM12" s="1018"/>
      <c r="AN12" s="1018"/>
      <c r="AO12" s="1047" t="s">
        <v>352</v>
      </c>
      <c r="AP12" s="1018"/>
      <c r="AQ12" s="1018"/>
      <c r="AR12" s="1018"/>
      <c r="AS12" s="1047" t="s">
        <v>352</v>
      </c>
      <c r="AT12" s="1018"/>
      <c r="AU12" s="1018"/>
      <c r="AV12" s="1019"/>
      <c r="AX12" s="30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c r="CD12" s="322"/>
      <c r="CE12" s="322"/>
      <c r="CF12" s="322"/>
    </row>
    <row r="13" spans="1:99" ht="7" customHeight="1">
      <c r="B13" s="882"/>
      <c r="C13" s="649"/>
      <c r="D13" s="649"/>
      <c r="E13" s="649"/>
      <c r="F13" s="1072"/>
      <c r="G13" s="668"/>
      <c r="H13" s="1054"/>
      <c r="I13" s="1054"/>
      <c r="J13" s="1054"/>
      <c r="K13" s="1054"/>
      <c r="L13" s="1054"/>
      <c r="M13" s="666"/>
      <c r="N13" s="666"/>
      <c r="O13" s="1084"/>
      <c r="P13" s="1084"/>
      <c r="Q13" s="1084"/>
      <c r="R13" s="1084"/>
      <c r="S13" s="667"/>
      <c r="T13" s="1008"/>
      <c r="U13" s="1008"/>
      <c r="V13" s="1008"/>
      <c r="W13" s="1051"/>
      <c r="X13" s="1052"/>
      <c r="Y13" s="1052"/>
      <c r="Z13" s="1052"/>
      <c r="AA13" s="1052"/>
      <c r="AB13" s="1052"/>
      <c r="AC13" s="1052"/>
      <c r="AD13" s="1052"/>
      <c r="AE13" s="1052"/>
      <c r="AF13" s="1052"/>
      <c r="AG13" s="1052"/>
      <c r="AH13" s="1052"/>
      <c r="AI13" s="1048"/>
      <c r="AJ13" s="1048"/>
      <c r="AK13" s="1048"/>
      <c r="AL13" s="1020"/>
      <c r="AM13" s="1020"/>
      <c r="AN13" s="1020"/>
      <c r="AO13" s="1048"/>
      <c r="AP13" s="1020"/>
      <c r="AQ13" s="1020"/>
      <c r="AR13" s="1020"/>
      <c r="AS13" s="1048"/>
      <c r="AT13" s="1020"/>
      <c r="AU13" s="1020"/>
      <c r="AV13" s="1021"/>
      <c r="AX13" s="307"/>
      <c r="AY13" s="674" t="s">
        <v>468</v>
      </c>
      <c r="AZ13" s="674"/>
      <c r="BA13" s="674"/>
      <c r="BB13" s="674"/>
      <c r="BC13" s="674"/>
      <c r="BD13" s="674"/>
      <c r="BE13" s="674"/>
      <c r="BF13" s="674"/>
      <c r="BG13" s="674"/>
      <c r="BH13" s="674"/>
      <c r="BI13" s="674"/>
      <c r="BJ13" s="674"/>
      <c r="BK13" s="674"/>
      <c r="BL13" s="674"/>
      <c r="BM13" s="674"/>
      <c r="BN13" s="674"/>
      <c r="BO13" s="674"/>
      <c r="BP13" s="674"/>
      <c r="BQ13" s="674"/>
      <c r="BR13" s="674"/>
      <c r="BS13" s="674"/>
      <c r="BT13" s="674"/>
      <c r="BU13" s="674"/>
      <c r="BV13" s="674"/>
      <c r="BW13" s="674"/>
      <c r="BX13" s="674"/>
      <c r="BY13" s="674"/>
      <c r="BZ13" s="674"/>
      <c r="CA13" s="674"/>
      <c r="CB13" s="674"/>
      <c r="CC13" s="674"/>
      <c r="CD13" s="674"/>
      <c r="CE13" s="322"/>
      <c r="CF13" s="322"/>
    </row>
    <row r="14" spans="1:99" ht="15" customHeight="1">
      <c r="B14" s="1002" t="s">
        <v>154</v>
      </c>
      <c r="C14" s="686"/>
      <c r="D14" s="686"/>
      <c r="E14" s="686"/>
      <c r="F14" s="687"/>
      <c r="G14" s="1003"/>
      <c r="H14" s="895"/>
      <c r="I14" s="895"/>
      <c r="J14" s="895"/>
      <c r="K14" s="895"/>
      <c r="L14" s="895"/>
      <c r="M14" s="895"/>
      <c r="N14" s="895"/>
      <c r="O14" s="895"/>
      <c r="P14" s="895"/>
      <c r="Q14" s="895"/>
      <c r="R14" s="895"/>
      <c r="S14" s="896"/>
      <c r="T14" s="1008"/>
      <c r="U14" s="1008"/>
      <c r="V14" s="1008"/>
      <c r="W14" s="1015"/>
      <c r="X14" s="1016"/>
      <c r="Y14" s="1016"/>
      <c r="Z14" s="1016"/>
      <c r="AA14" s="1016"/>
      <c r="AB14" s="1016"/>
      <c r="AC14" s="1016"/>
      <c r="AD14" s="1016"/>
      <c r="AE14" s="1016"/>
      <c r="AF14" s="1016"/>
      <c r="AG14" s="1016"/>
      <c r="AH14" s="1016"/>
      <c r="AI14" s="1016"/>
      <c r="AJ14" s="1016"/>
      <c r="AK14" s="1016"/>
      <c r="AL14" s="1016"/>
      <c r="AM14" s="1016"/>
      <c r="AN14" s="1016"/>
      <c r="AO14" s="1016"/>
      <c r="AP14" s="1016"/>
      <c r="AQ14" s="1016"/>
      <c r="AR14" s="1016"/>
      <c r="AS14" s="1016"/>
      <c r="AT14" s="1016"/>
      <c r="AU14" s="1016"/>
      <c r="AV14" s="1017"/>
      <c r="AX14" s="307"/>
      <c r="AY14" s="674"/>
      <c r="AZ14" s="674"/>
      <c r="BA14" s="674"/>
      <c r="BB14" s="674"/>
      <c r="BC14" s="674"/>
      <c r="BD14" s="674"/>
      <c r="BE14" s="674"/>
      <c r="BF14" s="674"/>
      <c r="BG14" s="674"/>
      <c r="BH14" s="674"/>
      <c r="BI14" s="674"/>
      <c r="BJ14" s="674"/>
      <c r="BK14" s="674"/>
      <c r="BL14" s="674"/>
      <c r="BM14" s="674"/>
      <c r="BN14" s="674"/>
      <c r="BO14" s="674"/>
      <c r="BP14" s="674"/>
      <c r="BQ14" s="674"/>
      <c r="BR14" s="674"/>
      <c r="BS14" s="674"/>
      <c r="BT14" s="674"/>
      <c r="BU14" s="674"/>
      <c r="BV14" s="674"/>
      <c r="BW14" s="674"/>
      <c r="BX14" s="674"/>
      <c r="BY14" s="674"/>
      <c r="BZ14" s="674"/>
      <c r="CA14" s="674"/>
      <c r="CB14" s="674"/>
      <c r="CC14" s="674"/>
      <c r="CD14" s="674"/>
      <c r="CE14" s="322"/>
      <c r="CF14" s="322"/>
      <c r="CL14" s="1" t="s">
        <v>381</v>
      </c>
    </row>
    <row r="15" spans="1:99" ht="6" customHeight="1">
      <c r="B15" s="30"/>
      <c r="C15" s="30"/>
      <c r="D15" s="30"/>
      <c r="E15" s="16"/>
      <c r="F15" s="16"/>
      <c r="G15" s="16"/>
      <c r="H15" s="16"/>
      <c r="I15" s="16"/>
      <c r="J15" s="16"/>
      <c r="K15" s="74"/>
      <c r="L15" s="16"/>
      <c r="M15" s="16"/>
      <c r="N15" s="11"/>
      <c r="O15" s="11"/>
      <c r="P15" s="2"/>
      <c r="Q15" s="2"/>
      <c r="R15" s="2"/>
      <c r="S15" s="2"/>
      <c r="T15" s="2"/>
      <c r="U15" s="2"/>
      <c r="V15" s="2"/>
      <c r="W15" s="2"/>
      <c r="X15" s="2"/>
      <c r="Y15" s="2"/>
      <c r="Z15" s="2"/>
      <c r="AA15" s="2"/>
      <c r="AB15" s="2"/>
      <c r="AC15" s="2"/>
      <c r="AD15" s="2"/>
      <c r="AE15" s="2"/>
      <c r="AF15" s="2"/>
      <c r="AG15" s="2"/>
      <c r="AH15" s="2"/>
      <c r="AI15" s="2"/>
      <c r="AJ15" s="2"/>
      <c r="AK15" s="2"/>
      <c r="AX15" s="307"/>
      <c r="AY15" s="674" t="s">
        <v>467</v>
      </c>
      <c r="AZ15" s="674"/>
      <c r="BA15" s="674"/>
      <c r="BB15" s="674"/>
      <c r="BC15" s="674"/>
      <c r="BD15" s="674"/>
      <c r="BE15" s="674"/>
      <c r="BF15" s="674"/>
      <c r="BG15" s="674"/>
      <c r="BH15" s="674"/>
      <c r="BI15" s="674"/>
      <c r="BJ15" s="674"/>
      <c r="BK15" s="674"/>
      <c r="BL15" s="674"/>
      <c r="BM15" s="674"/>
      <c r="BN15" s="674"/>
      <c r="BO15" s="674"/>
      <c r="BP15" s="674"/>
      <c r="BQ15" s="674"/>
      <c r="BR15" s="674"/>
      <c r="BS15" s="674"/>
      <c r="BT15" s="674"/>
      <c r="BU15" s="674"/>
      <c r="BV15" s="674"/>
      <c r="BW15" s="674"/>
      <c r="BX15" s="674"/>
      <c r="BY15" s="674"/>
      <c r="BZ15" s="674"/>
      <c r="CA15" s="674"/>
      <c r="CB15" s="674"/>
      <c r="CC15" s="674"/>
      <c r="CD15" s="674"/>
      <c r="CE15" s="322"/>
      <c r="CF15" s="322"/>
    </row>
    <row r="16" spans="1:99" ht="18" customHeight="1">
      <c r="A16" s="1004" t="s">
        <v>37</v>
      </c>
      <c r="B16" s="1004"/>
      <c r="C16" s="1004"/>
      <c r="D16" s="1004"/>
      <c r="E16" s="1004"/>
      <c r="F16" s="1004"/>
      <c r="G16" s="1004"/>
      <c r="H16" s="1004"/>
      <c r="I16" s="1004"/>
      <c r="J16" s="1004"/>
      <c r="K16" s="1004"/>
      <c r="L16" s="1004"/>
      <c r="M16" s="1004"/>
      <c r="N16" s="1004"/>
      <c r="O16" s="1004"/>
      <c r="P16" s="1004"/>
      <c r="Q16" s="1004"/>
      <c r="R16" s="1004"/>
      <c r="S16" s="1004"/>
      <c r="T16" s="1004"/>
      <c r="U16" s="1004"/>
      <c r="V16" s="1004"/>
      <c r="W16" s="1004"/>
      <c r="X16" s="1004"/>
      <c r="Y16" s="1004"/>
      <c r="Z16" s="1004"/>
      <c r="AA16" s="1004"/>
      <c r="AB16" s="1004"/>
      <c r="AC16" s="1004"/>
      <c r="AD16" s="1004"/>
      <c r="AE16" s="1004"/>
      <c r="AF16" s="1004"/>
      <c r="AG16" s="1004"/>
      <c r="AH16" s="1004"/>
      <c r="AI16" s="1004"/>
      <c r="AJ16" s="1004"/>
      <c r="AK16" s="1004"/>
      <c r="AL16" s="1004"/>
      <c r="AM16" s="1004"/>
      <c r="AN16" s="1004"/>
      <c r="AO16" s="1004"/>
      <c r="AP16" s="1004"/>
      <c r="AQ16" s="1004"/>
      <c r="AR16" s="1004"/>
      <c r="AS16" s="1004"/>
      <c r="AT16" s="1004"/>
      <c r="AU16" s="1004"/>
      <c r="AV16" s="1004"/>
      <c r="AX16" s="307"/>
      <c r="AY16" s="674"/>
      <c r="AZ16" s="674"/>
      <c r="BA16" s="674"/>
      <c r="BB16" s="674"/>
      <c r="BC16" s="674"/>
      <c r="BD16" s="674"/>
      <c r="BE16" s="674"/>
      <c r="BF16" s="674"/>
      <c r="BG16" s="674"/>
      <c r="BH16" s="674"/>
      <c r="BI16" s="674"/>
      <c r="BJ16" s="674"/>
      <c r="BK16" s="674"/>
      <c r="BL16" s="674"/>
      <c r="BM16" s="674"/>
      <c r="BN16" s="674"/>
      <c r="BO16" s="674"/>
      <c r="BP16" s="674"/>
      <c r="BQ16" s="674"/>
      <c r="BR16" s="674"/>
      <c r="BS16" s="674"/>
      <c r="BT16" s="674"/>
      <c r="BU16" s="674"/>
      <c r="BV16" s="674"/>
      <c r="BW16" s="674"/>
      <c r="BX16" s="674"/>
      <c r="BY16" s="674"/>
      <c r="BZ16" s="674"/>
      <c r="CA16" s="674"/>
      <c r="CB16" s="674"/>
      <c r="CC16" s="674"/>
      <c r="CD16" s="674"/>
      <c r="CE16" s="322"/>
      <c r="CF16" s="322"/>
      <c r="CL16" s="128" t="s">
        <v>364</v>
      </c>
      <c r="CM16" s="143" t="s">
        <v>361</v>
      </c>
      <c r="CN16" s="1" t="s">
        <v>362</v>
      </c>
      <c r="CO16" s="143" t="s">
        <v>363</v>
      </c>
      <c r="CP16" s="1" t="s">
        <v>198</v>
      </c>
      <c r="CQ16" s="143" t="s">
        <v>200</v>
      </c>
      <c r="CR16" s="1" t="s">
        <v>199</v>
      </c>
    </row>
    <row r="17" spans="1:122" ht="15" customHeight="1">
      <c r="B17" s="626" t="s">
        <v>140</v>
      </c>
      <c r="C17" s="627"/>
      <c r="D17" s="627"/>
      <c r="E17" s="627"/>
      <c r="F17" s="628"/>
      <c r="G17" s="266"/>
      <c r="H17" s="1022" t="s">
        <v>712</v>
      </c>
      <c r="I17" s="1022"/>
      <c r="J17" s="1022"/>
      <c r="K17" s="1022"/>
      <c r="L17" s="1022"/>
      <c r="M17" s="1032" t="s">
        <v>739</v>
      </c>
      <c r="N17" s="1032"/>
      <c r="O17" s="1032"/>
      <c r="P17" s="1032"/>
      <c r="Q17" s="530"/>
      <c r="R17" s="1024" t="s">
        <v>707</v>
      </c>
      <c r="S17" s="1024"/>
      <c r="T17" s="1024"/>
      <c r="U17" s="529"/>
      <c r="V17" s="1023" t="s">
        <v>706</v>
      </c>
      <c r="W17" s="1023"/>
      <c r="X17" s="1023"/>
      <c r="Y17" s="1023"/>
      <c r="Z17" s="1023"/>
      <c r="AA17" s="1025"/>
      <c r="AB17" s="1025"/>
      <c r="AC17" s="1026" t="s">
        <v>411</v>
      </c>
      <c r="AD17" s="1026"/>
      <c r="AE17" s="1026"/>
      <c r="AF17" s="1026"/>
      <c r="AG17" s="1026"/>
      <c r="AH17" s="1026"/>
      <c r="AI17" s="1026"/>
      <c r="AJ17" s="1026"/>
      <c r="AK17" s="1026"/>
      <c r="AL17" s="1026"/>
      <c r="AM17" s="1026"/>
      <c r="AN17" s="1026"/>
      <c r="AO17" s="1026"/>
      <c r="AP17" s="1026"/>
      <c r="AQ17" s="1026"/>
      <c r="AR17" s="1026"/>
      <c r="AS17" s="1026"/>
      <c r="AT17" s="1026"/>
      <c r="AU17" s="1026"/>
      <c r="AV17" s="1027"/>
      <c r="AW17" s="345"/>
      <c r="AX17" s="346"/>
      <c r="AY17" s="322" t="s">
        <v>731</v>
      </c>
      <c r="AZ17" s="322"/>
      <c r="BA17" s="322"/>
      <c r="BB17" s="322"/>
      <c r="BC17" s="322"/>
      <c r="BD17" s="322"/>
      <c r="BE17" s="322"/>
      <c r="BF17" s="322"/>
      <c r="BG17" s="322"/>
      <c r="BH17" s="322"/>
      <c r="BI17" s="322"/>
      <c r="BJ17" s="322"/>
      <c r="BK17" s="322"/>
      <c r="BL17" s="322"/>
      <c r="BM17" s="322"/>
      <c r="BN17" s="322"/>
      <c r="BO17" s="322"/>
      <c r="BP17" s="322"/>
      <c r="BQ17" s="322"/>
      <c r="BR17" s="322"/>
      <c r="BS17" s="322"/>
      <c r="BT17" s="322"/>
      <c r="BU17" s="322"/>
      <c r="BV17" s="322"/>
      <c r="BW17" s="322"/>
      <c r="BX17" s="322"/>
      <c r="BY17" s="322"/>
      <c r="BZ17" s="322"/>
      <c r="CA17" s="322"/>
      <c r="CB17" s="322"/>
      <c r="CC17" s="322"/>
      <c r="CD17" s="322"/>
      <c r="CE17" s="322"/>
      <c r="CF17" s="322"/>
      <c r="CL17" s="1" t="s">
        <v>265</v>
      </c>
      <c r="CM17" s="1" t="s">
        <v>266</v>
      </c>
      <c r="CN17" s="1" t="s">
        <v>267</v>
      </c>
      <c r="CO17" s="1" t="s">
        <v>268</v>
      </c>
    </row>
    <row r="18" spans="1:122" ht="15" customHeight="1">
      <c r="A18" s="32"/>
      <c r="B18" s="766"/>
      <c r="C18" s="630"/>
      <c r="D18" s="630"/>
      <c r="E18" s="630"/>
      <c r="F18" s="631"/>
      <c r="G18" s="263"/>
      <c r="H18" s="622" t="s">
        <v>412</v>
      </c>
      <c r="I18" s="622"/>
      <c r="J18" s="622"/>
      <c r="K18" s="623"/>
      <c r="L18" s="623"/>
      <c r="M18" s="622" t="s">
        <v>413</v>
      </c>
      <c r="N18" s="622"/>
      <c r="O18" s="622"/>
      <c r="P18" s="622"/>
      <c r="Q18" s="622"/>
      <c r="R18" s="622"/>
      <c r="S18" s="264"/>
      <c r="T18" s="267" t="s">
        <v>414</v>
      </c>
      <c r="U18" s="264"/>
      <c r="V18" s="265"/>
      <c r="W18" s="261"/>
      <c r="X18" s="261"/>
      <c r="Y18" s="261"/>
      <c r="Z18" s="261"/>
      <c r="AA18" s="261"/>
      <c r="AB18" s="261"/>
      <c r="AC18" s="261"/>
      <c r="AD18" s="261"/>
      <c r="AE18" s="261"/>
      <c r="AF18" s="261"/>
      <c r="AG18" s="261"/>
      <c r="AH18" s="261"/>
      <c r="AI18" s="261"/>
      <c r="AJ18" s="348"/>
      <c r="AK18" s="348"/>
      <c r="AL18" s="348"/>
      <c r="AM18" s="348"/>
      <c r="AN18" s="348"/>
      <c r="AO18" s="348"/>
      <c r="AP18" s="348"/>
      <c r="AQ18" s="348"/>
      <c r="AR18" s="348"/>
      <c r="AS18" s="348"/>
      <c r="AT18" s="348"/>
      <c r="AU18" s="264"/>
      <c r="AV18" s="349"/>
      <c r="AW18" s="345"/>
      <c r="AX18" s="346"/>
      <c r="AY18" s="322" t="s">
        <v>445</v>
      </c>
      <c r="AZ18" s="322"/>
      <c r="BA18" s="322"/>
      <c r="BB18" s="322"/>
      <c r="BC18" s="322"/>
      <c r="BD18" s="322"/>
      <c r="BE18" s="322"/>
      <c r="BF18" s="322"/>
      <c r="BG18" s="322"/>
      <c r="BH18" s="322"/>
      <c r="BI18" s="322"/>
      <c r="BJ18" s="322"/>
      <c r="BK18" s="322"/>
      <c r="BL18" s="322"/>
      <c r="BM18" s="322"/>
      <c r="BN18" s="322"/>
      <c r="BO18" s="322"/>
      <c r="BP18" s="322"/>
      <c r="BQ18" s="322"/>
      <c r="BR18" s="322"/>
      <c r="BS18" s="322"/>
      <c r="BT18" s="322"/>
      <c r="BU18" s="322"/>
      <c r="BV18" s="322"/>
      <c r="BW18" s="322"/>
      <c r="BX18" s="322"/>
      <c r="BY18" s="322"/>
      <c r="BZ18" s="322"/>
      <c r="CA18" s="322"/>
      <c r="CB18" s="322"/>
      <c r="CC18" s="322"/>
      <c r="CD18" s="322"/>
      <c r="CE18" s="322"/>
      <c r="CF18" s="322"/>
      <c r="CL18" s="117" t="s">
        <v>209</v>
      </c>
      <c r="CM18" s="1" t="s">
        <v>211</v>
      </c>
      <c r="CN18" s="1" t="s">
        <v>212</v>
      </c>
      <c r="CO18" s="1" t="s">
        <v>215</v>
      </c>
      <c r="CP18" s="117" t="s">
        <v>213</v>
      </c>
    </row>
    <row r="19" spans="1:122" s="307" customFormat="1" ht="15" customHeight="1">
      <c r="A19" s="344"/>
      <c r="B19" s="350"/>
      <c r="C19" s="1005" t="s">
        <v>528</v>
      </c>
      <c r="D19" s="1006"/>
      <c r="E19" s="1006"/>
      <c r="F19" s="1007"/>
      <c r="G19" s="609" t="s">
        <v>738</v>
      </c>
      <c r="H19" s="351"/>
      <c r="I19" s="351"/>
      <c r="J19" s="351"/>
      <c r="K19" s="351"/>
      <c r="L19" s="351"/>
      <c r="M19" s="351"/>
      <c r="N19" s="351"/>
      <c r="O19" s="351"/>
      <c r="P19" s="351"/>
      <c r="Q19" s="351"/>
      <c r="R19" s="351"/>
      <c r="S19" s="351"/>
      <c r="T19" s="351"/>
      <c r="U19" s="351"/>
      <c r="V19" s="351"/>
      <c r="W19" s="351"/>
      <c r="X19" s="351"/>
      <c r="Y19" s="351"/>
      <c r="Z19" s="351"/>
      <c r="AA19" s="351"/>
      <c r="AB19" s="351"/>
      <c r="AC19" s="351"/>
      <c r="AD19" s="1094"/>
      <c r="AE19" s="1094"/>
      <c r="AF19" s="1094"/>
      <c r="AG19" s="351"/>
      <c r="AH19" s="351"/>
      <c r="AI19" s="351"/>
      <c r="AJ19" s="351"/>
      <c r="AK19" s="351"/>
      <c r="AL19" s="351"/>
      <c r="AM19" s="351"/>
      <c r="AN19" s="351"/>
      <c r="AO19" s="351"/>
      <c r="AP19" s="351"/>
      <c r="AQ19" s="351"/>
      <c r="AR19" s="351"/>
      <c r="AS19" s="351"/>
      <c r="AT19" s="351"/>
      <c r="AU19" s="351"/>
      <c r="AV19" s="352"/>
      <c r="AW19" s="345"/>
      <c r="AX19" s="346"/>
      <c r="AY19" s="611" t="s">
        <v>742</v>
      </c>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2"/>
      <c r="BZ19" s="322"/>
      <c r="CA19" s="322"/>
      <c r="CB19" s="322"/>
      <c r="CC19" s="322"/>
      <c r="CD19" s="322"/>
      <c r="CE19" s="322"/>
      <c r="CF19" s="322"/>
      <c r="CL19" s="347"/>
      <c r="CP19" s="347"/>
    </row>
    <row r="20" spans="1:122" s="307" customFormat="1" ht="15" customHeight="1">
      <c r="A20" s="438"/>
      <c r="B20" s="626" t="s">
        <v>418</v>
      </c>
      <c r="C20" s="627"/>
      <c r="D20" s="627"/>
      <c r="E20" s="627"/>
      <c r="F20" s="628"/>
      <c r="G20" s="268"/>
      <c r="H20" s="436" t="s">
        <v>415</v>
      </c>
      <c r="I20" s="436"/>
      <c r="J20" s="436"/>
      <c r="K20" s="269"/>
      <c r="L20" s="269"/>
      <c r="M20" s="433" t="s">
        <v>623</v>
      </c>
      <c r="N20" s="436"/>
      <c r="O20" s="436"/>
      <c r="P20" s="269"/>
      <c r="Q20" s="433"/>
      <c r="R20" s="433" t="s">
        <v>416</v>
      </c>
      <c r="S20" s="433"/>
      <c r="T20" s="433"/>
      <c r="U20" s="433"/>
      <c r="V20" s="433"/>
      <c r="W20" s="433"/>
      <c r="X20" s="433"/>
      <c r="Y20" s="433"/>
      <c r="Z20" s="439" t="s">
        <v>636</v>
      </c>
      <c r="AA20" s="433"/>
      <c r="AB20" s="433"/>
      <c r="AC20" s="433"/>
      <c r="AD20" s="433"/>
      <c r="AE20" s="433"/>
      <c r="AF20" s="433"/>
      <c r="AG20" s="433"/>
      <c r="AH20" s="433"/>
      <c r="AI20" s="433" t="s">
        <v>637</v>
      </c>
      <c r="AJ20" s="1028"/>
      <c r="AK20" s="1028"/>
      <c r="AL20" s="1028"/>
      <c r="AM20" s="1028"/>
      <c r="AN20" s="1028"/>
      <c r="AO20" s="1028"/>
      <c r="AP20" s="433" t="s">
        <v>638</v>
      </c>
      <c r="AQ20" s="461"/>
      <c r="AR20" s="461"/>
      <c r="AS20" s="461" t="s">
        <v>622</v>
      </c>
      <c r="AT20" s="461"/>
      <c r="AU20" s="461"/>
      <c r="AV20" s="435"/>
      <c r="AW20" s="1093"/>
      <c r="AX20" s="869"/>
      <c r="AY20" s="611" t="s">
        <v>743</v>
      </c>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L20" s="307" t="s">
        <v>624</v>
      </c>
      <c r="CM20" s="307" t="s">
        <v>625</v>
      </c>
    </row>
    <row r="21" spans="1:122" s="307" customFormat="1" ht="15" customHeight="1">
      <c r="A21" s="438"/>
      <c r="B21" s="629"/>
      <c r="C21" s="630"/>
      <c r="D21" s="630"/>
      <c r="E21" s="630"/>
      <c r="F21" s="631"/>
      <c r="G21" s="270"/>
      <c r="H21" s="437" t="s">
        <v>526</v>
      </c>
      <c r="I21" s="437"/>
      <c r="J21" s="437"/>
      <c r="K21" s="437"/>
      <c r="L21" s="437"/>
      <c r="M21" s="499" t="s">
        <v>702</v>
      </c>
      <c r="N21" s="437"/>
      <c r="O21" s="434"/>
      <c r="P21" s="434"/>
      <c r="Q21" s="500" t="s">
        <v>525</v>
      </c>
      <c r="R21" s="434"/>
      <c r="S21" s="434"/>
      <c r="T21" s="434"/>
      <c r="U21" s="498" t="s">
        <v>701</v>
      </c>
      <c r="V21" s="498"/>
      <c r="W21" s="434"/>
      <c r="X21" s="500" t="s">
        <v>417</v>
      </c>
      <c r="Y21" s="500"/>
      <c r="Z21" s="434"/>
      <c r="AA21" s="434"/>
      <c r="AB21" s="434"/>
      <c r="AC21" s="434"/>
      <c r="AD21" s="434"/>
      <c r="AE21" s="510"/>
      <c r="AF21" s="499" t="s">
        <v>703</v>
      </c>
      <c r="AG21" s="499"/>
      <c r="AH21" s="499"/>
      <c r="AI21" s="510"/>
      <c r="AJ21" s="510"/>
      <c r="AK21" s="498"/>
      <c r="AL21" s="498"/>
      <c r="AM21" s="500" t="s">
        <v>511</v>
      </c>
      <c r="AN21" s="498"/>
      <c r="AO21" s="498"/>
      <c r="AP21" s="498"/>
      <c r="AQ21" s="638"/>
      <c r="AR21" s="638"/>
      <c r="AS21" s="638"/>
      <c r="AT21" s="638"/>
      <c r="AU21" s="638"/>
      <c r="AV21" s="501" t="s">
        <v>161</v>
      </c>
      <c r="AW21" s="1093"/>
      <c r="AX21" s="869"/>
      <c r="AY21" s="611" t="s">
        <v>744</v>
      </c>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552"/>
      <c r="CD21" s="322"/>
      <c r="CE21" s="322"/>
      <c r="CF21" s="322"/>
    </row>
    <row r="22" spans="1:122" ht="12.75" customHeight="1">
      <c r="B22" s="626" t="s">
        <v>419</v>
      </c>
      <c r="C22" s="627"/>
      <c r="D22" s="627"/>
      <c r="E22" s="627"/>
      <c r="F22" s="628"/>
      <c r="G22" s="229"/>
      <c r="H22" s="225" t="s">
        <v>391</v>
      </c>
      <c r="I22" s="230"/>
      <c r="J22" s="230"/>
      <c r="K22" s="722"/>
      <c r="L22" s="722"/>
      <c r="M22" s="225" t="s">
        <v>392</v>
      </c>
      <c r="N22" s="230"/>
      <c r="O22" s="230"/>
      <c r="P22" s="230"/>
      <c r="Q22" s="230"/>
      <c r="R22" s="230"/>
      <c r="S22" s="230"/>
      <c r="T22" s="225" t="s">
        <v>393</v>
      </c>
      <c r="U22" s="223"/>
      <c r="V22" s="223"/>
      <c r="W22" s="223"/>
      <c r="X22" s="223"/>
      <c r="Y22" s="223"/>
      <c r="Z22" s="223"/>
      <c r="AA22" s="645"/>
      <c r="AB22" s="645"/>
      <c r="AC22" s="225" t="s">
        <v>394</v>
      </c>
      <c r="AD22" s="223"/>
      <c r="AE22" s="223"/>
      <c r="AF22" s="223"/>
      <c r="AG22" s="223"/>
      <c r="AH22" s="223"/>
      <c r="AI22" s="223"/>
      <c r="AJ22" s="223"/>
      <c r="AK22" s="223"/>
      <c r="AL22" s="223"/>
      <c r="AM22" s="223"/>
      <c r="AN22" s="223"/>
      <c r="AO22" s="645"/>
      <c r="AP22" s="645"/>
      <c r="AQ22" s="225"/>
      <c r="AR22" s="225"/>
      <c r="AS22" s="223"/>
      <c r="AT22" s="223"/>
      <c r="AU22" s="223"/>
      <c r="AV22" s="224"/>
      <c r="AX22" s="307"/>
      <c r="AY22" s="322"/>
      <c r="AZ22" s="322"/>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2"/>
      <c r="BZ22" s="322"/>
      <c r="CA22" s="322"/>
      <c r="CB22" s="322"/>
      <c r="CC22" s="322"/>
      <c r="CD22" s="322"/>
      <c r="CE22" s="322"/>
      <c r="CF22" s="322"/>
      <c r="CL22" s="1" t="s">
        <v>236</v>
      </c>
      <c r="CM22" s="1" t="s">
        <v>237</v>
      </c>
    </row>
    <row r="23" spans="1:122" ht="12.75" customHeight="1">
      <c r="B23" s="766"/>
      <c r="C23" s="767"/>
      <c r="D23" s="767"/>
      <c r="E23" s="767"/>
      <c r="F23" s="942"/>
      <c r="G23" s="240"/>
      <c r="H23" s="222" t="s">
        <v>396</v>
      </c>
      <c r="I23" s="241"/>
      <c r="J23" s="241"/>
      <c r="K23" s="241"/>
      <c r="L23" s="241"/>
      <c r="M23" s="241"/>
      <c r="N23" s="241"/>
      <c r="O23" s="241"/>
      <c r="P23" s="241"/>
      <c r="Q23" s="241"/>
      <c r="R23" s="241"/>
      <c r="S23" s="222" t="s">
        <v>397</v>
      </c>
      <c r="T23" s="241"/>
      <c r="U23" s="241"/>
      <c r="V23" s="241"/>
      <c r="W23" s="241"/>
      <c r="X23" s="241"/>
      <c r="Y23" s="241"/>
      <c r="Z23" s="241"/>
      <c r="AA23" s="241"/>
      <c r="AB23" s="241"/>
      <c r="AC23" s="241"/>
      <c r="AD23" s="241"/>
      <c r="AE23" s="241"/>
      <c r="AF23" s="723"/>
      <c r="AG23" s="723"/>
      <c r="AH23" s="222" t="s">
        <v>395</v>
      </c>
      <c r="AI23" s="242"/>
      <c r="AJ23" s="242"/>
      <c r="AK23" s="242"/>
      <c r="AL23" s="723"/>
      <c r="AM23" s="723"/>
      <c r="AN23" s="244" t="s">
        <v>408</v>
      </c>
      <c r="AO23" s="242"/>
      <c r="AP23" s="242"/>
      <c r="AQ23" s="242"/>
      <c r="AR23" s="242"/>
      <c r="AS23" s="242"/>
      <c r="AT23" s="242"/>
      <c r="AU23" s="242"/>
      <c r="AV23" s="243"/>
      <c r="AX23" s="307"/>
      <c r="AY23" s="567" t="s">
        <v>439</v>
      </c>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2"/>
      <c r="BZ23" s="322"/>
      <c r="CA23" s="322"/>
      <c r="CB23" s="322"/>
      <c r="CC23" s="322"/>
      <c r="CD23" s="322"/>
      <c r="CE23" s="322"/>
      <c r="CF23" s="322"/>
      <c r="CL23" s="1" t="s">
        <v>271</v>
      </c>
      <c r="CM23" s="1" t="s">
        <v>272</v>
      </c>
      <c r="CN23" s="1" t="s">
        <v>273</v>
      </c>
      <c r="CO23" s="1" t="s">
        <v>274</v>
      </c>
    </row>
    <row r="24" spans="1:122" ht="30" customHeight="1">
      <c r="B24" s="629"/>
      <c r="C24" s="630"/>
      <c r="D24" s="630"/>
      <c r="E24" s="630"/>
      <c r="F24" s="631"/>
      <c r="G24" s="724"/>
      <c r="H24" s="725"/>
      <c r="I24" s="725"/>
      <c r="J24" s="725"/>
      <c r="K24" s="725"/>
      <c r="L24" s="725"/>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725"/>
      <c r="AK24" s="725"/>
      <c r="AL24" s="725"/>
      <c r="AM24" s="725"/>
      <c r="AN24" s="725"/>
      <c r="AO24" s="725"/>
      <c r="AP24" s="725"/>
      <c r="AQ24" s="725"/>
      <c r="AR24" s="725"/>
      <c r="AS24" s="725"/>
      <c r="AT24" s="725"/>
      <c r="AU24" s="725"/>
      <c r="AV24" s="726"/>
      <c r="AX24" s="307"/>
      <c r="AY24" s="615" t="s">
        <v>745</v>
      </c>
      <c r="AZ24" s="615"/>
      <c r="BA24" s="615"/>
      <c r="BB24" s="615"/>
      <c r="BC24" s="615"/>
      <c r="BD24" s="615"/>
      <c r="BE24" s="615"/>
      <c r="BF24" s="615"/>
      <c r="BG24" s="615"/>
      <c r="BH24" s="615"/>
      <c r="BI24" s="615"/>
      <c r="BJ24" s="615"/>
      <c r="BK24" s="615"/>
      <c r="BL24" s="615"/>
      <c r="BM24" s="615"/>
      <c r="BN24" s="615"/>
      <c r="BO24" s="615"/>
      <c r="BP24" s="615"/>
      <c r="BQ24" s="615"/>
      <c r="BR24" s="615"/>
      <c r="BS24" s="615"/>
      <c r="BT24" s="615"/>
      <c r="BU24" s="615"/>
      <c r="BV24" s="615"/>
      <c r="BW24" s="615"/>
      <c r="BX24" s="615"/>
      <c r="BY24" s="615"/>
      <c r="BZ24" s="615"/>
      <c r="CA24" s="615"/>
      <c r="CB24" s="615"/>
      <c r="CC24" s="615"/>
      <c r="CD24" s="615"/>
      <c r="CE24" s="615"/>
      <c r="CF24" s="615"/>
      <c r="CL24" s="1" t="s">
        <v>433</v>
      </c>
      <c r="CM24" s="1" t="s">
        <v>434</v>
      </c>
      <c r="CN24" s="1" t="s">
        <v>32</v>
      </c>
      <c r="CO24" s="1" t="s">
        <v>435</v>
      </c>
    </row>
    <row r="25" spans="1:122" ht="40" customHeight="1">
      <c r="B25" s="1005" t="s">
        <v>420</v>
      </c>
      <c r="C25" s="1006"/>
      <c r="D25" s="1006"/>
      <c r="E25" s="1006"/>
      <c r="F25" s="1007"/>
      <c r="G25" s="1029"/>
      <c r="H25" s="1030"/>
      <c r="I25" s="1030"/>
      <c r="J25" s="1030"/>
      <c r="K25" s="1030"/>
      <c r="L25" s="1030"/>
      <c r="M25" s="1030"/>
      <c r="N25" s="1030"/>
      <c r="O25" s="1030"/>
      <c r="P25" s="1030"/>
      <c r="Q25" s="1030"/>
      <c r="R25" s="1030"/>
      <c r="S25" s="1030"/>
      <c r="T25" s="1030"/>
      <c r="U25" s="1030"/>
      <c r="V25" s="1030"/>
      <c r="W25" s="1030"/>
      <c r="X25" s="1030"/>
      <c r="Y25" s="1030"/>
      <c r="Z25" s="1030"/>
      <c r="AA25" s="1030"/>
      <c r="AB25" s="1030"/>
      <c r="AC25" s="1030"/>
      <c r="AD25" s="1030"/>
      <c r="AE25" s="1030"/>
      <c r="AF25" s="1030"/>
      <c r="AG25" s="1030"/>
      <c r="AH25" s="1030"/>
      <c r="AI25" s="1030"/>
      <c r="AJ25" s="1030"/>
      <c r="AK25" s="1030"/>
      <c r="AL25" s="1030"/>
      <c r="AM25" s="1030"/>
      <c r="AN25" s="1030"/>
      <c r="AO25" s="1030"/>
      <c r="AP25" s="1030"/>
      <c r="AQ25" s="1030"/>
      <c r="AR25" s="1030"/>
      <c r="AS25" s="1030"/>
      <c r="AT25" s="1030"/>
      <c r="AU25" s="1030"/>
      <c r="AV25" s="1031"/>
      <c r="AX25" s="307"/>
      <c r="AY25" s="322" t="s">
        <v>548</v>
      </c>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L25" s="1" t="s">
        <v>278</v>
      </c>
      <c r="CM25" s="1" t="s">
        <v>279</v>
      </c>
    </row>
    <row r="26" spans="1:122" ht="6" customHeight="1">
      <c r="B26" s="31"/>
      <c r="C26" s="31"/>
      <c r="D26" s="31"/>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X26" s="307"/>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L26" s="1" t="s">
        <v>691</v>
      </c>
      <c r="CM26" s="1" t="s">
        <v>692</v>
      </c>
      <c r="CN26" s="1" t="s">
        <v>693</v>
      </c>
      <c r="CO26" s="1" t="s">
        <v>694</v>
      </c>
      <c r="CP26" s="1" t="s">
        <v>695</v>
      </c>
      <c r="CQ26" s="1" t="s">
        <v>696</v>
      </c>
      <c r="CR26" s="1" t="s">
        <v>697</v>
      </c>
      <c r="CS26" s="1" t="s">
        <v>698</v>
      </c>
      <c r="CT26" s="1" t="s">
        <v>699</v>
      </c>
      <c r="CU26" s="1" t="s">
        <v>700</v>
      </c>
    </row>
    <row r="27" spans="1:122" ht="18" customHeight="1">
      <c r="A27" s="764" t="s">
        <v>36</v>
      </c>
      <c r="B27" s="764"/>
      <c r="C27" s="764"/>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764"/>
      <c r="AB27" s="764"/>
      <c r="AC27" s="764"/>
      <c r="AD27" s="764"/>
      <c r="AE27" s="764"/>
      <c r="AF27" s="94"/>
      <c r="AG27" s="94"/>
      <c r="AH27" s="205"/>
      <c r="AI27" s="883" t="s">
        <v>409</v>
      </c>
      <c r="AJ27" s="906"/>
      <c r="AK27" s="906"/>
      <c r="AL27" s="906"/>
      <c r="AM27" s="906"/>
      <c r="AN27" s="906"/>
      <c r="AO27" s="907"/>
      <c r="AP27" s="987" t="s">
        <v>410</v>
      </c>
      <c r="AQ27" s="988"/>
      <c r="AR27" s="988"/>
      <c r="AS27" s="988"/>
      <c r="AT27" s="988"/>
      <c r="AU27" s="988"/>
      <c r="AV27" s="989"/>
      <c r="AX27" s="307"/>
      <c r="AY27" s="323" t="s">
        <v>440</v>
      </c>
      <c r="AZ27" s="322"/>
      <c r="BA27" s="322"/>
      <c r="BB27" s="322"/>
      <c r="BC27" s="322"/>
      <c r="BD27" s="322"/>
      <c r="BE27" s="322"/>
      <c r="BF27" s="322"/>
      <c r="BG27" s="322"/>
      <c r="BH27" s="322"/>
      <c r="BI27" s="322"/>
      <c r="BJ27" s="322"/>
      <c r="BK27" s="322"/>
      <c r="BL27" s="322"/>
      <c r="BM27" s="322"/>
      <c r="BN27" s="322"/>
      <c r="BO27" s="322"/>
      <c r="BP27" s="322"/>
      <c r="BQ27" s="322"/>
      <c r="BR27" s="322"/>
      <c r="BS27" s="322"/>
      <c r="BT27" s="322"/>
      <c r="BU27" s="322"/>
      <c r="BV27" s="322"/>
      <c r="BW27" s="322"/>
      <c r="BX27" s="322"/>
      <c r="BY27" s="322"/>
      <c r="BZ27" s="322"/>
      <c r="CA27" s="322"/>
      <c r="CB27" s="322"/>
      <c r="CC27" s="322"/>
      <c r="CD27" s="322"/>
      <c r="CE27" s="322"/>
      <c r="CF27" s="322"/>
    </row>
    <row r="28" spans="1:122" ht="12" customHeight="1">
      <c r="A28" s="20"/>
      <c r="B28" s="634" t="s">
        <v>35</v>
      </c>
      <c r="C28" s="635"/>
      <c r="D28" s="635"/>
      <c r="E28" s="635"/>
      <c r="F28" s="636"/>
      <c r="G28" s="745" t="s">
        <v>126</v>
      </c>
      <c r="H28" s="746"/>
      <c r="I28" s="746"/>
      <c r="J28" s="746"/>
      <c r="K28" s="746"/>
      <c r="L28" s="746"/>
      <c r="M28" s="747"/>
      <c r="N28" s="37"/>
      <c r="O28" s="37"/>
      <c r="P28" s="37"/>
      <c r="Q28" s="954" t="s">
        <v>628</v>
      </c>
      <c r="R28" s="954"/>
      <c r="S28" s="70"/>
      <c r="T28" s="63" t="s">
        <v>164</v>
      </c>
      <c r="U28" s="70"/>
      <c r="V28" s="64" t="s">
        <v>125</v>
      </c>
      <c r="W28" s="73"/>
      <c r="X28" s="88" t="s">
        <v>163</v>
      </c>
      <c r="Y28" s="88" t="s">
        <v>167</v>
      </c>
      <c r="Z28" s="982" t="str">
        <f t="shared" ref="Z28:Z37" si="0">IF(OR(S28="",U28="",W28=""),"",DATE(S28+"2018",U28,W28))</f>
        <v/>
      </c>
      <c r="AA28" s="982"/>
      <c r="AB28" s="88" t="s">
        <v>168</v>
      </c>
      <c r="AC28" s="110"/>
      <c r="AD28" s="111"/>
      <c r="AE28" s="111"/>
      <c r="AF28" s="112"/>
      <c r="AG28" s="94"/>
      <c r="AH28" s="205"/>
      <c r="AI28" s="1042"/>
      <c r="AJ28" s="647"/>
      <c r="AK28" s="647"/>
      <c r="AL28" s="647"/>
      <c r="AM28" s="647"/>
      <c r="AN28" s="647"/>
      <c r="AO28" s="648"/>
      <c r="AP28" s="990"/>
      <c r="AQ28" s="991"/>
      <c r="AR28" s="991"/>
      <c r="AS28" s="991"/>
      <c r="AT28" s="991"/>
      <c r="AU28" s="991"/>
      <c r="AV28" s="992"/>
      <c r="AX28" s="307"/>
      <c r="AY28" s="567" t="s">
        <v>441</v>
      </c>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2"/>
      <c r="BZ28" s="322"/>
      <c r="CA28" s="322"/>
      <c r="CB28" s="322"/>
      <c r="CC28" s="322"/>
      <c r="CD28" s="322"/>
      <c r="CE28" s="322"/>
      <c r="CF28" s="322"/>
      <c r="CL28" s="1" t="s">
        <v>292</v>
      </c>
      <c r="CM28" s="1" t="s">
        <v>293</v>
      </c>
      <c r="CN28" s="1" t="s">
        <v>294</v>
      </c>
      <c r="CO28" s="1" t="s">
        <v>295</v>
      </c>
      <c r="CP28" s="1" t="s">
        <v>296</v>
      </c>
      <c r="CQ28" s="1" t="s">
        <v>297</v>
      </c>
    </row>
    <row r="29" spans="1:122" ht="12" customHeight="1">
      <c r="A29" s="20"/>
      <c r="B29" s="637"/>
      <c r="C29" s="638"/>
      <c r="D29" s="638"/>
      <c r="E29" s="638"/>
      <c r="F29" s="639"/>
      <c r="G29" s="659" t="s">
        <v>127</v>
      </c>
      <c r="H29" s="660"/>
      <c r="I29" s="660"/>
      <c r="J29" s="660"/>
      <c r="K29" s="660"/>
      <c r="L29" s="660"/>
      <c r="M29" s="661"/>
      <c r="N29" s="38"/>
      <c r="O29" s="38"/>
      <c r="P29" s="38"/>
      <c r="Q29" s="941" t="s">
        <v>628</v>
      </c>
      <c r="R29" s="941"/>
      <c r="S29" s="71"/>
      <c r="T29" s="38" t="s">
        <v>164</v>
      </c>
      <c r="U29" s="71"/>
      <c r="V29" s="38" t="s">
        <v>125</v>
      </c>
      <c r="W29" s="67"/>
      <c r="X29" s="81" t="s">
        <v>163</v>
      </c>
      <c r="Y29" s="81" t="s">
        <v>158</v>
      </c>
      <c r="Z29" s="977" t="str">
        <f t="shared" si="0"/>
        <v/>
      </c>
      <c r="AA29" s="977"/>
      <c r="AB29" s="81" t="s">
        <v>160</v>
      </c>
      <c r="AC29" s="66"/>
      <c r="AD29" s="98"/>
      <c r="AE29" s="98"/>
      <c r="AF29" s="97"/>
      <c r="AG29" s="94"/>
      <c r="AH29" s="205"/>
      <c r="AI29" s="1042"/>
      <c r="AJ29" s="647"/>
      <c r="AK29" s="647"/>
      <c r="AL29" s="647"/>
      <c r="AM29" s="647"/>
      <c r="AN29" s="647"/>
      <c r="AO29" s="648"/>
      <c r="AP29" s="990"/>
      <c r="AQ29" s="991"/>
      <c r="AR29" s="991"/>
      <c r="AS29" s="991"/>
      <c r="AT29" s="991"/>
      <c r="AU29" s="991"/>
      <c r="AV29" s="992"/>
      <c r="AX29" s="307"/>
      <c r="AY29" s="322" t="s">
        <v>732</v>
      </c>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L29" s="1" t="s">
        <v>312</v>
      </c>
      <c r="CM29" s="1" t="s">
        <v>311</v>
      </c>
      <c r="CN29" s="1" t="s">
        <v>421</v>
      </c>
      <c r="CO29" s="1" t="s">
        <v>422</v>
      </c>
    </row>
    <row r="30" spans="1:122" ht="12" customHeight="1">
      <c r="A30" s="20"/>
      <c r="B30" s="44" t="s">
        <v>152</v>
      </c>
      <c r="C30" s="29"/>
      <c r="D30" s="29"/>
      <c r="E30" s="29"/>
      <c r="F30" s="29"/>
      <c r="G30" s="29"/>
      <c r="H30" s="29"/>
      <c r="I30" s="29"/>
      <c r="J30" s="91"/>
      <c r="K30" s="91"/>
      <c r="L30" s="39"/>
      <c r="M30" s="101"/>
      <c r="N30" s="39"/>
      <c r="O30" s="39"/>
      <c r="P30" s="39"/>
      <c r="Q30" s="624" t="s">
        <v>629</v>
      </c>
      <c r="R30" s="624"/>
      <c r="S30" s="613"/>
      <c r="T30" s="39" t="s">
        <v>164</v>
      </c>
      <c r="U30" s="72"/>
      <c r="V30" s="39" t="s">
        <v>125</v>
      </c>
      <c r="W30" s="62"/>
      <c r="X30" s="91" t="s">
        <v>163</v>
      </c>
      <c r="Y30" s="91" t="s">
        <v>158</v>
      </c>
      <c r="Z30" s="621" t="str">
        <f t="shared" si="0"/>
        <v/>
      </c>
      <c r="AA30" s="621"/>
      <c r="AB30" s="91" t="s">
        <v>160</v>
      </c>
      <c r="AC30" s="68"/>
      <c r="AD30" s="113"/>
      <c r="AE30" s="99"/>
      <c r="AF30" s="47"/>
      <c r="AG30" s="94"/>
      <c r="AH30" s="205"/>
      <c r="AI30" s="903"/>
      <c r="AJ30" s="904"/>
      <c r="AK30" s="904"/>
      <c r="AL30" s="904"/>
      <c r="AM30" s="904"/>
      <c r="AN30" s="904"/>
      <c r="AO30" s="908"/>
      <c r="AP30" s="993"/>
      <c r="AQ30" s="994"/>
      <c r="AR30" s="994"/>
      <c r="AS30" s="994"/>
      <c r="AT30" s="994"/>
      <c r="AU30" s="994"/>
      <c r="AV30" s="995"/>
      <c r="AX30" s="307"/>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row>
    <row r="31" spans="1:122" ht="18" customHeight="1">
      <c r="A31" s="20"/>
      <c r="B31" s="245" t="s">
        <v>34</v>
      </c>
      <c r="C31" s="246"/>
      <c r="D31" s="246"/>
      <c r="E31" s="246"/>
      <c r="F31" s="246"/>
      <c r="G31" s="246"/>
      <c r="H31" s="246"/>
      <c r="I31" s="246"/>
      <c r="J31" s="246"/>
      <c r="K31" s="246"/>
      <c r="L31" s="246"/>
      <c r="M31" s="247"/>
      <c r="N31" s="246"/>
      <c r="O31" s="246"/>
      <c r="P31" s="246"/>
      <c r="Q31" s="1102" t="s">
        <v>629</v>
      </c>
      <c r="R31" s="1102"/>
      <c r="S31" s="248"/>
      <c r="T31" s="249" t="s">
        <v>164</v>
      </c>
      <c r="U31" s="248"/>
      <c r="V31" s="249" t="s">
        <v>125</v>
      </c>
      <c r="W31" s="250"/>
      <c r="X31" s="249" t="s">
        <v>163</v>
      </c>
      <c r="Y31" s="249" t="s">
        <v>181</v>
      </c>
      <c r="Z31" s="998" t="str">
        <f t="shared" si="0"/>
        <v/>
      </c>
      <c r="AA31" s="998"/>
      <c r="AB31" s="249" t="s">
        <v>182</v>
      </c>
      <c r="AC31" s="249"/>
      <c r="AD31" s="246"/>
      <c r="AE31" s="246"/>
      <c r="AF31" s="251"/>
      <c r="AG31" s="106"/>
      <c r="AI31" s="1039" t="s">
        <v>384</v>
      </c>
      <c r="AJ31" s="1036"/>
      <c r="AK31" s="1038"/>
      <c r="AL31" s="1038"/>
      <c r="AM31" s="1036" t="s">
        <v>383</v>
      </c>
      <c r="AN31" s="1036"/>
      <c r="AO31" s="1037"/>
      <c r="AP31" s="78"/>
      <c r="AQ31" s="76"/>
      <c r="AR31" s="76"/>
      <c r="AS31" s="76"/>
      <c r="AT31" s="35"/>
      <c r="AU31" s="35"/>
      <c r="AV31" s="36"/>
      <c r="AX31" s="307"/>
      <c r="AY31" s="567" t="s">
        <v>442</v>
      </c>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L31" s="1" t="s">
        <v>314</v>
      </c>
      <c r="CM31" s="1" t="s">
        <v>315</v>
      </c>
      <c r="CN31" s="1" t="s">
        <v>316</v>
      </c>
      <c r="CO31" s="1" t="s">
        <v>317</v>
      </c>
      <c r="CP31" s="1" t="s">
        <v>318</v>
      </c>
      <c r="CQ31" s="1" t="s">
        <v>319</v>
      </c>
      <c r="CR31" s="1" t="s">
        <v>320</v>
      </c>
      <c r="CS31" s="1" t="s">
        <v>321</v>
      </c>
      <c r="CT31" s="1" t="s">
        <v>322</v>
      </c>
      <c r="CU31" s="1" t="s">
        <v>323</v>
      </c>
      <c r="CV31" s="1" t="s">
        <v>324</v>
      </c>
      <c r="CW31" s="1" t="s">
        <v>325</v>
      </c>
      <c r="CX31" s="1" t="s">
        <v>326</v>
      </c>
      <c r="CY31" s="1" t="s">
        <v>327</v>
      </c>
      <c r="CZ31" s="1" t="s">
        <v>328</v>
      </c>
      <c r="DA31" s="1" t="s">
        <v>329</v>
      </c>
      <c r="DB31" s="1" t="s">
        <v>330</v>
      </c>
      <c r="DC31" s="1" t="s">
        <v>331</v>
      </c>
      <c r="DD31" s="1" t="s">
        <v>332</v>
      </c>
      <c r="DE31" s="1" t="s">
        <v>333</v>
      </c>
      <c r="DF31" s="1" t="s">
        <v>334</v>
      </c>
      <c r="DG31" s="1" t="s">
        <v>335</v>
      </c>
      <c r="DH31" s="1" t="s">
        <v>336</v>
      </c>
      <c r="DI31" s="1" t="s">
        <v>337</v>
      </c>
      <c r="DJ31" s="1" t="s">
        <v>338</v>
      </c>
      <c r="DK31" s="1" t="s">
        <v>339</v>
      </c>
      <c r="DL31" s="1" t="s">
        <v>340</v>
      </c>
      <c r="DM31" s="1" t="s">
        <v>341</v>
      </c>
      <c r="DN31" s="1" t="s">
        <v>342</v>
      </c>
      <c r="DO31" s="1" t="s">
        <v>343</v>
      </c>
      <c r="DP31" s="1" t="s">
        <v>344</v>
      </c>
      <c r="DQ31" s="1" t="s">
        <v>345</v>
      </c>
      <c r="DR31" s="1" t="s">
        <v>346</v>
      </c>
    </row>
    <row r="32" spans="1:122" ht="12" customHeight="1">
      <c r="A32" s="20"/>
      <c r="B32" s="9"/>
      <c r="C32" s="645" t="s">
        <v>120</v>
      </c>
      <c r="D32" s="646"/>
      <c r="E32" s="1096" t="s">
        <v>171</v>
      </c>
      <c r="F32" s="1097"/>
      <c r="G32" s="642" t="s">
        <v>141</v>
      </c>
      <c r="H32" s="643"/>
      <c r="I32" s="643"/>
      <c r="J32" s="643"/>
      <c r="K32" s="643"/>
      <c r="L32" s="643"/>
      <c r="M32" s="644"/>
      <c r="N32" s="37"/>
      <c r="O32" s="37"/>
      <c r="P32" s="37"/>
      <c r="Q32" s="954" t="s">
        <v>628</v>
      </c>
      <c r="R32" s="954"/>
      <c r="S32" s="37"/>
      <c r="T32" s="37" t="s">
        <v>164</v>
      </c>
      <c r="U32" s="70"/>
      <c r="V32" s="37" t="s">
        <v>125</v>
      </c>
      <c r="W32" s="64"/>
      <c r="X32" s="88" t="s">
        <v>163</v>
      </c>
      <c r="Y32" s="88" t="s">
        <v>167</v>
      </c>
      <c r="Z32" s="999" t="str">
        <f t="shared" si="0"/>
        <v/>
      </c>
      <c r="AA32" s="999"/>
      <c r="AB32" s="88" t="s">
        <v>168</v>
      </c>
      <c r="AC32" s="110"/>
      <c r="AD32" s="111"/>
      <c r="AE32" s="111"/>
      <c r="AF32" s="112"/>
      <c r="AG32" s="94"/>
      <c r="AH32" s="42"/>
      <c r="AI32" s="1041"/>
      <c r="AJ32" s="1038"/>
      <c r="AK32" s="1095"/>
      <c r="AL32" s="1095"/>
      <c r="AM32" s="589"/>
      <c r="AN32" s="589"/>
      <c r="AO32" s="590"/>
      <c r="AP32" s="86"/>
      <c r="AQ32" s="76"/>
      <c r="AR32" s="76"/>
      <c r="AS32" s="76"/>
      <c r="AT32" s="35"/>
      <c r="AU32" s="35"/>
      <c r="AV32" s="36"/>
      <c r="AX32" s="307"/>
      <c r="AY32" s="322" t="s">
        <v>733</v>
      </c>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L32" s="1" t="s">
        <v>382</v>
      </c>
    </row>
    <row r="33" spans="1:111" ht="12" customHeight="1">
      <c r="A33" s="20"/>
      <c r="B33" s="19"/>
      <c r="C33" s="647"/>
      <c r="D33" s="648"/>
      <c r="E33" s="1098"/>
      <c r="F33" s="1099"/>
      <c r="G33" s="640" t="s">
        <v>33</v>
      </c>
      <c r="H33" s="641"/>
      <c r="I33" s="641"/>
      <c r="J33" s="641"/>
      <c r="K33" s="641"/>
      <c r="L33" s="641"/>
      <c r="M33" s="1043"/>
      <c r="N33" s="40"/>
      <c r="O33" s="40"/>
      <c r="P33" s="40"/>
      <c r="Q33" s="620" t="s">
        <v>628</v>
      </c>
      <c r="R33" s="620"/>
      <c r="S33" s="40"/>
      <c r="T33" s="40" t="s">
        <v>164</v>
      </c>
      <c r="U33" s="102"/>
      <c r="V33" s="40" t="s">
        <v>125</v>
      </c>
      <c r="W33" s="103"/>
      <c r="X33" s="83" t="s">
        <v>163</v>
      </c>
      <c r="Y33" s="83" t="s">
        <v>158</v>
      </c>
      <c r="Z33" s="977" t="str">
        <f t="shared" si="0"/>
        <v/>
      </c>
      <c r="AA33" s="977"/>
      <c r="AB33" s="83" t="s">
        <v>160</v>
      </c>
      <c r="AC33" s="104"/>
      <c r="AD33" s="104"/>
      <c r="AE33" s="100"/>
      <c r="AF33" s="96"/>
      <c r="AG33" s="94"/>
      <c r="AH33" s="42"/>
      <c r="AI33" s="6"/>
      <c r="AJ33" s="6"/>
      <c r="AK33" s="6"/>
      <c r="AL33" s="6"/>
      <c r="AM33" s="76"/>
      <c r="AN33" s="204"/>
      <c r="AO33" s="95"/>
      <c r="AP33" s="86"/>
      <c r="AQ33" s="76"/>
      <c r="AR33" s="76"/>
      <c r="AS33" s="76"/>
      <c r="AT33" s="6"/>
      <c r="AU33" s="6"/>
      <c r="AV33" s="42"/>
      <c r="AX33" s="307"/>
      <c r="AY33" s="322" t="s">
        <v>725</v>
      </c>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L33" s="1" t="s">
        <v>386</v>
      </c>
      <c r="CM33" s="1" t="s">
        <v>387</v>
      </c>
      <c r="CN33" s="220">
        <v>1</v>
      </c>
      <c r="CO33" s="220">
        <v>2</v>
      </c>
      <c r="CP33" s="220">
        <v>3</v>
      </c>
      <c r="CQ33" s="220">
        <v>4</v>
      </c>
      <c r="CR33" s="220">
        <v>5</v>
      </c>
      <c r="CS33" s="220">
        <v>6</v>
      </c>
      <c r="CT33" s="220">
        <v>7</v>
      </c>
      <c r="CU33" s="220">
        <v>8</v>
      </c>
      <c r="CV33" s="220">
        <v>9</v>
      </c>
      <c r="CW33" s="220">
        <v>10</v>
      </c>
      <c r="CX33" s="220">
        <v>11</v>
      </c>
      <c r="CY33" s="220">
        <v>12</v>
      </c>
      <c r="CZ33" s="220">
        <v>13</v>
      </c>
      <c r="DA33" s="220">
        <v>14</v>
      </c>
      <c r="DB33" s="220">
        <v>15</v>
      </c>
      <c r="DC33" s="220">
        <v>16</v>
      </c>
      <c r="DD33" s="220">
        <v>17</v>
      </c>
      <c r="DE33" s="220">
        <v>18</v>
      </c>
      <c r="DF33" s="220">
        <v>19</v>
      </c>
      <c r="DG33" s="220">
        <v>20</v>
      </c>
    </row>
    <row r="34" spans="1:111" ht="12" customHeight="1">
      <c r="A34" s="20"/>
      <c r="B34" s="19"/>
      <c r="C34" s="647"/>
      <c r="D34" s="648"/>
      <c r="E34" s="1098"/>
      <c r="F34" s="1099"/>
      <c r="G34" s="640" t="s">
        <v>764</v>
      </c>
      <c r="H34" s="641"/>
      <c r="I34" s="641"/>
      <c r="J34" s="641"/>
      <c r="K34" s="585"/>
      <c r="L34" s="1034"/>
      <c r="M34" s="1035"/>
      <c r="N34" s="40"/>
      <c r="O34" s="40"/>
      <c r="P34" s="40"/>
      <c r="Q34" s="620" t="s">
        <v>628</v>
      </c>
      <c r="R34" s="620"/>
      <c r="S34" s="40"/>
      <c r="T34" s="40" t="s">
        <v>164</v>
      </c>
      <c r="U34" s="102"/>
      <c r="V34" s="40" t="s">
        <v>125</v>
      </c>
      <c r="W34" s="103"/>
      <c r="X34" s="83" t="s">
        <v>163</v>
      </c>
      <c r="Y34" s="83" t="s">
        <v>158</v>
      </c>
      <c r="Z34" s="977" t="str">
        <f t="shared" si="0"/>
        <v/>
      </c>
      <c r="AA34" s="977"/>
      <c r="AB34" s="83" t="s">
        <v>160</v>
      </c>
      <c r="AC34" s="104"/>
      <c r="AD34" s="104"/>
      <c r="AE34" s="100"/>
      <c r="AF34" s="96"/>
      <c r="AG34" s="94"/>
      <c r="AH34" s="42"/>
      <c r="AI34" s="6"/>
      <c r="AJ34" s="6"/>
      <c r="AK34" s="6"/>
      <c r="AL34" s="6"/>
      <c r="AM34" s="76"/>
      <c r="AN34" s="204"/>
      <c r="AO34" s="95"/>
      <c r="AP34" s="86"/>
      <c r="AQ34" s="76"/>
      <c r="AR34" s="76"/>
      <c r="AS34" s="76"/>
      <c r="AT34" s="6"/>
      <c r="AU34" s="6"/>
      <c r="AV34" s="42"/>
      <c r="AX34" s="307"/>
      <c r="AY34" s="612" t="s">
        <v>767</v>
      </c>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row>
    <row r="35" spans="1:111" ht="12" customHeight="1">
      <c r="A35" s="20"/>
      <c r="B35" s="19"/>
      <c r="C35" s="647"/>
      <c r="D35" s="648"/>
      <c r="E35" s="1098"/>
      <c r="F35" s="1099"/>
      <c r="G35" s="640" t="s">
        <v>32</v>
      </c>
      <c r="H35" s="641"/>
      <c r="I35" s="641"/>
      <c r="J35" s="641"/>
      <c r="K35" s="641"/>
      <c r="L35" s="641"/>
      <c r="M35" s="41"/>
      <c r="N35" s="40"/>
      <c r="O35" s="40"/>
      <c r="P35" s="40"/>
      <c r="Q35" s="620" t="s">
        <v>628</v>
      </c>
      <c r="R35" s="620"/>
      <c r="S35" s="40"/>
      <c r="T35" s="40" t="s">
        <v>164</v>
      </c>
      <c r="U35" s="102"/>
      <c r="V35" s="40" t="s">
        <v>125</v>
      </c>
      <c r="W35" s="103"/>
      <c r="X35" s="83" t="s">
        <v>163</v>
      </c>
      <c r="Y35" s="83" t="s">
        <v>158</v>
      </c>
      <c r="Z35" s="977" t="str">
        <f t="shared" si="0"/>
        <v/>
      </c>
      <c r="AA35" s="977"/>
      <c r="AB35" s="83" t="s">
        <v>160</v>
      </c>
      <c r="AC35" s="104"/>
      <c r="AD35" s="104"/>
      <c r="AE35" s="100"/>
      <c r="AF35" s="96"/>
      <c r="AG35" s="94"/>
      <c r="AH35" s="207"/>
      <c r="AI35" s="206"/>
      <c r="AJ35" s="206"/>
      <c r="AK35" s="206"/>
      <c r="AL35" s="206"/>
      <c r="AM35" s="206"/>
      <c r="AN35" s="206"/>
      <c r="AO35" s="95"/>
      <c r="AP35" s="221"/>
      <c r="AQ35" s="986"/>
      <c r="AR35" s="986"/>
      <c r="AS35" s="986"/>
      <c r="AT35" s="984" t="str">
        <f>IF(AQ35="","",IF(OR(AQ35="翌",AQ35="当"),"日","日間"))</f>
        <v/>
      </c>
      <c r="AU35" s="984"/>
      <c r="AV35" s="985"/>
      <c r="AX35" s="307"/>
      <c r="AY35" s="612" t="s">
        <v>768</v>
      </c>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L35" s="1">
        <v>15</v>
      </c>
      <c r="CM35" s="1">
        <v>20</v>
      </c>
      <c r="CN35" s="1">
        <v>25</v>
      </c>
      <c r="CO35" s="1">
        <v>30</v>
      </c>
      <c r="CP35" s="1">
        <v>31</v>
      </c>
      <c r="CQ35" s="1" t="s">
        <v>496</v>
      </c>
    </row>
    <row r="36" spans="1:111" ht="12" customHeight="1">
      <c r="A36" s="20"/>
      <c r="B36" s="19"/>
      <c r="C36" s="647"/>
      <c r="D36" s="648"/>
      <c r="E36" s="1100"/>
      <c r="F36" s="1101"/>
      <c r="G36" s="632" t="s">
        <v>172</v>
      </c>
      <c r="H36" s="633"/>
      <c r="I36" s="633"/>
      <c r="J36" s="584" t="s">
        <v>173</v>
      </c>
      <c r="K36" s="584"/>
      <c r="L36" s="584"/>
      <c r="M36" s="105" t="s">
        <v>169</v>
      </c>
      <c r="N36" s="40"/>
      <c r="O36" s="40"/>
      <c r="P36" s="40"/>
      <c r="Q36" s="620" t="s">
        <v>629</v>
      </c>
      <c r="R36" s="620"/>
      <c r="S36" s="40"/>
      <c r="T36" s="40" t="s">
        <v>400</v>
      </c>
      <c r="U36" s="102"/>
      <c r="V36" s="40" t="s">
        <v>125</v>
      </c>
      <c r="W36" s="103"/>
      <c r="X36" s="83" t="s">
        <v>163</v>
      </c>
      <c r="Y36" s="83" t="s">
        <v>158</v>
      </c>
      <c r="Z36" s="977" t="str">
        <f t="shared" si="0"/>
        <v/>
      </c>
      <c r="AA36" s="977"/>
      <c r="AB36" s="83" t="s">
        <v>160</v>
      </c>
      <c r="AC36" s="104"/>
      <c r="AD36" s="104"/>
      <c r="AE36" s="100"/>
      <c r="AF36" s="96"/>
      <c r="AG36" s="94"/>
      <c r="AH36" s="42"/>
      <c r="AI36" s="6"/>
      <c r="AJ36" s="6"/>
      <c r="AK36" s="6"/>
      <c r="AL36" s="6"/>
      <c r="AM36" s="76"/>
      <c r="AN36" s="204"/>
      <c r="AO36" s="95"/>
      <c r="AP36" s="221"/>
      <c r="AQ36" s="986"/>
      <c r="AR36" s="986"/>
      <c r="AS36" s="986"/>
      <c r="AT36" s="984"/>
      <c r="AU36" s="984"/>
      <c r="AV36" s="985"/>
      <c r="AX36" s="307"/>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row>
    <row r="37" spans="1:111" s="307" customFormat="1" ht="12" customHeight="1" thickBot="1">
      <c r="A37" s="526"/>
      <c r="B37" s="523"/>
      <c r="C37" s="647"/>
      <c r="D37" s="648"/>
      <c r="E37" s="654" t="s">
        <v>708</v>
      </c>
      <c r="F37" s="655"/>
      <c r="G37" s="651" t="s">
        <v>714</v>
      </c>
      <c r="H37" s="652"/>
      <c r="I37" s="652"/>
      <c r="J37" s="652"/>
      <c r="K37" s="652"/>
      <c r="L37" s="652"/>
      <c r="M37" s="653"/>
      <c r="N37" s="40"/>
      <c r="O37" s="40"/>
      <c r="P37" s="40"/>
      <c r="Q37" s="620" t="s">
        <v>628</v>
      </c>
      <c r="R37" s="620"/>
      <c r="S37" s="40"/>
      <c r="T37" s="40" t="s">
        <v>164</v>
      </c>
      <c r="U37" s="531"/>
      <c r="V37" s="598" t="s">
        <v>125</v>
      </c>
      <c r="W37" s="594"/>
      <c r="X37" s="588" t="s">
        <v>163</v>
      </c>
      <c r="Y37" s="588" t="s">
        <v>158</v>
      </c>
      <c r="Z37" s="621" t="str">
        <f t="shared" si="0"/>
        <v/>
      </c>
      <c r="AA37" s="621"/>
      <c r="AB37" s="588" t="s">
        <v>160</v>
      </c>
      <c r="AC37" s="592"/>
      <c r="AD37" s="592"/>
      <c r="AE37" s="595"/>
      <c r="AF37" s="599"/>
      <c r="AG37" s="521"/>
      <c r="AH37" s="42"/>
      <c r="AI37" s="287"/>
      <c r="AJ37" s="287"/>
      <c r="AK37" s="287"/>
      <c r="AL37" s="287"/>
      <c r="AM37" s="523"/>
      <c r="AN37" s="523"/>
      <c r="AO37" s="524"/>
      <c r="AP37" s="221"/>
      <c r="AQ37" s="534"/>
      <c r="AR37" s="534"/>
      <c r="AS37" s="534"/>
      <c r="AT37" s="535"/>
      <c r="AU37" s="535"/>
      <c r="AV37" s="536"/>
      <c r="AY37" s="323" t="s">
        <v>37</v>
      </c>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row>
    <row r="38" spans="1:111" s="307" customFormat="1" ht="12" customHeight="1">
      <c r="A38" s="526"/>
      <c r="B38" s="523"/>
      <c r="C38" s="647"/>
      <c r="D38" s="648"/>
      <c r="E38" s="656"/>
      <c r="F38" s="617"/>
      <c r="G38" s="651" t="s">
        <v>710</v>
      </c>
      <c r="H38" s="652"/>
      <c r="I38" s="652"/>
      <c r="J38" s="652"/>
      <c r="K38" s="652"/>
      <c r="L38" s="652"/>
      <c r="M38" s="653"/>
      <c r="N38" s="657" t="s">
        <v>628</v>
      </c>
      <c r="O38" s="658"/>
      <c r="P38" s="190"/>
      <c r="Q38" s="190" t="s">
        <v>164</v>
      </c>
      <c r="R38" s="197"/>
      <c r="S38" s="190" t="s">
        <v>125</v>
      </c>
      <c r="T38" s="190"/>
      <c r="U38" s="528" t="s">
        <v>180</v>
      </c>
      <c r="V38" s="601" t="s">
        <v>765</v>
      </c>
      <c r="W38" s="602"/>
      <c r="X38" s="603" t="str">
        <f>IF(V38="","",IF(AND(V38="～"),"年",""))</f>
        <v>年</v>
      </c>
      <c r="Y38" s="1000"/>
      <c r="Z38" s="1000"/>
      <c r="AA38" s="1000" t="str">
        <f>IF(V38="","",IF(AND(V38="～"),"月",""))</f>
        <v>月</v>
      </c>
      <c r="AB38" s="1000"/>
      <c r="AC38" s="1000"/>
      <c r="AD38" s="1000"/>
      <c r="AE38" s="1000" t="str">
        <f>IF(V38="","",IF(AND(V38="～"),"日",""))</f>
        <v>日</v>
      </c>
      <c r="AF38" s="1001"/>
      <c r="AG38" s="521"/>
      <c r="AH38" s="42"/>
      <c r="AI38" s="287"/>
      <c r="AJ38" s="287"/>
      <c r="AK38" s="287"/>
      <c r="AL38" s="287"/>
      <c r="AM38" s="523"/>
      <c r="AN38" s="523"/>
      <c r="AO38" s="524"/>
      <c r="AP38" s="221"/>
      <c r="AQ38" s="534"/>
      <c r="AR38" s="534"/>
      <c r="AS38" s="534"/>
      <c r="AT38" s="535"/>
      <c r="AU38" s="535"/>
      <c r="AV38" s="536"/>
      <c r="AY38" s="567" t="s">
        <v>534</v>
      </c>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row>
    <row r="39" spans="1:111" s="307" customFormat="1" ht="12" customHeight="1">
      <c r="A39" s="526"/>
      <c r="B39" s="523"/>
      <c r="C39" s="647"/>
      <c r="D39" s="648"/>
      <c r="E39" s="618"/>
      <c r="F39" s="619"/>
      <c r="G39" s="651" t="s">
        <v>713</v>
      </c>
      <c r="H39" s="652"/>
      <c r="I39" s="652"/>
      <c r="J39" s="652"/>
      <c r="K39" s="652"/>
      <c r="L39" s="652"/>
      <c r="M39" s="653"/>
      <c r="N39" s="657" t="s">
        <v>628</v>
      </c>
      <c r="O39" s="658"/>
      <c r="P39" s="190"/>
      <c r="Q39" s="190" t="s">
        <v>164</v>
      </c>
      <c r="R39" s="197"/>
      <c r="S39" s="190" t="s">
        <v>125</v>
      </c>
      <c r="T39" s="190"/>
      <c r="U39" s="528" t="s">
        <v>180</v>
      </c>
      <c r="V39" s="604" t="s">
        <v>765</v>
      </c>
      <c r="W39" s="596"/>
      <c r="X39" s="597" t="str">
        <f>IF(V39="","",IF(AND(V39="～"),"年",""))</f>
        <v>年</v>
      </c>
      <c r="Y39" s="625"/>
      <c r="Z39" s="625"/>
      <c r="AA39" s="625" t="str">
        <f>IF(V39="","",IF(AND(V39="～"),"月",""))</f>
        <v>月</v>
      </c>
      <c r="AB39" s="625"/>
      <c r="AC39" s="625"/>
      <c r="AD39" s="625"/>
      <c r="AE39" s="625" t="str">
        <f>IF(V39="","",IF(AND(V39="～"),"日",""))</f>
        <v>日</v>
      </c>
      <c r="AF39" s="983"/>
      <c r="AG39" s="521"/>
      <c r="AH39" s="42"/>
      <c r="AI39" s="287"/>
      <c r="AJ39" s="287"/>
      <c r="AK39" s="287"/>
      <c r="AL39" s="287"/>
      <c r="AM39" s="523"/>
      <c r="AN39" s="523"/>
      <c r="AO39" s="524"/>
      <c r="AP39" s="221"/>
      <c r="AQ39" s="534"/>
      <c r="AR39" s="534"/>
      <c r="AS39" s="534"/>
      <c r="AT39" s="535"/>
      <c r="AU39" s="535"/>
      <c r="AV39" s="536"/>
      <c r="AY39" s="322" t="s">
        <v>740</v>
      </c>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row>
    <row r="40" spans="1:111" ht="12" customHeight="1">
      <c r="A40" s="20"/>
      <c r="B40" s="19"/>
      <c r="C40" s="647"/>
      <c r="D40" s="648"/>
      <c r="E40" s="616" t="s">
        <v>711</v>
      </c>
      <c r="F40" s="617"/>
      <c r="G40" s="651" t="s">
        <v>709</v>
      </c>
      <c r="H40" s="652"/>
      <c r="I40" s="652"/>
      <c r="J40" s="652"/>
      <c r="K40" s="652"/>
      <c r="L40" s="652"/>
      <c r="M40" s="653"/>
      <c r="N40" s="657" t="s">
        <v>628</v>
      </c>
      <c r="O40" s="658"/>
      <c r="P40" s="190"/>
      <c r="Q40" s="190" t="s">
        <v>349</v>
      </c>
      <c r="R40" s="197"/>
      <c r="S40" s="190" t="s">
        <v>350</v>
      </c>
      <c r="T40" s="190"/>
      <c r="U40" s="201" t="s">
        <v>180</v>
      </c>
      <c r="V40" s="604" t="s">
        <v>765</v>
      </c>
      <c r="W40" s="596"/>
      <c r="X40" s="597" t="str">
        <f>IF(V40="","",IF(AND(V40="～"),"年",""))</f>
        <v>年</v>
      </c>
      <c r="Y40" s="625"/>
      <c r="Z40" s="625"/>
      <c r="AA40" s="625" t="str">
        <f>IF(V40="","",IF(AND(V40="～"),"月",""))</f>
        <v>月</v>
      </c>
      <c r="AB40" s="625"/>
      <c r="AC40" s="625"/>
      <c r="AD40" s="625"/>
      <c r="AE40" s="625" t="str">
        <f>IF(V40="","",IF(AND(V40="～"),"日",""))</f>
        <v>日</v>
      </c>
      <c r="AF40" s="983"/>
      <c r="AG40" s="75"/>
      <c r="AH40" s="42"/>
      <c r="AI40" s="6"/>
      <c r="AJ40" s="6"/>
      <c r="AK40" s="6"/>
      <c r="AL40" s="6"/>
      <c r="AM40" s="76"/>
      <c r="AN40" s="204"/>
      <c r="AO40" s="95"/>
      <c r="AP40" s="218"/>
      <c r="AQ40" s="537"/>
      <c r="AR40" s="537"/>
      <c r="AS40" s="537"/>
      <c r="AT40" s="537"/>
      <c r="AU40" s="537"/>
      <c r="AV40" s="538"/>
      <c r="AX40" s="307"/>
      <c r="AY40" s="322" t="s">
        <v>746</v>
      </c>
      <c r="AZ40" s="322"/>
      <c r="BA40" s="322"/>
      <c r="BB40" s="322"/>
      <c r="BC40" s="322"/>
      <c r="BD40" s="322"/>
      <c r="BE40" s="322"/>
      <c r="BF40" s="322"/>
      <c r="BG40" s="322"/>
      <c r="BH40" s="322"/>
      <c r="BI40" s="322"/>
      <c r="BJ40" s="322"/>
      <c r="BK40" s="322"/>
      <c r="BL40" s="322"/>
      <c r="BM40" s="322"/>
      <c r="BN40" s="322"/>
      <c r="BO40" s="322"/>
      <c r="BP40" s="322"/>
      <c r="BQ40" s="322"/>
      <c r="BR40" s="322"/>
      <c r="BS40" s="322"/>
      <c r="BT40" s="322"/>
      <c r="BU40" s="322"/>
      <c r="BV40" s="322"/>
      <c r="BW40" s="322"/>
      <c r="BX40" s="322"/>
      <c r="BY40" s="322"/>
      <c r="BZ40" s="322"/>
      <c r="CA40" s="322"/>
      <c r="CB40" s="322"/>
      <c r="CC40" s="322"/>
      <c r="CD40" s="322"/>
      <c r="CE40" s="322"/>
      <c r="CF40" s="322"/>
      <c r="CL40" s="307" t="s">
        <v>556</v>
      </c>
      <c r="CM40" s="307" t="s">
        <v>553</v>
      </c>
      <c r="CN40" s="307"/>
      <c r="CO40" s="307"/>
      <c r="CP40" s="307"/>
      <c r="CQ40" s="307"/>
    </row>
    <row r="41" spans="1:111" ht="12" customHeight="1" thickBot="1">
      <c r="A41" s="20"/>
      <c r="B41" s="19"/>
      <c r="C41" s="647"/>
      <c r="D41" s="648"/>
      <c r="E41" s="618"/>
      <c r="F41" s="619"/>
      <c r="G41" s="651" t="s">
        <v>717</v>
      </c>
      <c r="H41" s="652"/>
      <c r="I41" s="652"/>
      <c r="J41" s="652"/>
      <c r="K41" s="652"/>
      <c r="L41" s="652"/>
      <c r="M41" s="653"/>
      <c r="N41" s="657" t="s">
        <v>628</v>
      </c>
      <c r="O41" s="658"/>
      <c r="P41" s="190"/>
      <c r="Q41" s="190" t="s">
        <v>349</v>
      </c>
      <c r="R41" s="197"/>
      <c r="S41" s="190" t="s">
        <v>350</v>
      </c>
      <c r="T41" s="190"/>
      <c r="U41" s="201" t="s">
        <v>180</v>
      </c>
      <c r="V41" s="605" t="s">
        <v>765</v>
      </c>
      <c r="W41" s="606"/>
      <c r="X41" s="607" t="str">
        <f>IF(V41="","",IF(AND(V41="～"),"年",""))</f>
        <v>年</v>
      </c>
      <c r="Y41" s="1040"/>
      <c r="Z41" s="1040"/>
      <c r="AA41" s="1040" t="str">
        <f>IF(V41="","",IF(AND(V41="～"),"月",""))</f>
        <v>月</v>
      </c>
      <c r="AB41" s="1040"/>
      <c r="AC41" s="1040"/>
      <c r="AD41" s="1040"/>
      <c r="AE41" s="1040" t="str">
        <f>IF(V41="","",IF(AND(V41="～"),"日",""))</f>
        <v>日</v>
      </c>
      <c r="AF41" s="1112"/>
      <c r="AG41" s="75"/>
      <c r="AH41" s="42"/>
      <c r="AI41" s="6"/>
      <c r="AJ41" s="6"/>
      <c r="AK41" s="6"/>
      <c r="AL41" s="6"/>
      <c r="AM41" s="76"/>
      <c r="AN41" s="204"/>
      <c r="AO41" s="95"/>
      <c r="AP41" s="86"/>
      <c r="AQ41" s="76"/>
      <c r="AR41" s="76"/>
      <c r="AS41" s="76"/>
      <c r="AT41" s="6"/>
      <c r="AU41" s="6"/>
      <c r="AV41" s="42"/>
      <c r="AX41" s="307"/>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L41" s="307"/>
      <c r="CM41" s="307"/>
      <c r="CN41" s="307"/>
      <c r="CO41" s="307"/>
      <c r="CP41" s="307"/>
      <c r="CQ41" s="307"/>
    </row>
    <row r="42" spans="1:111" ht="12" customHeight="1">
      <c r="A42" s="20"/>
      <c r="B42" s="19"/>
      <c r="C42" s="647"/>
      <c r="D42" s="648"/>
      <c r="E42" s="640" t="s">
        <v>715</v>
      </c>
      <c r="F42" s="641"/>
      <c r="G42" s="641"/>
      <c r="H42" s="641"/>
      <c r="I42" s="641"/>
      <c r="J42" s="641"/>
      <c r="K42" s="641"/>
      <c r="L42" s="641"/>
      <c r="M42" s="1043"/>
      <c r="N42" s="40"/>
      <c r="O42" s="40"/>
      <c r="P42" s="40"/>
      <c r="Q42" s="620" t="s">
        <v>629</v>
      </c>
      <c r="R42" s="620"/>
      <c r="S42" s="531"/>
      <c r="T42" s="40" t="s">
        <v>164</v>
      </c>
      <c r="U42" s="531"/>
      <c r="V42" s="115" t="s">
        <v>125</v>
      </c>
      <c r="W42" s="593"/>
      <c r="X42" s="587" t="s">
        <v>163</v>
      </c>
      <c r="Y42" s="587" t="s">
        <v>158</v>
      </c>
      <c r="Z42" s="999" t="str">
        <f>IF(OR(S42="",U42="",W42=""),"",DATE(S42+"2018",U42,W42))</f>
        <v/>
      </c>
      <c r="AA42" s="999"/>
      <c r="AB42" s="587" t="s">
        <v>160</v>
      </c>
      <c r="AC42" s="478"/>
      <c r="AD42" s="591"/>
      <c r="AE42" s="591"/>
      <c r="AF42" s="600"/>
      <c r="AG42" s="94"/>
      <c r="AH42" s="42"/>
      <c r="AI42" s="6"/>
      <c r="AJ42" s="6"/>
      <c r="AK42" s="6"/>
      <c r="AL42" s="6"/>
      <c r="AM42" s="76"/>
      <c r="AN42" s="204"/>
      <c r="AO42" s="95"/>
      <c r="AP42" s="86"/>
      <c r="AQ42" s="76"/>
      <c r="AR42" s="76"/>
      <c r="AS42" s="76"/>
      <c r="AT42" s="6"/>
      <c r="AU42" s="6"/>
      <c r="AV42" s="42"/>
      <c r="AX42" s="307"/>
      <c r="AY42" s="567" t="s">
        <v>464</v>
      </c>
      <c r="AZ42" s="322"/>
      <c r="BA42" s="322"/>
      <c r="BB42" s="322"/>
      <c r="BC42" s="322"/>
      <c r="BD42" s="322"/>
      <c r="BE42" s="322"/>
      <c r="BF42" s="322"/>
      <c r="BG42" s="322"/>
      <c r="BH42" s="322"/>
      <c r="BI42" s="322"/>
      <c r="BJ42" s="322"/>
      <c r="BK42" s="322"/>
      <c r="BL42" s="322"/>
      <c r="BM42" s="322"/>
      <c r="BN42" s="322"/>
      <c r="BO42" s="322"/>
      <c r="BP42" s="322"/>
      <c r="BQ42" s="322"/>
      <c r="BR42" s="322"/>
      <c r="BS42" s="322"/>
      <c r="BT42" s="322"/>
      <c r="BU42" s="322"/>
      <c r="BV42" s="322"/>
      <c r="BW42" s="322"/>
      <c r="BX42" s="322"/>
      <c r="BY42" s="322"/>
      <c r="BZ42" s="322"/>
      <c r="CA42" s="322"/>
      <c r="CB42" s="322"/>
      <c r="CC42" s="322"/>
      <c r="CD42" s="322"/>
      <c r="CE42" s="322"/>
      <c r="CF42" s="322"/>
      <c r="CL42" s="307" t="s">
        <v>278</v>
      </c>
      <c r="CM42" s="307" t="s">
        <v>279</v>
      </c>
      <c r="CN42" s="307" t="s">
        <v>395</v>
      </c>
      <c r="CO42" s="307"/>
      <c r="CP42" s="307"/>
      <c r="CQ42" s="307"/>
    </row>
    <row r="43" spans="1:111" s="307" customFormat="1" ht="12" customHeight="1">
      <c r="A43" s="526"/>
      <c r="B43" s="523"/>
      <c r="C43" s="649"/>
      <c r="D43" s="650"/>
      <c r="E43" s="659" t="s">
        <v>716</v>
      </c>
      <c r="F43" s="660"/>
      <c r="G43" s="660"/>
      <c r="H43" s="660"/>
      <c r="I43" s="660"/>
      <c r="J43" s="660"/>
      <c r="K43" s="660"/>
      <c r="L43" s="660"/>
      <c r="M43" s="661"/>
      <c r="N43" s="38"/>
      <c r="O43" s="38"/>
      <c r="P43" s="38"/>
      <c r="Q43" s="941" t="s">
        <v>628</v>
      </c>
      <c r="R43" s="941"/>
      <c r="S43" s="527"/>
      <c r="T43" s="38" t="s">
        <v>164</v>
      </c>
      <c r="U43" s="527"/>
      <c r="V43" s="38" t="s">
        <v>125</v>
      </c>
      <c r="W43" s="518"/>
      <c r="X43" s="525" t="s">
        <v>163</v>
      </c>
      <c r="Y43" s="525" t="s">
        <v>158</v>
      </c>
      <c r="Z43" s="978" t="str">
        <f>IF(OR(S43="",U43="",W43=""),"",DATE(S43+"2018",U43,W43))</f>
        <v/>
      </c>
      <c r="AA43" s="978"/>
      <c r="AB43" s="525" t="s">
        <v>160</v>
      </c>
      <c r="AC43" s="66"/>
      <c r="AD43" s="519"/>
      <c r="AE43" s="519"/>
      <c r="AF43" s="520"/>
      <c r="AG43" s="521"/>
      <c r="AH43" s="42"/>
      <c r="AI43" s="287"/>
      <c r="AJ43" s="287"/>
      <c r="AK43" s="287"/>
      <c r="AL43" s="287"/>
      <c r="AM43" s="523"/>
      <c r="AN43" s="523"/>
      <c r="AO43" s="524"/>
      <c r="AP43" s="522"/>
      <c r="AQ43" s="523"/>
      <c r="AR43" s="523"/>
      <c r="AS43" s="523"/>
      <c r="AT43" s="287"/>
      <c r="AU43" s="287"/>
      <c r="AV43" s="42"/>
      <c r="AY43" s="322" t="s">
        <v>465</v>
      </c>
      <c r="AZ43" s="322"/>
      <c r="BA43" s="322"/>
      <c r="BB43" s="322"/>
      <c r="BC43" s="322"/>
      <c r="BD43" s="322"/>
      <c r="BE43" s="322"/>
      <c r="BF43" s="322"/>
      <c r="BG43" s="322"/>
      <c r="BH43" s="322"/>
      <c r="BI43" s="322"/>
      <c r="BJ43" s="322"/>
      <c r="BK43" s="322"/>
      <c r="BL43" s="322"/>
      <c r="BM43" s="322"/>
      <c r="BN43" s="322"/>
      <c r="BO43" s="322"/>
      <c r="BP43" s="322"/>
      <c r="BQ43" s="322"/>
      <c r="BR43" s="322"/>
      <c r="BS43" s="322"/>
      <c r="BT43" s="322"/>
      <c r="BU43" s="322"/>
      <c r="BV43" s="322"/>
      <c r="BW43" s="322"/>
      <c r="BX43" s="322"/>
      <c r="BY43" s="322"/>
      <c r="BZ43" s="322"/>
      <c r="CA43" s="322"/>
      <c r="CB43" s="322"/>
      <c r="CC43" s="322"/>
      <c r="CD43" s="322"/>
      <c r="CE43" s="322"/>
      <c r="CF43" s="322"/>
      <c r="CL43" s="307" t="s">
        <v>278</v>
      </c>
      <c r="CM43" s="307" t="s">
        <v>279</v>
      </c>
      <c r="CN43" s="307" t="s">
        <v>395</v>
      </c>
    </row>
    <row r="44" spans="1:111" s="188" customFormat="1" ht="18" customHeight="1">
      <c r="A44" s="219"/>
      <c r="B44" s="543" t="s">
        <v>170</v>
      </c>
      <c r="C44" s="544"/>
      <c r="D44" s="544"/>
      <c r="E44" s="544"/>
      <c r="F44" s="544"/>
      <c r="G44" s="544"/>
      <c r="H44" s="544"/>
      <c r="I44" s="545"/>
      <c r="J44" s="544"/>
      <c r="K44" s="544"/>
      <c r="L44" s="544"/>
      <c r="M44" s="546"/>
      <c r="N44" s="1104" t="s">
        <v>628</v>
      </c>
      <c r="O44" s="1104"/>
      <c r="P44" s="570"/>
      <c r="Q44" s="544" t="s">
        <v>164</v>
      </c>
      <c r="R44" s="570"/>
      <c r="S44" s="544" t="s">
        <v>125</v>
      </c>
      <c r="T44" s="570"/>
      <c r="U44" s="544" t="s">
        <v>163</v>
      </c>
      <c r="V44" s="547" t="s">
        <v>390</v>
      </c>
      <c r="W44" s="548" t="str">
        <f>IF(OR(P44="",R44="",T44=""),"",DATE(P44+"2018",R44,T44))</f>
        <v/>
      </c>
      <c r="X44" s="569" t="s">
        <v>704</v>
      </c>
      <c r="Y44" s="1033" t="str">
        <f>IF(AND(V38="",V39="",V40="",V41=""),"","～")</f>
        <v>～</v>
      </c>
      <c r="Z44" s="1033"/>
      <c r="AA44" s="731" t="str">
        <f>IF(Y44="","",IF(AND(Y44="～"),"令和",""))</f>
        <v>令和</v>
      </c>
      <c r="AB44" s="731"/>
      <c r="AC44" s="731"/>
      <c r="AD44" s="731"/>
      <c r="AE44" s="1033"/>
      <c r="AF44" s="1033"/>
      <c r="AG44" s="996" t="str">
        <f>IF(Y44="","",IF(AND(Y44="～"),"年",""))</f>
        <v>年</v>
      </c>
      <c r="AH44" s="996"/>
      <c r="AI44" s="996"/>
      <c r="AJ44" s="996"/>
      <c r="AK44" s="996" t="str">
        <f>IF(Y44="","",IF(AND(Y44="～"),"月",""))</f>
        <v>月</v>
      </c>
      <c r="AL44" s="996"/>
      <c r="AM44" s="996"/>
      <c r="AN44" s="996"/>
      <c r="AO44" s="996" t="str">
        <f>IF(Y44="","",IF(AND(Y44="～"),"日",""))</f>
        <v>日</v>
      </c>
      <c r="AP44" s="996"/>
      <c r="AQ44" s="549" t="str">
        <f>IF(Y44="","",IF(AND(Y44="～"),"（",""))</f>
        <v>（</v>
      </c>
      <c r="AR44" s="1103" t="str">
        <f>IF(OR(AE44="",AI44="",AM44=""),"",DATE(AE44+"2018",AI44,AM44))</f>
        <v/>
      </c>
      <c r="AS44" s="1103" t="str">
        <f>IF(OR(AL44="",AN44="",AP44=""),"",DATE(AL44,AN44,AP44))</f>
        <v/>
      </c>
      <c r="AT44" s="549" t="str">
        <f>IF(Y44="","",IF(AND(Y44="～"),"）",""))</f>
        <v>）</v>
      </c>
      <c r="AU44" s="549"/>
      <c r="AV44" s="550"/>
      <c r="AY44" s="322" t="s">
        <v>747</v>
      </c>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2"/>
      <c r="BV44" s="322"/>
      <c r="BW44" s="322"/>
      <c r="BX44" s="322"/>
      <c r="BY44" s="322"/>
      <c r="BZ44" s="322"/>
      <c r="CA44" s="322"/>
      <c r="CB44" s="322"/>
      <c r="CC44" s="322"/>
      <c r="CD44" s="322"/>
      <c r="CE44" s="322"/>
      <c r="CF44" s="322"/>
      <c r="CL44" s="188" t="s">
        <v>590</v>
      </c>
      <c r="CM44" s="188" t="s">
        <v>577</v>
      </c>
      <c r="CN44" s="188" t="s">
        <v>591</v>
      </c>
      <c r="CO44" s="188" t="s">
        <v>598</v>
      </c>
      <c r="CP44" s="188" t="s">
        <v>576</v>
      </c>
      <c r="CQ44" s="188" t="s">
        <v>374</v>
      </c>
    </row>
    <row r="45" spans="1:111" s="188" customFormat="1" ht="18" customHeight="1">
      <c r="A45" s="219"/>
      <c r="B45" s="252"/>
      <c r="C45" s="727" t="s">
        <v>718</v>
      </c>
      <c r="D45" s="728"/>
      <c r="E45" s="728"/>
      <c r="F45" s="728"/>
      <c r="G45" s="728"/>
      <c r="H45" s="728"/>
      <c r="I45" s="728"/>
      <c r="J45" s="728"/>
      <c r="K45" s="728"/>
      <c r="L45" s="728"/>
      <c r="M45" s="729"/>
      <c r="N45" s="253" t="s">
        <v>388</v>
      </c>
      <c r="O45" s="730" t="str">
        <f>IF(AK31="","",IF(OR(AND(AK31&lt;=14,AK32=""),AND(AK31&lt;=14,AK32&lt;=14),AND(OR(AND(AK31&gt;14,AK32=""),AND(AK31&gt;14,AK32&gt;14),AND(AK31&lt;=14,AK32&gt;14)),AND(AQ35&lt;&gt;"",OR(AQ35="翌",AQ35="当",AQ35&lt;=14)))),"期間短縮","通常"))</f>
        <v/>
      </c>
      <c r="P45" s="730"/>
      <c r="Q45" s="730"/>
      <c r="R45" s="730"/>
      <c r="S45" s="253" t="s">
        <v>389</v>
      </c>
      <c r="T45" s="254"/>
      <c r="U45" s="681" t="str">
        <f>IF(O45="","",IF(AND(O45="期間短縮"),"効力発生通知書交付あり","効力発生通知書交付なし"))</f>
        <v/>
      </c>
      <c r="V45" s="681"/>
      <c r="W45" s="681"/>
      <c r="X45" s="681"/>
      <c r="Y45" s="681"/>
      <c r="Z45" s="681"/>
      <c r="AA45" s="681"/>
      <c r="AB45" s="681"/>
      <c r="AC45" s="681"/>
      <c r="AD45" s="681"/>
      <c r="AE45" s="681"/>
      <c r="AF45" s="681" t="str">
        <f>IF(U45="","",IF(AND(U45="効力発生通知書交付あり"),"効力発生通知書の受取方法：",""))</f>
        <v/>
      </c>
      <c r="AG45" s="681"/>
      <c r="AH45" s="681"/>
      <c r="AI45" s="681"/>
      <c r="AJ45" s="681"/>
      <c r="AK45" s="681"/>
      <c r="AL45" s="681"/>
      <c r="AM45" s="681"/>
      <c r="AN45" s="681"/>
      <c r="AO45" s="681"/>
      <c r="AP45" s="681"/>
      <c r="AQ45" s="681"/>
      <c r="AR45" s="681"/>
      <c r="AS45" s="681"/>
      <c r="AT45" s="720"/>
      <c r="AU45" s="720"/>
      <c r="AV45" s="721"/>
      <c r="AX45" s="307"/>
      <c r="AY45" s="322" t="s">
        <v>748</v>
      </c>
      <c r="AZ45" s="322"/>
      <c r="BA45" s="322"/>
      <c r="BB45" s="322"/>
      <c r="BC45" s="322"/>
      <c r="BD45" s="322"/>
      <c r="BE45" s="322"/>
      <c r="BF45" s="322"/>
      <c r="BG45" s="322"/>
      <c r="BH45" s="322"/>
      <c r="BI45" s="322"/>
      <c r="BJ45" s="322"/>
      <c r="BK45" s="322"/>
      <c r="BL45" s="322"/>
      <c r="BM45" s="322"/>
      <c r="BN45" s="322"/>
      <c r="BO45" s="322"/>
      <c r="BP45" s="322"/>
      <c r="BQ45" s="322"/>
      <c r="BR45" s="322"/>
      <c r="BS45" s="322"/>
      <c r="BT45" s="322"/>
      <c r="BU45" s="322"/>
      <c r="BV45" s="322"/>
      <c r="BW45" s="322"/>
      <c r="BX45" s="322"/>
      <c r="BY45" s="322"/>
      <c r="BZ45" s="322"/>
      <c r="CA45" s="322"/>
      <c r="CB45" s="322"/>
      <c r="CC45" s="322"/>
      <c r="CD45" s="322"/>
      <c r="CE45" s="322"/>
      <c r="CF45" s="322"/>
      <c r="CL45" s="232" t="s">
        <v>592</v>
      </c>
      <c r="CM45" s="188" t="s">
        <v>583</v>
      </c>
    </row>
    <row r="46" spans="1:111" ht="11.25" customHeight="1">
      <c r="A46" s="20"/>
      <c r="B46" s="5"/>
      <c r="C46" s="1113" t="s">
        <v>499</v>
      </c>
      <c r="D46" s="1114"/>
      <c r="E46" s="1114"/>
      <c r="F46" s="1114"/>
      <c r="G46" s="1114"/>
      <c r="H46" s="1114"/>
      <c r="I46" s="1114"/>
      <c r="J46" s="1114"/>
      <c r="K46" s="1114"/>
      <c r="L46" s="1114"/>
      <c r="M46" s="1115"/>
      <c r="N46" s="236"/>
      <c r="O46" s="1111" t="s">
        <v>627</v>
      </c>
      <c r="P46" s="1111"/>
      <c r="Q46" s="234"/>
      <c r="R46" s="235" t="s">
        <v>500</v>
      </c>
      <c r="S46" s="234"/>
      <c r="T46" s="234" t="s">
        <v>498</v>
      </c>
      <c r="U46" s="234"/>
      <c r="V46" s="197" t="s">
        <v>501</v>
      </c>
      <c r="W46" s="262" t="s">
        <v>502</v>
      </c>
      <c r="X46" s="503" t="str">
        <f t="shared" ref="X46:X54" si="1">IF(OR(Q46="",S46="",U46=""),"",DATE(Q46+"2018",S46,U46))</f>
        <v/>
      </c>
      <c r="Y46" s="237" t="s">
        <v>503</v>
      </c>
      <c r="Z46" s="684"/>
      <c r="AA46" s="684"/>
      <c r="AB46" s="684" t="s">
        <v>504</v>
      </c>
      <c r="AC46" s="684"/>
      <c r="AD46" s="684"/>
      <c r="AE46" s="684"/>
      <c r="AF46" s="684" t="s">
        <v>505</v>
      </c>
      <c r="AG46" s="684"/>
      <c r="AH46" s="233"/>
      <c r="AI46" s="233"/>
      <c r="AJ46" s="233"/>
      <c r="AK46" s="997"/>
      <c r="AL46" s="997"/>
      <c r="AM46" s="228"/>
      <c r="AN46" s="226"/>
      <c r="AO46" s="226"/>
      <c r="AP46" s="677"/>
      <c r="AQ46" s="677"/>
      <c r="AR46" s="226"/>
      <c r="AS46" s="226"/>
      <c r="AT46" s="677"/>
      <c r="AU46" s="677"/>
      <c r="AV46" s="227"/>
      <c r="AX46" s="307"/>
      <c r="AY46" s="322"/>
      <c r="AZ46" s="322"/>
      <c r="BA46" s="322"/>
      <c r="BB46" s="322"/>
      <c r="BC46" s="322"/>
      <c r="BD46" s="322"/>
      <c r="BE46" s="322"/>
      <c r="BF46" s="322"/>
      <c r="BG46" s="322"/>
      <c r="BH46" s="322"/>
      <c r="BI46" s="322"/>
      <c r="BJ46" s="322"/>
      <c r="BK46" s="322"/>
      <c r="BL46" s="322"/>
      <c r="BM46" s="322"/>
      <c r="BN46" s="322"/>
      <c r="BO46" s="322"/>
      <c r="BP46" s="322"/>
      <c r="BQ46" s="322"/>
      <c r="BR46" s="322"/>
      <c r="BS46" s="322"/>
      <c r="BT46" s="322"/>
      <c r="BU46" s="322"/>
      <c r="BV46" s="322"/>
      <c r="BW46" s="322"/>
      <c r="BX46" s="322"/>
      <c r="BY46" s="322"/>
      <c r="BZ46" s="322"/>
      <c r="CA46" s="322"/>
      <c r="CB46" s="322"/>
      <c r="CC46" s="322"/>
      <c r="CD46" s="322"/>
      <c r="CE46" s="322"/>
      <c r="CF46" s="322"/>
      <c r="CL46" s="231" t="s">
        <v>593</v>
      </c>
      <c r="CM46" s="307" t="s">
        <v>594</v>
      </c>
      <c r="CN46" s="307"/>
      <c r="CO46" s="307"/>
      <c r="CP46" s="307"/>
      <c r="CQ46" s="307"/>
    </row>
    <row r="47" spans="1:111" ht="11.25" customHeight="1">
      <c r="A47" s="20"/>
      <c r="B47" s="5"/>
      <c r="C47" s="753" t="s">
        <v>136</v>
      </c>
      <c r="D47" s="754"/>
      <c r="E47" s="754"/>
      <c r="F47" s="754"/>
      <c r="G47" s="754"/>
      <c r="H47" s="754"/>
      <c r="I47" s="754"/>
      <c r="J47" s="754"/>
      <c r="K47" s="754"/>
      <c r="L47" s="754"/>
      <c r="M47" s="755"/>
      <c r="N47" s="17"/>
      <c r="O47" s="620" t="s">
        <v>629</v>
      </c>
      <c r="P47" s="620"/>
      <c r="Q47" s="40"/>
      <c r="R47" s="40" t="s">
        <v>164</v>
      </c>
      <c r="S47" s="102"/>
      <c r="T47" s="40" t="s">
        <v>125</v>
      </c>
      <c r="U47" s="103"/>
      <c r="V47" s="83" t="s">
        <v>163</v>
      </c>
      <c r="W47" s="104" t="s">
        <v>158</v>
      </c>
      <c r="X47" s="504" t="str">
        <f t="shared" si="1"/>
        <v/>
      </c>
      <c r="Y47" s="83" t="s">
        <v>168</v>
      </c>
      <c r="Z47" s="679" t="s">
        <v>185</v>
      </c>
      <c r="AA47" s="679"/>
      <c r="AB47" s="679" t="s">
        <v>628</v>
      </c>
      <c r="AC47" s="679"/>
      <c r="AD47" s="679"/>
      <c r="AE47" s="679"/>
      <c r="AF47" s="679"/>
      <c r="AG47" s="679" t="s">
        <v>186</v>
      </c>
      <c r="AH47" s="679"/>
      <c r="AI47" s="679"/>
      <c r="AJ47" s="679"/>
      <c r="AK47" s="679" t="s">
        <v>166</v>
      </c>
      <c r="AL47" s="679"/>
      <c r="AM47" s="679"/>
      <c r="AN47" s="679"/>
      <c r="AO47" s="679" t="s">
        <v>180</v>
      </c>
      <c r="AP47" s="679"/>
      <c r="AQ47" s="83" t="s">
        <v>167</v>
      </c>
      <c r="AR47" s="977" t="str">
        <f t="shared" ref="AR47:AR53" si="2">IF(OR(AE47="",AI47="",AM47=""),"",DATE(AE47+"2018",AI47,AM47))</f>
        <v/>
      </c>
      <c r="AS47" s="977" t="str">
        <f t="shared" ref="AS47:AS53" si="3">IF(OR(AL47="",AN47="",AP47=""),"",DATE(AL47,AN47,AP47))</f>
        <v/>
      </c>
      <c r="AT47" s="83" t="s">
        <v>168</v>
      </c>
      <c r="AU47" s="83"/>
      <c r="AV47" s="84"/>
      <c r="AX47" s="188"/>
      <c r="AY47" s="323" t="s">
        <v>443</v>
      </c>
      <c r="AZ47" s="322"/>
      <c r="BA47" s="322"/>
      <c r="BB47" s="322"/>
      <c r="BC47" s="322"/>
      <c r="BD47" s="322"/>
      <c r="BE47" s="322"/>
      <c r="BF47" s="322"/>
      <c r="BG47" s="322"/>
      <c r="BH47" s="322"/>
      <c r="BI47" s="322"/>
      <c r="BJ47" s="322"/>
      <c r="BK47" s="322"/>
      <c r="BL47" s="322"/>
      <c r="BM47" s="322"/>
      <c r="BN47" s="322"/>
      <c r="BO47" s="322"/>
      <c r="BP47" s="322"/>
      <c r="BQ47" s="322"/>
      <c r="BR47" s="322"/>
      <c r="BS47" s="322"/>
      <c r="BT47" s="322"/>
      <c r="BU47" s="322"/>
      <c r="BV47" s="322"/>
      <c r="BW47" s="322"/>
      <c r="BX47" s="322"/>
      <c r="BY47" s="322"/>
      <c r="BZ47" s="322"/>
      <c r="CA47" s="322"/>
      <c r="CB47" s="322"/>
      <c r="CC47" s="322"/>
      <c r="CD47" s="322"/>
      <c r="CE47" s="322"/>
      <c r="CF47" s="322"/>
      <c r="CL47" s="231"/>
    </row>
    <row r="48" spans="1:111" ht="12" customHeight="1">
      <c r="A48" s="20"/>
      <c r="B48" s="15"/>
      <c r="C48" s="963" t="s">
        <v>130</v>
      </c>
      <c r="D48" s="964"/>
      <c r="E48" s="964"/>
      <c r="F48" s="964"/>
      <c r="G48" s="964"/>
      <c r="H48" s="964"/>
      <c r="I48" s="965"/>
      <c r="J48" s="744" t="s">
        <v>398</v>
      </c>
      <c r="K48" s="679"/>
      <c r="L48" s="679"/>
      <c r="M48" s="973"/>
      <c r="N48" s="83"/>
      <c r="O48" s="969" t="s">
        <v>627</v>
      </c>
      <c r="P48" s="969"/>
      <c r="Q48" s="191"/>
      <c r="R48" s="191" t="s">
        <v>400</v>
      </c>
      <c r="S48" s="192"/>
      <c r="T48" s="191" t="s">
        <v>401</v>
      </c>
      <c r="U48" s="193"/>
      <c r="V48" s="194" t="s">
        <v>402</v>
      </c>
      <c r="W48" s="195" t="s">
        <v>403</v>
      </c>
      <c r="X48" s="505" t="str">
        <f t="shared" si="1"/>
        <v/>
      </c>
      <c r="Y48" s="194" t="s">
        <v>404</v>
      </c>
      <c r="Z48" s="970"/>
      <c r="AA48" s="970"/>
      <c r="AB48" s="981" t="str">
        <f>IF(Z48="","",IF(AND(Z48="～"),"令和",""))</f>
        <v/>
      </c>
      <c r="AC48" s="981"/>
      <c r="AD48" s="981"/>
      <c r="AE48" s="658"/>
      <c r="AF48" s="658"/>
      <c r="AG48" s="981" t="str">
        <f>IF(Z48="","",IF(AND(Z48="～"),"年",""))</f>
        <v/>
      </c>
      <c r="AH48" s="981"/>
      <c r="AI48" s="658"/>
      <c r="AJ48" s="658"/>
      <c r="AK48" s="981" t="str">
        <f>IF(Z48="","",IF(AND(Z48="～"),"月",""))</f>
        <v/>
      </c>
      <c r="AL48" s="981"/>
      <c r="AM48" s="658"/>
      <c r="AN48" s="658"/>
      <c r="AO48" s="981" t="str">
        <f>IF(Z48="","",IF(AND(Z48="～"),"日",""))</f>
        <v/>
      </c>
      <c r="AP48" s="981"/>
      <c r="AQ48" s="514" t="str">
        <f>IF(Z48="","",IF(AND(Z48="～"),"（",""))</f>
        <v/>
      </c>
      <c r="AR48" s="980" t="str">
        <f t="shared" si="2"/>
        <v/>
      </c>
      <c r="AS48" s="980" t="str">
        <f t="shared" si="3"/>
        <v/>
      </c>
      <c r="AT48" s="514" t="str">
        <f>IF(Z48="","",IF(AND(Z48="～"),"）",""))</f>
        <v/>
      </c>
      <c r="AU48" s="83"/>
      <c r="AV48" s="84"/>
      <c r="AX48" s="307"/>
      <c r="AY48" s="567" t="s">
        <v>444</v>
      </c>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2"/>
      <c r="BV48" s="322"/>
      <c r="BW48" s="322"/>
      <c r="BX48" s="322"/>
      <c r="BY48" s="322"/>
      <c r="BZ48" s="322"/>
      <c r="CA48" s="322"/>
      <c r="CB48" s="322"/>
      <c r="CC48" s="322"/>
      <c r="CD48" s="322"/>
      <c r="CE48" s="322"/>
      <c r="CF48" s="322"/>
    </row>
    <row r="49" spans="1:84" ht="12" customHeight="1">
      <c r="A49" s="20"/>
      <c r="B49" s="15"/>
      <c r="C49" s="966"/>
      <c r="D49" s="967"/>
      <c r="E49" s="967"/>
      <c r="F49" s="967"/>
      <c r="G49" s="967"/>
      <c r="H49" s="967"/>
      <c r="I49" s="968"/>
      <c r="J49" s="971" t="s">
        <v>399</v>
      </c>
      <c r="K49" s="941"/>
      <c r="L49" s="941"/>
      <c r="M49" s="972"/>
      <c r="N49" s="309"/>
      <c r="O49" s="685" t="s">
        <v>627</v>
      </c>
      <c r="P49" s="685"/>
      <c r="Q49" s="196"/>
      <c r="R49" s="196" t="s">
        <v>400</v>
      </c>
      <c r="S49" s="308"/>
      <c r="T49" s="196" t="s">
        <v>401</v>
      </c>
      <c r="U49" s="310"/>
      <c r="V49" s="196" t="s">
        <v>402</v>
      </c>
      <c r="W49" s="311" t="s">
        <v>403</v>
      </c>
      <c r="X49" s="506" t="str">
        <f t="shared" si="1"/>
        <v/>
      </c>
      <c r="Y49" s="196" t="s">
        <v>405</v>
      </c>
      <c r="Z49" s="720"/>
      <c r="AA49" s="720"/>
      <c r="AB49" s="681" t="str">
        <f>IF(Z49="","",IF(AND(Z49="～"),"令和",""))</f>
        <v/>
      </c>
      <c r="AC49" s="681"/>
      <c r="AD49" s="681"/>
      <c r="AE49" s="685"/>
      <c r="AF49" s="685"/>
      <c r="AG49" s="681" t="str">
        <f>IF(Z49="","",IF(AND(Z49="～"),"年",""))</f>
        <v/>
      </c>
      <c r="AH49" s="681"/>
      <c r="AI49" s="685"/>
      <c r="AJ49" s="685"/>
      <c r="AK49" s="681" t="str">
        <f>IF(Z49="","",IF(AND(Z49="～"),"月",""))</f>
        <v/>
      </c>
      <c r="AL49" s="681"/>
      <c r="AM49" s="685"/>
      <c r="AN49" s="685"/>
      <c r="AO49" s="681" t="str">
        <f>IF(Z49="","",IF(AND(Z49="～"),"日",""))</f>
        <v/>
      </c>
      <c r="AP49" s="681"/>
      <c r="AQ49" s="515" t="str">
        <f>IF(Z49="","",IF(AND(Z49="～"),"（",""))</f>
        <v/>
      </c>
      <c r="AR49" s="979" t="str">
        <f t="shared" si="2"/>
        <v/>
      </c>
      <c r="AS49" s="979" t="str">
        <f t="shared" si="3"/>
        <v/>
      </c>
      <c r="AT49" s="515" t="str">
        <f>IF(Z49="","",IF(AND(Z49="～"),"）",""))</f>
        <v/>
      </c>
      <c r="AU49" s="81"/>
      <c r="AV49" s="82"/>
      <c r="AX49" s="307"/>
      <c r="AY49" s="322" t="s">
        <v>734</v>
      </c>
      <c r="AZ49" s="322"/>
      <c r="BA49" s="322"/>
      <c r="BB49" s="322"/>
      <c r="BC49" s="322"/>
      <c r="BD49" s="322"/>
      <c r="BE49" s="322"/>
      <c r="BF49" s="322"/>
      <c r="BG49" s="322"/>
      <c r="BH49" s="322"/>
      <c r="BI49" s="322"/>
      <c r="BJ49" s="322"/>
      <c r="BK49" s="322"/>
      <c r="BL49" s="322"/>
      <c r="BM49" s="322"/>
      <c r="BN49" s="322"/>
      <c r="BO49" s="322"/>
      <c r="BP49" s="322"/>
      <c r="BQ49" s="322"/>
      <c r="BR49" s="322"/>
      <c r="BS49" s="322"/>
      <c r="BT49" s="322"/>
      <c r="BU49" s="322"/>
      <c r="BV49" s="322"/>
      <c r="BW49" s="322"/>
      <c r="BX49" s="322"/>
      <c r="BY49" s="322"/>
      <c r="BZ49" s="322"/>
      <c r="CA49" s="322"/>
      <c r="CB49" s="322"/>
      <c r="CC49" s="322"/>
      <c r="CD49" s="322"/>
      <c r="CE49" s="322"/>
      <c r="CF49" s="322"/>
    </row>
    <row r="50" spans="1:84" ht="18" customHeight="1">
      <c r="A50" s="20"/>
      <c r="B50" s="974" t="s">
        <v>129</v>
      </c>
      <c r="C50" s="975"/>
      <c r="D50" s="975"/>
      <c r="E50" s="975"/>
      <c r="F50" s="975"/>
      <c r="G50" s="975"/>
      <c r="H50" s="975"/>
      <c r="I50" s="975"/>
      <c r="J50" s="975"/>
      <c r="K50" s="975"/>
      <c r="L50" s="975"/>
      <c r="M50" s="976"/>
      <c r="N50" s="255"/>
      <c r="O50" s="682" t="s">
        <v>628</v>
      </c>
      <c r="P50" s="682"/>
      <c r="Q50" s="254"/>
      <c r="R50" s="254" t="s">
        <v>164</v>
      </c>
      <c r="S50" s="256"/>
      <c r="T50" s="254" t="s">
        <v>125</v>
      </c>
      <c r="U50" s="257"/>
      <c r="V50" s="254" t="s">
        <v>163</v>
      </c>
      <c r="W50" s="258" t="s">
        <v>158</v>
      </c>
      <c r="X50" s="506" t="str">
        <f t="shared" si="1"/>
        <v/>
      </c>
      <c r="Y50" s="254" t="s">
        <v>168</v>
      </c>
      <c r="Z50" s="720"/>
      <c r="AA50" s="720"/>
      <c r="AB50" s="681" t="str">
        <f>IF(Z50="","",IF(AND(Z50="～"),"令和",""))</f>
        <v/>
      </c>
      <c r="AC50" s="681"/>
      <c r="AD50" s="681"/>
      <c r="AE50" s="682"/>
      <c r="AF50" s="682"/>
      <c r="AG50" s="681" t="str">
        <f>IF(Z50="","",IF(AND(Z50="～"),"年",""))</f>
        <v/>
      </c>
      <c r="AH50" s="681"/>
      <c r="AI50" s="682"/>
      <c r="AJ50" s="682"/>
      <c r="AK50" s="681" t="str">
        <f>IF(Z50="","",IF(AND(Z50="～"),"月",""))</f>
        <v/>
      </c>
      <c r="AL50" s="681"/>
      <c r="AM50" s="682"/>
      <c r="AN50" s="682"/>
      <c r="AO50" s="681" t="str">
        <f>IF(Z50="","",IF(AND(Z50="～"),"日",""))</f>
        <v/>
      </c>
      <c r="AP50" s="681"/>
      <c r="AQ50" s="515" t="str">
        <f>IF(Z50="","",IF(AND(Z50="～"),"（",""))</f>
        <v/>
      </c>
      <c r="AR50" s="979" t="str">
        <f t="shared" si="2"/>
        <v/>
      </c>
      <c r="AS50" s="979" t="str">
        <f t="shared" si="3"/>
        <v/>
      </c>
      <c r="AT50" s="515" t="str">
        <f>IF(Z50="","",IF(AND(Z50="～"),"）",""))</f>
        <v/>
      </c>
      <c r="AU50" s="259"/>
      <c r="AV50" s="260"/>
      <c r="AX50" s="307"/>
      <c r="AY50" s="322" t="s">
        <v>749</v>
      </c>
      <c r="AZ50" s="322"/>
      <c r="BA50" s="322"/>
      <c r="BB50" s="322"/>
      <c r="BC50" s="322"/>
      <c r="BD50" s="322"/>
      <c r="BE50" s="322"/>
      <c r="BF50" s="322"/>
      <c r="BG50" s="322"/>
      <c r="BH50" s="322"/>
      <c r="BI50" s="322"/>
      <c r="BJ50" s="322"/>
      <c r="BK50" s="322"/>
      <c r="BL50" s="322"/>
      <c r="BM50" s="322"/>
      <c r="BN50" s="322"/>
      <c r="BO50" s="322"/>
      <c r="BP50" s="322"/>
      <c r="BQ50" s="322"/>
      <c r="BR50" s="322"/>
      <c r="BS50" s="322"/>
      <c r="BT50" s="322"/>
      <c r="BU50" s="322"/>
      <c r="BV50" s="322"/>
      <c r="BW50" s="322"/>
      <c r="BX50" s="322"/>
      <c r="BY50" s="322"/>
      <c r="BZ50" s="322"/>
      <c r="CA50" s="322"/>
      <c r="CB50" s="322"/>
      <c r="CC50" s="322"/>
      <c r="CD50" s="322"/>
      <c r="CE50" s="322"/>
      <c r="CF50" s="322"/>
    </row>
    <row r="51" spans="1:84" ht="18" customHeight="1">
      <c r="A51" s="20"/>
      <c r="B51" s="974" t="s">
        <v>128</v>
      </c>
      <c r="C51" s="975"/>
      <c r="D51" s="975"/>
      <c r="E51" s="975"/>
      <c r="F51" s="975"/>
      <c r="G51" s="975"/>
      <c r="H51" s="975"/>
      <c r="I51" s="975"/>
      <c r="J51" s="975"/>
      <c r="K51" s="975"/>
      <c r="L51" s="975"/>
      <c r="M51" s="976"/>
      <c r="N51" s="255"/>
      <c r="O51" s="682" t="s">
        <v>628</v>
      </c>
      <c r="P51" s="682"/>
      <c r="Q51" s="254"/>
      <c r="R51" s="254" t="s">
        <v>164</v>
      </c>
      <c r="S51" s="256"/>
      <c r="T51" s="254" t="s">
        <v>125</v>
      </c>
      <c r="U51" s="257"/>
      <c r="V51" s="254" t="s">
        <v>163</v>
      </c>
      <c r="W51" s="258" t="s">
        <v>158</v>
      </c>
      <c r="X51" s="506" t="str">
        <f t="shared" si="1"/>
        <v/>
      </c>
      <c r="Y51" s="254" t="s">
        <v>168</v>
      </c>
      <c r="Z51" s="720"/>
      <c r="AA51" s="720"/>
      <c r="AB51" s="681" t="str">
        <f>IF(Z51="","",IF(AND(Z51="～"),"令和",""))</f>
        <v/>
      </c>
      <c r="AC51" s="681"/>
      <c r="AD51" s="681"/>
      <c r="AE51" s="682"/>
      <c r="AF51" s="682"/>
      <c r="AG51" s="681" t="str">
        <f>IF(Z51="","",IF(AND(Z51="～"),"年",""))</f>
        <v/>
      </c>
      <c r="AH51" s="681"/>
      <c r="AI51" s="682"/>
      <c r="AJ51" s="682"/>
      <c r="AK51" s="681" t="str">
        <f>IF(Z51="","",IF(AND(Z51="～"),"月",""))</f>
        <v/>
      </c>
      <c r="AL51" s="681"/>
      <c r="AM51" s="682"/>
      <c r="AN51" s="682"/>
      <c r="AO51" s="681" t="str">
        <f>IF(Z51="","",IF(AND(Z51="～"),"日",""))</f>
        <v/>
      </c>
      <c r="AP51" s="681"/>
      <c r="AQ51" s="515" t="str">
        <f>IF(Z51="","",IF(AND(Z51="～"),"（",""))</f>
        <v/>
      </c>
      <c r="AR51" s="979" t="str">
        <f t="shared" si="2"/>
        <v/>
      </c>
      <c r="AS51" s="979" t="str">
        <f t="shared" si="3"/>
        <v/>
      </c>
      <c r="AT51" s="515" t="str">
        <f>IF(Z51="","",IF(AND(Z51="～"),"）",""))</f>
        <v/>
      </c>
      <c r="AU51" s="259"/>
      <c r="AV51" s="260"/>
      <c r="AX51" s="307"/>
      <c r="AY51" s="553"/>
      <c r="AZ51" s="322"/>
      <c r="BA51" s="322"/>
      <c r="BB51" s="322"/>
      <c r="BC51" s="322"/>
      <c r="BD51" s="322"/>
      <c r="BE51" s="322"/>
      <c r="BF51" s="322"/>
      <c r="BG51" s="322"/>
      <c r="BH51" s="322"/>
      <c r="BI51" s="322"/>
      <c r="BJ51" s="322"/>
      <c r="BK51" s="322"/>
      <c r="BL51" s="322"/>
      <c r="BM51" s="322"/>
      <c r="BN51" s="322"/>
      <c r="BO51" s="322"/>
      <c r="BP51" s="322"/>
      <c r="BQ51" s="322"/>
      <c r="BR51" s="322"/>
      <c r="BS51" s="322"/>
      <c r="BT51" s="322"/>
      <c r="BU51" s="322"/>
      <c r="BV51" s="322"/>
      <c r="BW51" s="322"/>
      <c r="BX51" s="322"/>
      <c r="BY51" s="322"/>
      <c r="BZ51" s="322"/>
      <c r="CA51" s="322"/>
      <c r="CB51" s="322"/>
      <c r="CC51" s="322"/>
      <c r="CD51" s="322"/>
      <c r="CE51" s="322"/>
      <c r="CF51" s="322"/>
    </row>
    <row r="52" spans="1:84" ht="12" customHeight="1">
      <c r="A52" s="20"/>
      <c r="B52" s="737" t="s">
        <v>27</v>
      </c>
      <c r="C52" s="738"/>
      <c r="D52" s="738"/>
      <c r="E52" s="738"/>
      <c r="F52" s="738"/>
      <c r="G52" s="738"/>
      <c r="H52" s="738"/>
      <c r="I52" s="738"/>
      <c r="J52" s="738"/>
      <c r="K52" s="738"/>
      <c r="L52" s="738"/>
      <c r="M52" s="739"/>
      <c r="N52" s="43"/>
      <c r="O52" s="941" t="s">
        <v>628</v>
      </c>
      <c r="P52" s="941"/>
      <c r="Q52" s="38"/>
      <c r="R52" s="38" t="s">
        <v>164</v>
      </c>
      <c r="S52" s="71"/>
      <c r="T52" s="38" t="s">
        <v>125</v>
      </c>
      <c r="U52" s="67"/>
      <c r="V52" s="81" t="s">
        <v>163</v>
      </c>
      <c r="W52" s="66" t="s">
        <v>158</v>
      </c>
      <c r="X52" s="507" t="str">
        <f t="shared" si="1"/>
        <v/>
      </c>
      <c r="Y52" s="81" t="s">
        <v>168</v>
      </c>
      <c r="Z52" s="683" t="s">
        <v>185</v>
      </c>
      <c r="AA52" s="683"/>
      <c r="AB52" s="683" t="s">
        <v>628</v>
      </c>
      <c r="AC52" s="683"/>
      <c r="AD52" s="683"/>
      <c r="AE52" s="683"/>
      <c r="AF52" s="683"/>
      <c r="AG52" s="683" t="s">
        <v>186</v>
      </c>
      <c r="AH52" s="683"/>
      <c r="AI52" s="683"/>
      <c r="AJ52" s="683"/>
      <c r="AK52" s="683" t="s">
        <v>166</v>
      </c>
      <c r="AL52" s="683"/>
      <c r="AM52" s="683"/>
      <c r="AN52" s="683"/>
      <c r="AO52" s="683" t="s">
        <v>180</v>
      </c>
      <c r="AP52" s="683"/>
      <c r="AQ52" s="81" t="s">
        <v>167</v>
      </c>
      <c r="AR52" s="978" t="str">
        <f t="shared" si="2"/>
        <v/>
      </c>
      <c r="AS52" s="978" t="str">
        <f t="shared" si="3"/>
        <v/>
      </c>
      <c r="AT52" s="81" t="s">
        <v>168</v>
      </c>
      <c r="AU52" s="81"/>
      <c r="AV52" s="82"/>
      <c r="AX52" s="307"/>
      <c r="AY52" s="567" t="s">
        <v>451</v>
      </c>
      <c r="AZ52" s="322"/>
      <c r="BA52" s="322"/>
      <c r="BB52" s="322"/>
      <c r="BC52" s="322"/>
      <c r="BD52" s="322"/>
      <c r="BE52" s="322"/>
      <c r="BF52" s="322"/>
      <c r="BG52" s="322"/>
      <c r="BH52" s="322"/>
      <c r="BI52" s="322"/>
      <c r="BJ52" s="322"/>
      <c r="BK52" s="322"/>
      <c r="BL52" s="322"/>
      <c r="BM52" s="322"/>
      <c r="BN52" s="322"/>
      <c r="BO52" s="322"/>
      <c r="BP52" s="322"/>
      <c r="BQ52" s="322"/>
      <c r="BR52" s="322"/>
      <c r="BS52" s="322"/>
      <c r="BT52" s="322"/>
      <c r="BU52" s="322"/>
      <c r="BV52" s="322"/>
      <c r="BW52" s="322"/>
      <c r="BX52" s="322"/>
      <c r="BY52" s="322"/>
      <c r="BZ52" s="322"/>
      <c r="CA52" s="322"/>
      <c r="CB52" s="322"/>
      <c r="CC52" s="322"/>
      <c r="CD52" s="322"/>
      <c r="CE52" s="322"/>
      <c r="CF52" s="322"/>
    </row>
    <row r="53" spans="1:84" ht="12" customHeight="1">
      <c r="A53" s="20"/>
      <c r="B53" s="634" t="s">
        <v>31</v>
      </c>
      <c r="C53" s="635"/>
      <c r="D53" s="635"/>
      <c r="E53" s="635"/>
      <c r="F53" s="635"/>
      <c r="G53" s="635"/>
      <c r="H53" s="635"/>
      <c r="I53" s="636"/>
      <c r="J53" s="952" t="s">
        <v>30</v>
      </c>
      <c r="K53" s="680"/>
      <c r="L53" s="680"/>
      <c r="M53" s="953"/>
      <c r="N53" s="49"/>
      <c r="O53" s="954" t="s">
        <v>628</v>
      </c>
      <c r="P53" s="954"/>
      <c r="Q53" s="37"/>
      <c r="R53" s="37" t="s">
        <v>164</v>
      </c>
      <c r="S53" s="70"/>
      <c r="T53" s="37" t="s">
        <v>125</v>
      </c>
      <c r="U53" s="64"/>
      <c r="V53" s="88" t="s">
        <v>163</v>
      </c>
      <c r="W53" s="65" t="s">
        <v>158</v>
      </c>
      <c r="X53" s="508" t="str">
        <f t="shared" si="1"/>
        <v/>
      </c>
      <c r="Y53" s="88" t="s">
        <v>168</v>
      </c>
      <c r="Z53" s="680" t="s">
        <v>187</v>
      </c>
      <c r="AA53" s="680"/>
      <c r="AB53" s="680" t="s">
        <v>628</v>
      </c>
      <c r="AC53" s="680"/>
      <c r="AD53" s="680"/>
      <c r="AE53" s="680"/>
      <c r="AF53" s="680"/>
      <c r="AG53" s="680" t="s">
        <v>186</v>
      </c>
      <c r="AH53" s="680"/>
      <c r="AI53" s="680"/>
      <c r="AJ53" s="680"/>
      <c r="AK53" s="680" t="s">
        <v>166</v>
      </c>
      <c r="AL53" s="680"/>
      <c r="AM53" s="680"/>
      <c r="AN53" s="680"/>
      <c r="AO53" s="680" t="s">
        <v>180</v>
      </c>
      <c r="AP53" s="680"/>
      <c r="AQ53" s="88" t="s">
        <v>167</v>
      </c>
      <c r="AR53" s="982" t="str">
        <f t="shared" si="2"/>
        <v/>
      </c>
      <c r="AS53" s="982" t="str">
        <f t="shared" si="3"/>
        <v/>
      </c>
      <c r="AT53" s="88" t="s">
        <v>168</v>
      </c>
      <c r="AU53" s="88"/>
      <c r="AV53" s="89"/>
      <c r="AX53" s="307"/>
      <c r="AY53" s="322" t="s">
        <v>452</v>
      </c>
      <c r="AZ53" s="322"/>
      <c r="BA53" s="322"/>
      <c r="BB53" s="322"/>
      <c r="BC53" s="322"/>
      <c r="BD53" s="322"/>
      <c r="BE53" s="322"/>
      <c r="BF53" s="322"/>
      <c r="BG53" s="322"/>
      <c r="BH53" s="322"/>
      <c r="BI53" s="322"/>
      <c r="BJ53" s="322"/>
      <c r="BK53" s="322"/>
      <c r="BL53" s="322"/>
      <c r="BM53" s="322"/>
      <c r="BN53" s="322"/>
      <c r="BO53" s="322"/>
      <c r="BP53" s="322"/>
      <c r="BQ53" s="322"/>
      <c r="BR53" s="322"/>
      <c r="BS53" s="322"/>
      <c r="BT53" s="322"/>
      <c r="BU53" s="322"/>
      <c r="BV53" s="322"/>
      <c r="BW53" s="322"/>
      <c r="BX53" s="322"/>
      <c r="BY53" s="322"/>
      <c r="BZ53" s="322"/>
      <c r="CA53" s="322"/>
      <c r="CB53" s="322"/>
      <c r="CC53" s="322"/>
      <c r="CD53" s="322"/>
      <c r="CE53" s="322"/>
      <c r="CF53" s="322"/>
    </row>
    <row r="54" spans="1:84" ht="12" customHeight="1">
      <c r="A54" s="20"/>
      <c r="B54" s="637"/>
      <c r="C54" s="638"/>
      <c r="D54" s="638"/>
      <c r="E54" s="638"/>
      <c r="F54" s="638"/>
      <c r="G54" s="638"/>
      <c r="H54" s="638"/>
      <c r="I54" s="639"/>
      <c r="J54" s="711" t="s">
        <v>29</v>
      </c>
      <c r="K54" s="683"/>
      <c r="L54" s="683"/>
      <c r="M54" s="712"/>
      <c r="N54" s="114"/>
      <c r="O54" s="940" t="s">
        <v>628</v>
      </c>
      <c r="P54" s="940"/>
      <c r="Q54" s="115"/>
      <c r="R54" s="115" t="s">
        <v>164</v>
      </c>
      <c r="S54" s="116"/>
      <c r="T54" s="115" t="s">
        <v>125</v>
      </c>
      <c r="U54" s="69"/>
      <c r="V54" s="79" t="s">
        <v>163</v>
      </c>
      <c r="W54" s="92" t="s">
        <v>158</v>
      </c>
      <c r="X54" s="509" t="str">
        <f t="shared" si="1"/>
        <v/>
      </c>
      <c r="Y54" s="79" t="s">
        <v>168</v>
      </c>
      <c r="Z54" s="114"/>
      <c r="AA54" s="114"/>
      <c r="AB54" s="114"/>
      <c r="AC54" s="114"/>
      <c r="AD54" s="114"/>
      <c r="AE54" s="114"/>
      <c r="AF54" s="114"/>
      <c r="AG54" s="114"/>
      <c r="AH54" s="38"/>
      <c r="AI54" s="38"/>
      <c r="AJ54" s="38"/>
      <c r="AK54" s="38"/>
      <c r="AL54" s="81"/>
      <c r="AM54" s="81"/>
      <c r="AN54" s="81"/>
      <c r="AO54" s="81"/>
      <c r="AP54" s="81"/>
      <c r="AQ54" s="81"/>
      <c r="AR54" s="81"/>
      <c r="AS54" s="81"/>
      <c r="AT54" s="81"/>
      <c r="AU54" s="81"/>
      <c r="AV54" s="82"/>
      <c r="AX54" s="307"/>
      <c r="AY54" s="322" t="s">
        <v>453</v>
      </c>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2"/>
      <c r="BZ54" s="322"/>
      <c r="CA54" s="322"/>
      <c r="CB54" s="322"/>
      <c r="CC54" s="322"/>
      <c r="CD54" s="322"/>
      <c r="CE54" s="322"/>
      <c r="CF54" s="322"/>
    </row>
    <row r="55" spans="1:84" ht="12" customHeight="1">
      <c r="A55" s="20"/>
      <c r="B55" s="956" t="s">
        <v>142</v>
      </c>
      <c r="C55" s="957"/>
      <c r="D55" s="957"/>
      <c r="E55" s="957"/>
      <c r="F55" s="957"/>
      <c r="G55" s="957"/>
      <c r="H55" s="957"/>
      <c r="I55" s="957"/>
      <c r="J55" s="957"/>
      <c r="K55" s="957"/>
      <c r="L55" s="957"/>
      <c r="M55" s="958"/>
      <c r="N55" s="815" t="s">
        <v>135</v>
      </c>
      <c r="O55" s="816"/>
      <c r="P55" s="816"/>
      <c r="Q55" s="816"/>
      <c r="R55" s="816"/>
      <c r="S55" s="955"/>
      <c r="T55" s="955"/>
      <c r="U55" s="955"/>
      <c r="V55" s="955"/>
      <c r="W55" s="955"/>
      <c r="X55" s="955"/>
      <c r="Y55" s="610" t="s">
        <v>134</v>
      </c>
      <c r="Z55" s="91"/>
      <c r="AA55" s="91"/>
      <c r="AB55" s="91"/>
      <c r="AC55" s="91"/>
      <c r="AD55" s="91"/>
      <c r="AE55" s="91"/>
      <c r="AF55" s="91"/>
      <c r="AG55" s="91"/>
      <c r="AH55" s="694" t="s">
        <v>628</v>
      </c>
      <c r="AI55" s="694"/>
      <c r="AJ55" s="694"/>
      <c r="AK55" s="694"/>
      <c r="AL55" s="694"/>
      <c r="AM55" s="694" t="s">
        <v>186</v>
      </c>
      <c r="AN55" s="694"/>
      <c r="AO55" s="694"/>
      <c r="AP55" s="694"/>
      <c r="AQ55" s="694" t="s">
        <v>166</v>
      </c>
      <c r="AR55" s="694"/>
      <c r="AS55" s="694"/>
      <c r="AT55" s="694"/>
      <c r="AU55" s="694" t="s">
        <v>180</v>
      </c>
      <c r="AV55" s="736"/>
      <c r="AX55" s="307"/>
      <c r="AY55" s="322"/>
      <c r="AZ55" s="322"/>
      <c r="BA55" s="322"/>
      <c r="BB55" s="322"/>
      <c r="BC55" s="322"/>
      <c r="BD55" s="322"/>
      <c r="BE55" s="322"/>
      <c r="BF55" s="322"/>
      <c r="BG55" s="322"/>
      <c r="BH55" s="322"/>
      <c r="BI55" s="322"/>
      <c r="BJ55" s="322"/>
      <c r="BK55" s="322"/>
      <c r="BL55" s="322"/>
      <c r="BM55" s="322"/>
      <c r="BN55" s="322"/>
      <c r="BO55" s="322"/>
      <c r="BP55" s="322"/>
      <c r="BQ55" s="322"/>
      <c r="BR55" s="322"/>
      <c r="BS55" s="322"/>
      <c r="BT55" s="322"/>
      <c r="BU55" s="322"/>
      <c r="BV55" s="322"/>
      <c r="BW55" s="322"/>
      <c r="BX55" s="322"/>
      <c r="BY55" s="322"/>
      <c r="BZ55" s="322"/>
      <c r="CA55" s="322"/>
      <c r="CB55" s="322"/>
      <c r="CC55" s="322"/>
      <c r="CD55" s="322"/>
      <c r="CE55" s="322"/>
      <c r="CF55" s="322"/>
    </row>
    <row r="56" spans="1:84" ht="12" customHeight="1">
      <c r="A56" s="20"/>
      <c r="B56" s="626" t="s">
        <v>131</v>
      </c>
      <c r="C56" s="627"/>
      <c r="D56" s="627"/>
      <c r="E56" s="627"/>
      <c r="F56" s="627"/>
      <c r="G56" s="627"/>
      <c r="H56" s="627"/>
      <c r="I56" s="628"/>
      <c r="J56" s="943"/>
      <c r="K56" s="944"/>
      <c r="L56" s="944"/>
      <c r="M56" s="945"/>
      <c r="N56" s="959" t="s">
        <v>133</v>
      </c>
      <c r="O56" s="960"/>
      <c r="P56" s="960"/>
      <c r="Q56" s="960"/>
      <c r="R56" s="960"/>
      <c r="S56" s="960"/>
      <c r="T56" s="960"/>
      <c r="U56" s="960"/>
      <c r="V56" s="960"/>
      <c r="W56" s="960"/>
      <c r="X56" s="960"/>
      <c r="Y56" s="960"/>
      <c r="Z56" s="960"/>
      <c r="AA56" s="960"/>
      <c r="AB56" s="960"/>
      <c r="AC56" s="960"/>
      <c r="AD56" s="960"/>
      <c r="AE56" s="960"/>
      <c r="AF56" s="960"/>
      <c r="AG56" s="960"/>
      <c r="AH56" s="960"/>
      <c r="AI56" s="960"/>
      <c r="AJ56" s="960"/>
      <c r="AK56" s="960"/>
      <c r="AL56" s="960"/>
      <c r="AM56" s="960"/>
      <c r="AN56" s="960"/>
      <c r="AO56" s="960"/>
      <c r="AP56" s="960"/>
      <c r="AQ56" s="960"/>
      <c r="AR56" s="960"/>
      <c r="AS56" s="960"/>
      <c r="AT56" s="960"/>
      <c r="AU56" s="960"/>
      <c r="AV56" s="961"/>
      <c r="AX56" s="307"/>
      <c r="AY56" s="608" t="s">
        <v>761</v>
      </c>
      <c r="AZ56" s="322"/>
      <c r="BA56" s="322"/>
      <c r="BB56" s="322"/>
      <c r="BC56" s="322"/>
      <c r="BD56" s="322"/>
      <c r="BE56" s="322"/>
      <c r="BF56" s="322"/>
      <c r="BG56" s="322"/>
      <c r="BH56" s="322"/>
      <c r="BI56" s="322"/>
      <c r="BJ56" s="322"/>
      <c r="BK56" s="322"/>
      <c r="BL56" s="322"/>
      <c r="BM56" s="322"/>
      <c r="BN56" s="322"/>
      <c r="BO56" s="322"/>
      <c r="BP56" s="322"/>
      <c r="BQ56" s="322"/>
      <c r="BR56" s="322"/>
      <c r="BS56" s="322"/>
      <c r="BT56" s="322"/>
      <c r="BU56" s="322"/>
      <c r="BV56" s="322"/>
      <c r="BW56" s="322"/>
      <c r="BX56" s="322"/>
      <c r="BY56" s="322"/>
      <c r="BZ56" s="322"/>
      <c r="CA56" s="322"/>
      <c r="CB56" s="322"/>
      <c r="CC56" s="322"/>
      <c r="CD56" s="322"/>
      <c r="CE56" s="322"/>
      <c r="CF56" s="322"/>
    </row>
    <row r="57" spans="1:84" ht="12" customHeight="1">
      <c r="A57" s="20"/>
      <c r="B57" s="766"/>
      <c r="C57" s="767"/>
      <c r="D57" s="767"/>
      <c r="E57" s="767"/>
      <c r="F57" s="767"/>
      <c r="G57" s="767"/>
      <c r="H57" s="767"/>
      <c r="I57" s="942"/>
      <c r="J57" s="946"/>
      <c r="K57" s="947"/>
      <c r="L57" s="947"/>
      <c r="M57" s="948"/>
      <c r="N57" s="811"/>
      <c r="O57" s="832"/>
      <c r="P57" s="832"/>
      <c r="Q57" s="832"/>
      <c r="R57" s="832"/>
      <c r="S57" s="832"/>
      <c r="T57" s="832"/>
      <c r="U57" s="832"/>
      <c r="V57" s="832"/>
      <c r="W57" s="832"/>
      <c r="X57" s="832"/>
      <c r="Y57" s="832"/>
      <c r="Z57" s="832"/>
      <c r="AA57" s="832"/>
      <c r="AB57" s="832"/>
      <c r="AC57" s="832"/>
      <c r="AD57" s="832"/>
      <c r="AE57" s="832"/>
      <c r="AF57" s="832"/>
      <c r="AG57" s="832"/>
      <c r="AH57" s="832"/>
      <c r="AI57" s="832"/>
      <c r="AJ57" s="832"/>
      <c r="AK57" s="832"/>
      <c r="AL57" s="832"/>
      <c r="AM57" s="832"/>
      <c r="AN57" s="832"/>
      <c r="AO57" s="832"/>
      <c r="AP57" s="832"/>
      <c r="AQ57" s="832"/>
      <c r="AR57" s="832"/>
      <c r="AS57" s="832"/>
      <c r="AT57" s="832"/>
      <c r="AU57" s="832"/>
      <c r="AV57" s="962"/>
      <c r="AX57" s="307"/>
      <c r="AY57" s="608"/>
      <c r="AZ57" s="322" t="s">
        <v>759</v>
      </c>
      <c r="BA57" s="322"/>
      <c r="BB57" s="322"/>
      <c r="BC57" s="322"/>
      <c r="BD57" s="322"/>
      <c r="BE57" s="322"/>
      <c r="BF57" s="322"/>
      <c r="BG57" s="322"/>
      <c r="BH57" s="322"/>
      <c r="BI57" s="322"/>
      <c r="BJ57" s="322"/>
      <c r="BK57" s="322"/>
      <c r="BL57" s="322"/>
      <c r="BM57" s="322"/>
      <c r="BN57" s="322"/>
      <c r="BO57" s="322"/>
      <c r="BP57" s="322"/>
      <c r="BQ57" s="322"/>
      <c r="BR57" s="322"/>
      <c r="BS57" s="322"/>
      <c r="BT57" s="322"/>
      <c r="BU57" s="322"/>
      <c r="BV57" s="322"/>
      <c r="BW57" s="322"/>
      <c r="BX57" s="322"/>
      <c r="BY57" s="322"/>
      <c r="BZ57" s="322"/>
      <c r="CA57" s="322"/>
      <c r="CB57" s="322"/>
      <c r="CC57" s="322"/>
      <c r="CD57" s="322"/>
      <c r="CE57" s="322"/>
      <c r="CF57" s="322"/>
    </row>
    <row r="58" spans="1:84" ht="12" customHeight="1">
      <c r="A58" s="20"/>
      <c r="B58" s="629"/>
      <c r="C58" s="630"/>
      <c r="D58" s="630"/>
      <c r="E58" s="630"/>
      <c r="F58" s="630"/>
      <c r="G58" s="630"/>
      <c r="H58" s="630"/>
      <c r="I58" s="631"/>
      <c r="J58" s="949"/>
      <c r="K58" s="950"/>
      <c r="L58" s="950"/>
      <c r="M58" s="951"/>
      <c r="N58" s="7" t="s">
        <v>188</v>
      </c>
      <c r="O58" s="8"/>
      <c r="P58" s="8"/>
      <c r="Q58" s="8"/>
      <c r="R58" s="8"/>
      <c r="S58" s="8"/>
      <c r="T58" s="8"/>
      <c r="U58" s="8"/>
      <c r="V58" s="8"/>
      <c r="W58" s="8"/>
      <c r="X58" s="8"/>
      <c r="Y58" s="666" t="s">
        <v>627</v>
      </c>
      <c r="Z58" s="666"/>
      <c r="AA58" s="666"/>
      <c r="AB58" s="666"/>
      <c r="AC58" s="666"/>
      <c r="AD58" s="666" t="s">
        <v>400</v>
      </c>
      <c r="AE58" s="666"/>
      <c r="AF58" s="666"/>
      <c r="AG58" s="666"/>
      <c r="AH58" s="666" t="s">
        <v>406</v>
      </c>
      <c r="AI58" s="666"/>
      <c r="AJ58" s="666"/>
      <c r="AK58" s="666"/>
      <c r="AL58" s="666" t="s">
        <v>407</v>
      </c>
      <c r="AM58" s="666"/>
      <c r="AN58" s="80"/>
      <c r="AO58" s="80"/>
      <c r="AP58" s="80"/>
      <c r="AQ58" s="80"/>
      <c r="AR58" s="80"/>
      <c r="AS58" s="80"/>
      <c r="AT58" s="80"/>
      <c r="AU58" s="80"/>
      <c r="AV58" s="10"/>
      <c r="AX58" s="307"/>
      <c r="AY58" s="322" t="s">
        <v>446</v>
      </c>
      <c r="AZ58" s="322"/>
      <c r="BA58" s="324"/>
      <c r="BB58" s="322"/>
      <c r="BC58" s="322"/>
      <c r="BD58" s="322"/>
      <c r="BE58" s="322"/>
      <c r="BF58" s="322"/>
      <c r="BG58" s="322"/>
      <c r="BH58" s="322"/>
      <c r="BI58" s="322"/>
      <c r="BJ58" s="322"/>
      <c r="BK58" s="322"/>
      <c r="BL58" s="322"/>
      <c r="BM58" s="322"/>
      <c r="BN58" s="322"/>
      <c r="BO58" s="322"/>
      <c r="BP58" s="322"/>
      <c r="BQ58" s="322"/>
      <c r="BR58" s="322"/>
      <c r="BS58" s="322"/>
      <c r="BT58" s="322"/>
      <c r="BU58" s="322"/>
      <c r="BV58" s="322"/>
      <c r="BW58" s="322"/>
      <c r="BX58" s="322"/>
      <c r="BY58" s="322"/>
      <c r="BZ58" s="322"/>
      <c r="CA58" s="322"/>
      <c r="CB58" s="322"/>
      <c r="CC58" s="322"/>
      <c r="CD58" s="322"/>
      <c r="CE58" s="322"/>
      <c r="CF58" s="322"/>
    </row>
    <row r="59" spans="1:84" ht="11">
      <c r="B59" s="14"/>
      <c r="C59" s="14"/>
      <c r="D59" s="14"/>
      <c r="E59" s="14"/>
      <c r="F59" s="14"/>
      <c r="G59" s="14"/>
      <c r="H59" s="14"/>
      <c r="I59" s="14"/>
      <c r="J59" s="14"/>
      <c r="K59" s="77"/>
      <c r="L59" s="14"/>
      <c r="M59" s="14"/>
      <c r="N59" s="16"/>
      <c r="O59" s="16"/>
      <c r="P59" s="16"/>
      <c r="Q59" s="16"/>
      <c r="R59" s="16"/>
      <c r="S59" s="16"/>
      <c r="T59" s="16"/>
      <c r="U59" s="16"/>
      <c r="V59" s="16"/>
      <c r="W59" s="16"/>
      <c r="X59" s="16"/>
      <c r="Y59" s="74"/>
      <c r="Z59" s="74"/>
      <c r="AA59" s="74"/>
      <c r="AB59" s="74"/>
      <c r="AC59" s="16"/>
      <c r="AD59" s="16"/>
      <c r="AE59" s="16"/>
      <c r="AF59" s="16"/>
      <c r="AG59" s="74"/>
      <c r="AH59" s="16"/>
      <c r="AI59" s="74"/>
      <c r="AJ59" s="74"/>
      <c r="AK59" s="74"/>
      <c r="AX59" s="307"/>
      <c r="AY59" s="322" t="s">
        <v>750</v>
      </c>
      <c r="AZ59" s="322"/>
      <c r="BA59" s="322"/>
      <c r="BB59" s="322"/>
      <c r="BC59" s="322"/>
      <c r="BD59" s="322"/>
      <c r="BE59" s="322"/>
      <c r="BF59" s="322"/>
      <c r="BG59" s="322"/>
      <c r="BH59" s="322"/>
      <c r="BI59" s="322"/>
      <c r="BJ59" s="322"/>
      <c r="BK59" s="322"/>
      <c r="BL59" s="322"/>
      <c r="BM59" s="322"/>
      <c r="BN59" s="322"/>
      <c r="BO59" s="322"/>
      <c r="BP59" s="322"/>
      <c r="BQ59" s="322"/>
      <c r="BR59" s="322"/>
      <c r="BS59" s="322"/>
      <c r="BT59" s="322"/>
      <c r="BU59" s="322"/>
      <c r="BV59" s="322"/>
      <c r="BW59" s="322"/>
      <c r="BX59" s="322"/>
      <c r="BY59" s="322"/>
      <c r="BZ59" s="322"/>
      <c r="CA59" s="322"/>
      <c r="CB59" s="322"/>
      <c r="CC59" s="322"/>
      <c r="CD59" s="322"/>
      <c r="CE59" s="322"/>
      <c r="CF59" s="322"/>
    </row>
    <row r="60" spans="1:84" ht="18" customHeight="1">
      <c r="A60" s="764" t="s">
        <v>132</v>
      </c>
      <c r="B60" s="764"/>
      <c r="C60" s="764"/>
      <c r="D60" s="764"/>
      <c r="E60" s="764"/>
      <c r="F60" s="764"/>
      <c r="G60" s="764"/>
      <c r="H60" s="764"/>
      <c r="I60" s="764"/>
      <c r="J60" s="764"/>
      <c r="K60" s="764"/>
      <c r="L60" s="764"/>
      <c r="M60" s="764"/>
      <c r="N60" s="764"/>
      <c r="O60" s="764"/>
      <c r="P60" s="764"/>
      <c r="Q60" s="764"/>
      <c r="R60" s="764"/>
      <c r="S60" s="764"/>
      <c r="T60" s="764"/>
      <c r="U60" s="764"/>
      <c r="V60" s="764"/>
      <c r="W60" s="764"/>
      <c r="X60" s="764"/>
      <c r="Y60" s="764"/>
      <c r="Z60" s="764"/>
      <c r="AA60" s="764"/>
      <c r="AB60" s="764"/>
      <c r="AC60" s="764"/>
      <c r="AD60" s="764"/>
      <c r="AE60" s="764"/>
      <c r="AF60" s="764"/>
      <c r="AG60" s="764"/>
      <c r="AH60" s="764"/>
      <c r="AI60" s="764"/>
      <c r="AJ60" s="764"/>
      <c r="AK60" s="764"/>
      <c r="AL60" s="764"/>
      <c r="AM60" s="764"/>
      <c r="AN60" s="764"/>
      <c r="AO60" s="764"/>
      <c r="AP60" s="764"/>
      <c r="AQ60" s="764"/>
      <c r="AR60" s="764"/>
      <c r="AS60" s="764"/>
      <c r="AT60" s="764"/>
      <c r="AU60" s="764"/>
      <c r="AV60" s="764"/>
      <c r="AX60" s="307"/>
      <c r="AY60" s="322" t="s">
        <v>760</v>
      </c>
      <c r="AZ60" s="322"/>
      <c r="BA60" s="322"/>
      <c r="BB60" s="322"/>
      <c r="BC60" s="322"/>
      <c r="BD60" s="322"/>
      <c r="BE60" s="322"/>
      <c r="BF60" s="322"/>
      <c r="BG60" s="322"/>
      <c r="BH60" s="322"/>
      <c r="BI60" s="322"/>
      <c r="BJ60" s="322"/>
      <c r="BK60" s="322"/>
      <c r="BL60" s="322"/>
      <c r="BM60" s="322"/>
      <c r="BN60" s="322"/>
      <c r="BO60" s="322"/>
      <c r="BP60" s="322"/>
      <c r="BQ60" s="322"/>
      <c r="BR60" s="322"/>
      <c r="BS60" s="322"/>
      <c r="BT60" s="322"/>
      <c r="BU60" s="322"/>
      <c r="BV60" s="322"/>
      <c r="BW60" s="322"/>
      <c r="BX60" s="322"/>
      <c r="BY60" s="322"/>
      <c r="BZ60" s="322"/>
      <c r="CA60" s="322"/>
      <c r="CB60" s="322"/>
      <c r="CC60" s="322"/>
      <c r="CD60" s="322"/>
      <c r="CE60" s="322"/>
      <c r="CF60" s="322"/>
    </row>
    <row r="61" spans="1:84" ht="11.25" customHeight="1">
      <c r="B61" s="732" t="s">
        <v>137</v>
      </c>
      <c r="C61" s="735"/>
      <c r="D61" s="694"/>
      <c r="E61" s="694"/>
      <c r="F61" s="694"/>
      <c r="G61" s="694"/>
      <c r="H61" s="694"/>
      <c r="I61" s="694"/>
      <c r="J61" s="694"/>
      <c r="K61" s="694"/>
      <c r="L61" s="694"/>
      <c r="M61" s="736"/>
      <c r="N61" s="735" t="s">
        <v>119</v>
      </c>
      <c r="O61" s="694"/>
      <c r="P61" s="694"/>
      <c r="Q61" s="694"/>
      <c r="R61" s="694"/>
      <c r="S61" s="694"/>
      <c r="T61" s="695"/>
      <c r="U61" s="928" t="s">
        <v>25</v>
      </c>
      <c r="V61" s="694"/>
      <c r="W61" s="694"/>
      <c r="X61" s="694"/>
      <c r="Y61" s="694"/>
      <c r="Z61" s="694"/>
      <c r="AA61" s="694"/>
      <c r="AB61" s="694"/>
      <c r="AC61" s="736"/>
      <c r="AD61" s="287"/>
      <c r="AE61" s="632" t="s">
        <v>144</v>
      </c>
      <c r="AF61" s="633"/>
      <c r="AG61" s="633"/>
      <c r="AH61" s="633"/>
      <c r="AI61" s="633"/>
      <c r="AJ61" s="633"/>
      <c r="AK61" s="633"/>
      <c r="AL61" s="633"/>
      <c r="AM61" s="633"/>
      <c r="AN61" s="633"/>
      <c r="AO61" s="633"/>
      <c r="AP61" s="633"/>
      <c r="AQ61" s="633"/>
      <c r="AR61" s="633"/>
      <c r="AS61" s="633"/>
      <c r="AT61" s="633"/>
      <c r="AU61" s="633"/>
      <c r="AV61" s="929"/>
      <c r="AX61" s="307"/>
      <c r="AY61" s="322" t="s">
        <v>763</v>
      </c>
      <c r="AZ61" s="322"/>
      <c r="BA61" s="322"/>
      <c r="BB61" s="322"/>
      <c r="BC61" s="322"/>
      <c r="BD61" s="322"/>
      <c r="BE61" s="322"/>
      <c r="BF61" s="322"/>
      <c r="BG61" s="322"/>
      <c r="BH61" s="322"/>
      <c r="BI61" s="322"/>
      <c r="BJ61" s="322"/>
      <c r="BK61" s="322"/>
      <c r="BL61" s="322"/>
      <c r="BM61" s="322"/>
      <c r="BN61" s="322"/>
      <c r="BO61" s="322"/>
      <c r="BP61" s="322"/>
      <c r="BQ61" s="322"/>
      <c r="BR61" s="322"/>
      <c r="BS61" s="322"/>
      <c r="BT61" s="322"/>
      <c r="BU61" s="322"/>
      <c r="BV61" s="322"/>
      <c r="BW61" s="322"/>
      <c r="BX61" s="322"/>
      <c r="BY61" s="322"/>
      <c r="BZ61" s="322"/>
      <c r="CA61" s="322"/>
      <c r="CB61" s="322"/>
      <c r="CC61" s="322"/>
      <c r="CD61" s="322"/>
      <c r="CE61" s="322"/>
      <c r="CF61" s="322"/>
    </row>
    <row r="62" spans="1:84" ht="11.25" customHeight="1">
      <c r="B62" s="733"/>
      <c r="C62" s="748" t="s">
        <v>24</v>
      </c>
      <c r="D62" s="701" t="s">
        <v>153</v>
      </c>
      <c r="E62" s="702"/>
      <c r="F62" s="702"/>
      <c r="G62" s="702"/>
      <c r="H62" s="702"/>
      <c r="I62" s="702"/>
      <c r="J62" s="702"/>
      <c r="K62" s="702"/>
      <c r="L62" s="702"/>
      <c r="M62" s="703"/>
      <c r="N62" s="690"/>
      <c r="O62" s="691"/>
      <c r="P62" s="691"/>
      <c r="Q62" s="691"/>
      <c r="R62" s="691"/>
      <c r="S62" s="680" t="s">
        <v>18</v>
      </c>
      <c r="T62" s="696"/>
      <c r="U62" s="796"/>
      <c r="V62" s="691"/>
      <c r="W62" s="691"/>
      <c r="X62" s="691"/>
      <c r="Y62" s="691"/>
      <c r="Z62" s="691"/>
      <c r="AA62" s="691"/>
      <c r="AB62" s="697" t="s">
        <v>16</v>
      </c>
      <c r="AC62" s="698"/>
      <c r="AD62" s="280"/>
      <c r="AE62" s="930" t="s">
        <v>151</v>
      </c>
      <c r="AF62" s="931"/>
      <c r="AG62" s="931"/>
      <c r="AH62" s="931"/>
      <c r="AI62" s="931"/>
      <c r="AJ62" s="931"/>
      <c r="AK62" s="931"/>
      <c r="AL62" s="931"/>
      <c r="AM62" s="931"/>
      <c r="AN62" s="931"/>
      <c r="AO62" s="931"/>
      <c r="AP62" s="931"/>
      <c r="AQ62" s="931"/>
      <c r="AR62" s="931"/>
      <c r="AS62" s="931"/>
      <c r="AT62" s="931"/>
      <c r="AU62" s="931"/>
      <c r="AV62" s="932"/>
      <c r="AX62" s="307"/>
      <c r="AY62" s="322" t="s">
        <v>758</v>
      </c>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row>
    <row r="63" spans="1:84" ht="11.25" customHeight="1">
      <c r="B63" s="733"/>
      <c r="C63" s="749"/>
      <c r="D63" s="704" t="s">
        <v>22</v>
      </c>
      <c r="E63" s="705"/>
      <c r="F63" s="705"/>
      <c r="G63" s="705"/>
      <c r="H63" s="705"/>
      <c r="I63" s="705"/>
      <c r="J63" s="705"/>
      <c r="K63" s="705"/>
      <c r="L63" s="705"/>
      <c r="M63" s="706"/>
      <c r="N63" s="795"/>
      <c r="O63" s="717"/>
      <c r="P63" s="717"/>
      <c r="Q63" s="717"/>
      <c r="R63" s="717"/>
      <c r="S63" s="679" t="s">
        <v>18</v>
      </c>
      <c r="T63" s="718"/>
      <c r="U63" s="716"/>
      <c r="V63" s="717"/>
      <c r="W63" s="717"/>
      <c r="X63" s="717"/>
      <c r="Y63" s="717"/>
      <c r="Z63" s="717"/>
      <c r="AA63" s="717"/>
      <c r="AB63" s="709" t="s">
        <v>16</v>
      </c>
      <c r="AC63" s="710"/>
      <c r="AD63" s="140"/>
      <c r="AE63" s="933" t="str">
        <f>IF(AND(V65="",V66="",V67="",V68=""),"",ROUNDUP(SUM(V65,V66,V67,V68,P77)/(P79-Q80-P77),2)*100)</f>
        <v/>
      </c>
      <c r="AF63" s="934"/>
      <c r="AG63" s="934"/>
      <c r="AH63" s="934"/>
      <c r="AI63" s="934"/>
      <c r="AJ63" s="934"/>
      <c r="AK63" s="934"/>
      <c r="AL63" s="934"/>
      <c r="AM63" s="934"/>
      <c r="AN63" s="934"/>
      <c r="AO63" s="934"/>
      <c r="AP63" s="934"/>
      <c r="AQ63" s="934"/>
      <c r="AR63" s="934"/>
      <c r="AS63" s="934"/>
      <c r="AT63" s="934"/>
      <c r="AU63" s="679" t="s">
        <v>23</v>
      </c>
      <c r="AV63" s="718"/>
      <c r="AX63" s="307"/>
      <c r="AY63" s="322" t="s">
        <v>447</v>
      </c>
      <c r="AZ63" s="322"/>
      <c r="BA63" s="322"/>
      <c r="BB63" s="322"/>
      <c r="BC63" s="322"/>
      <c r="BD63" s="322"/>
      <c r="BE63" s="322"/>
      <c r="BF63" s="322"/>
      <c r="BG63" s="322"/>
      <c r="BH63" s="322"/>
      <c r="BI63" s="322"/>
      <c r="BJ63" s="322"/>
      <c r="BK63" s="322"/>
      <c r="BL63" s="322"/>
      <c r="BM63" s="322"/>
      <c r="BN63" s="322"/>
      <c r="BO63" s="322"/>
      <c r="BP63" s="322"/>
      <c r="BQ63" s="322"/>
      <c r="BR63" s="322"/>
      <c r="BS63" s="322"/>
      <c r="BT63" s="322"/>
      <c r="BU63" s="322"/>
      <c r="BV63" s="322"/>
      <c r="BW63" s="322"/>
      <c r="BX63" s="322"/>
      <c r="BY63" s="322"/>
      <c r="BZ63" s="322"/>
      <c r="CA63" s="322"/>
      <c r="CB63" s="322"/>
      <c r="CC63" s="322"/>
      <c r="CD63" s="322"/>
      <c r="CE63" s="322"/>
      <c r="CF63" s="322"/>
    </row>
    <row r="64" spans="1:84" ht="11.25" customHeight="1">
      <c r="B64" s="733"/>
      <c r="C64" s="749"/>
      <c r="D64" s="704" t="s">
        <v>21</v>
      </c>
      <c r="E64" s="705"/>
      <c r="F64" s="705"/>
      <c r="G64" s="705"/>
      <c r="H64" s="705"/>
      <c r="I64" s="705"/>
      <c r="J64" s="705"/>
      <c r="K64" s="705"/>
      <c r="L64" s="705"/>
      <c r="M64" s="706"/>
      <c r="N64" s="795"/>
      <c r="O64" s="717"/>
      <c r="P64" s="717"/>
      <c r="Q64" s="717"/>
      <c r="R64" s="717"/>
      <c r="S64" s="679" t="s">
        <v>18</v>
      </c>
      <c r="T64" s="718"/>
      <c r="U64" s="707"/>
      <c r="V64" s="708"/>
      <c r="W64" s="708"/>
      <c r="X64" s="708"/>
      <c r="Y64" s="708"/>
      <c r="Z64" s="708"/>
      <c r="AA64" s="708"/>
      <c r="AB64" s="709" t="s">
        <v>16</v>
      </c>
      <c r="AC64" s="710"/>
      <c r="AD64" s="140"/>
      <c r="AE64" s="140"/>
      <c r="AF64" s="280"/>
      <c r="AG64" s="280"/>
      <c r="AH64" s="280"/>
      <c r="AI64" s="280"/>
      <c r="AJ64" s="280"/>
      <c r="AK64" s="280"/>
      <c r="AL64" s="271"/>
      <c r="AM64" s="271"/>
      <c r="AN64" s="271"/>
      <c r="AO64" s="271"/>
      <c r="AP64" s="271"/>
      <c r="AQ64" s="271"/>
      <c r="AR64" s="271"/>
      <c r="AS64" s="271"/>
      <c r="AT64" s="271"/>
      <c r="AU64" s="271"/>
      <c r="AV64" s="271"/>
      <c r="AX64" s="307"/>
      <c r="AY64" s="322" t="s">
        <v>450</v>
      </c>
      <c r="AZ64" s="322"/>
      <c r="BA64" s="322"/>
      <c r="BB64" s="322"/>
      <c r="BC64" s="322"/>
      <c r="BD64" s="322"/>
      <c r="BE64" s="322"/>
      <c r="BF64" s="322"/>
      <c r="BG64" s="322"/>
      <c r="BH64" s="322"/>
      <c r="BI64" s="322"/>
      <c r="BJ64" s="322"/>
      <c r="BK64" s="322"/>
      <c r="BL64" s="322"/>
      <c r="BM64" s="322"/>
      <c r="BN64" s="322"/>
      <c r="BO64" s="322"/>
      <c r="BP64" s="322"/>
      <c r="BQ64" s="322"/>
      <c r="BR64" s="322"/>
      <c r="BS64" s="322"/>
      <c r="BT64" s="322"/>
      <c r="BU64" s="322"/>
      <c r="BV64" s="322"/>
      <c r="BW64" s="322"/>
      <c r="BX64" s="322"/>
      <c r="BY64" s="322"/>
      <c r="BZ64" s="322"/>
      <c r="CA64" s="322"/>
      <c r="CB64" s="322"/>
      <c r="CC64" s="322"/>
      <c r="CD64" s="322"/>
      <c r="CE64" s="322"/>
      <c r="CF64" s="322"/>
    </row>
    <row r="65" spans="2:84" ht="11.25" customHeight="1">
      <c r="B65" s="733"/>
      <c r="C65" s="750"/>
      <c r="D65" s="711" t="s">
        <v>196</v>
      </c>
      <c r="E65" s="683"/>
      <c r="F65" s="683"/>
      <c r="G65" s="683"/>
      <c r="H65" s="683"/>
      <c r="I65" s="683"/>
      <c r="J65" s="683"/>
      <c r="K65" s="683"/>
      <c r="L65" s="683"/>
      <c r="M65" s="712"/>
      <c r="N65" s="713" t="str">
        <f>IF(AND(N62="",N63="",N64=""),"",SUM(N62:N64))</f>
        <v/>
      </c>
      <c r="O65" s="714"/>
      <c r="P65" s="714"/>
      <c r="Q65" s="714"/>
      <c r="R65" s="714"/>
      <c r="S65" s="683" t="s">
        <v>18</v>
      </c>
      <c r="T65" s="715"/>
      <c r="U65" s="532" t="s">
        <v>121</v>
      </c>
      <c r="V65" s="714" t="str">
        <f>IF(AND(U62="",U63="",U64=""),"",SUM(U62:U64))</f>
        <v/>
      </c>
      <c r="W65" s="714"/>
      <c r="X65" s="714"/>
      <c r="Y65" s="714"/>
      <c r="Z65" s="714"/>
      <c r="AA65" s="714"/>
      <c r="AB65" s="699" t="s">
        <v>16</v>
      </c>
      <c r="AC65" s="700"/>
      <c r="AD65" s="275"/>
      <c r="AE65" s="883" t="s">
        <v>150</v>
      </c>
      <c r="AF65" s="906"/>
      <c r="AG65" s="906"/>
      <c r="AH65" s="906"/>
      <c r="AI65" s="906"/>
      <c r="AJ65" s="906"/>
      <c r="AK65" s="906"/>
      <c r="AL65" s="906"/>
      <c r="AM65" s="906"/>
      <c r="AN65" s="906"/>
      <c r="AO65" s="906"/>
      <c r="AP65" s="906"/>
      <c r="AQ65" s="906"/>
      <c r="AR65" s="906"/>
      <c r="AS65" s="906"/>
      <c r="AT65" s="935"/>
      <c r="AU65" s="935"/>
      <c r="AV65" s="936"/>
      <c r="AX65" s="307"/>
      <c r="AY65" s="322" t="s">
        <v>448</v>
      </c>
      <c r="AZ65" s="322"/>
      <c r="BA65" s="322"/>
      <c r="BB65" s="322"/>
      <c r="BC65" s="322"/>
      <c r="BD65" s="322"/>
      <c r="BE65" s="322"/>
      <c r="BF65" s="322"/>
      <c r="BG65" s="322"/>
      <c r="BH65" s="322"/>
      <c r="BI65" s="322"/>
      <c r="BJ65" s="322"/>
      <c r="BK65" s="322"/>
      <c r="BL65" s="322"/>
      <c r="BM65" s="322"/>
      <c r="BN65" s="322"/>
      <c r="BO65" s="322"/>
      <c r="BP65" s="322"/>
      <c r="BQ65" s="322"/>
      <c r="BR65" s="322"/>
      <c r="BS65" s="322"/>
      <c r="BT65" s="322"/>
      <c r="BU65" s="322"/>
      <c r="BV65" s="322"/>
      <c r="BW65" s="322"/>
      <c r="BX65" s="322"/>
      <c r="BY65" s="322"/>
      <c r="BZ65" s="322"/>
      <c r="CA65" s="322"/>
      <c r="CB65" s="322"/>
      <c r="CC65" s="322"/>
      <c r="CD65" s="322"/>
      <c r="CE65" s="322"/>
      <c r="CF65" s="322"/>
    </row>
    <row r="66" spans="2:84" ht="11.25" customHeight="1">
      <c r="B66" s="733"/>
      <c r="C66" s="737" t="s">
        <v>123</v>
      </c>
      <c r="D66" s="738"/>
      <c r="E66" s="738"/>
      <c r="F66" s="738"/>
      <c r="G66" s="738"/>
      <c r="H66" s="738"/>
      <c r="I66" s="738"/>
      <c r="J66" s="738"/>
      <c r="K66" s="738"/>
      <c r="L66" s="738"/>
      <c r="M66" s="739"/>
      <c r="N66" s="688"/>
      <c r="O66" s="689"/>
      <c r="P66" s="689"/>
      <c r="Q66" s="689"/>
      <c r="R66" s="689"/>
      <c r="S66" s="694" t="s">
        <v>18</v>
      </c>
      <c r="T66" s="695"/>
      <c r="U66" s="533" t="s">
        <v>122</v>
      </c>
      <c r="V66" s="792"/>
      <c r="W66" s="792"/>
      <c r="X66" s="792"/>
      <c r="Y66" s="792"/>
      <c r="Z66" s="792"/>
      <c r="AA66" s="792"/>
      <c r="AB66" s="686" t="s">
        <v>16</v>
      </c>
      <c r="AC66" s="687"/>
      <c r="AD66" s="275"/>
      <c r="AE66" s="903"/>
      <c r="AF66" s="904"/>
      <c r="AG66" s="904"/>
      <c r="AH66" s="904"/>
      <c r="AI66" s="904"/>
      <c r="AJ66" s="904"/>
      <c r="AK66" s="904"/>
      <c r="AL66" s="904"/>
      <c r="AM66" s="904"/>
      <c r="AN66" s="904"/>
      <c r="AO66" s="904"/>
      <c r="AP66" s="904"/>
      <c r="AQ66" s="904"/>
      <c r="AR66" s="904"/>
      <c r="AS66" s="904"/>
      <c r="AT66" s="937"/>
      <c r="AU66" s="937"/>
      <c r="AV66" s="938"/>
      <c r="AX66" s="307"/>
      <c r="AY66" s="322" t="s">
        <v>449</v>
      </c>
      <c r="AZ66" s="322"/>
      <c r="BA66" s="322"/>
      <c r="BB66" s="322"/>
      <c r="BC66" s="322"/>
      <c r="BD66" s="322"/>
      <c r="BE66" s="322"/>
      <c r="BF66" s="322"/>
      <c r="BG66" s="322"/>
      <c r="BH66" s="322"/>
      <c r="BI66" s="322"/>
      <c r="BJ66" s="322"/>
      <c r="BK66" s="322"/>
      <c r="BL66" s="322"/>
      <c r="BM66" s="322"/>
      <c r="BN66" s="322"/>
      <c r="BO66" s="322"/>
      <c r="BP66" s="322"/>
      <c r="BQ66" s="322"/>
      <c r="BR66" s="322"/>
      <c r="BS66" s="322"/>
      <c r="BT66" s="322"/>
      <c r="BU66" s="322"/>
      <c r="BV66" s="322"/>
      <c r="BW66" s="322"/>
      <c r="BX66" s="322"/>
      <c r="BY66" s="322"/>
      <c r="BZ66" s="322"/>
      <c r="CA66" s="322"/>
      <c r="CB66" s="322"/>
      <c r="CC66" s="322"/>
      <c r="CD66" s="322"/>
      <c r="CE66" s="322"/>
      <c r="CF66" s="322"/>
    </row>
    <row r="67" spans="2:84" ht="11.25" customHeight="1">
      <c r="B67" s="733"/>
      <c r="C67" s="737" t="s">
        <v>145</v>
      </c>
      <c r="D67" s="738"/>
      <c r="E67" s="738"/>
      <c r="F67" s="738"/>
      <c r="G67" s="738"/>
      <c r="H67" s="738"/>
      <c r="I67" s="738"/>
      <c r="J67" s="738"/>
      <c r="K67" s="738"/>
      <c r="L67" s="738"/>
      <c r="M67" s="739"/>
      <c r="N67" s="688"/>
      <c r="O67" s="689"/>
      <c r="P67" s="689"/>
      <c r="Q67" s="689"/>
      <c r="R67" s="689"/>
      <c r="S67" s="694" t="s">
        <v>18</v>
      </c>
      <c r="T67" s="695"/>
      <c r="U67" s="533" t="s">
        <v>146</v>
      </c>
      <c r="V67" s="792"/>
      <c r="W67" s="792"/>
      <c r="X67" s="792"/>
      <c r="Y67" s="792"/>
      <c r="Z67" s="792"/>
      <c r="AA67" s="792"/>
      <c r="AB67" s="686" t="s">
        <v>16</v>
      </c>
      <c r="AC67" s="687"/>
      <c r="AD67" s="280"/>
      <c r="AE67" s="279"/>
      <c r="AF67" s="280"/>
      <c r="AG67" s="284" t="s">
        <v>193</v>
      </c>
      <c r="AH67" s="284"/>
      <c r="AI67" s="284"/>
      <c r="AJ67" s="284"/>
      <c r="AK67" s="679"/>
      <c r="AL67" s="679"/>
      <c r="AM67" s="276" t="s">
        <v>164</v>
      </c>
      <c r="AN67" s="679"/>
      <c r="AO67" s="679"/>
      <c r="AP67" s="276" t="s">
        <v>125</v>
      </c>
      <c r="AQ67" s="679"/>
      <c r="AR67" s="679"/>
      <c r="AS67" s="284" t="s">
        <v>194</v>
      </c>
      <c r="AT67" s="284"/>
      <c r="AU67" s="284"/>
      <c r="AV67" s="289"/>
      <c r="AX67" s="307"/>
      <c r="AY67" s="322"/>
      <c r="AZ67" s="322"/>
      <c r="BA67" s="322"/>
      <c r="BB67" s="322"/>
      <c r="BC67" s="322"/>
      <c r="BD67" s="322"/>
      <c r="BE67" s="322"/>
      <c r="BF67" s="322"/>
      <c r="BG67" s="322"/>
      <c r="BH67" s="322"/>
      <c r="BI67" s="322"/>
      <c r="BJ67" s="322"/>
      <c r="BK67" s="322"/>
      <c r="BL67" s="322"/>
      <c r="BM67" s="322"/>
      <c r="BN67" s="322"/>
      <c r="BO67" s="322"/>
      <c r="BP67" s="322"/>
      <c r="BQ67" s="322"/>
      <c r="BR67" s="322"/>
      <c r="BS67" s="322"/>
      <c r="BT67" s="322"/>
      <c r="BU67" s="322"/>
      <c r="BV67" s="322"/>
      <c r="BW67" s="322"/>
      <c r="BX67" s="322"/>
      <c r="BY67" s="322"/>
      <c r="BZ67" s="322"/>
      <c r="CA67" s="322"/>
      <c r="CB67" s="322"/>
      <c r="CC67" s="322"/>
      <c r="CD67" s="322"/>
      <c r="CE67" s="322"/>
      <c r="CF67" s="322"/>
    </row>
    <row r="68" spans="2:84" ht="11.25" customHeight="1">
      <c r="B68" s="733"/>
      <c r="C68" s="737" t="s">
        <v>124</v>
      </c>
      <c r="D68" s="738"/>
      <c r="E68" s="738"/>
      <c r="F68" s="738"/>
      <c r="G68" s="738"/>
      <c r="H68" s="738"/>
      <c r="I68" s="738"/>
      <c r="J68" s="738"/>
      <c r="K68" s="738"/>
      <c r="L68" s="738"/>
      <c r="M68" s="739"/>
      <c r="N68" s="688"/>
      <c r="O68" s="689"/>
      <c r="P68" s="689"/>
      <c r="Q68" s="689"/>
      <c r="R68" s="689"/>
      <c r="S68" s="694" t="s">
        <v>18</v>
      </c>
      <c r="T68" s="695"/>
      <c r="U68" s="533" t="s">
        <v>147</v>
      </c>
      <c r="V68" s="792"/>
      <c r="W68" s="792"/>
      <c r="X68" s="792"/>
      <c r="Y68" s="792"/>
      <c r="Z68" s="792"/>
      <c r="AA68" s="792"/>
      <c r="AB68" s="686" t="s">
        <v>16</v>
      </c>
      <c r="AC68" s="687"/>
      <c r="AD68" s="280"/>
      <c r="AE68" s="277"/>
      <c r="AF68" s="278"/>
      <c r="AG68" s="284" t="s">
        <v>193</v>
      </c>
      <c r="AH68" s="284"/>
      <c r="AI68" s="284"/>
      <c r="AJ68" s="284"/>
      <c r="AK68" s="679"/>
      <c r="AL68" s="679"/>
      <c r="AM68" s="276" t="s">
        <v>164</v>
      </c>
      <c r="AN68" s="679"/>
      <c r="AO68" s="679"/>
      <c r="AP68" s="276" t="s">
        <v>125</v>
      </c>
      <c r="AQ68" s="679"/>
      <c r="AR68" s="679"/>
      <c r="AS68" s="284" t="s">
        <v>194</v>
      </c>
      <c r="AT68" s="284"/>
      <c r="AU68" s="284"/>
      <c r="AV68" s="289"/>
      <c r="AX68" s="307"/>
      <c r="AY68" s="567" t="s">
        <v>506</v>
      </c>
      <c r="AZ68" s="322"/>
      <c r="BA68" s="322"/>
      <c r="BB68" s="322"/>
      <c r="BC68" s="322"/>
      <c r="BD68" s="322"/>
      <c r="BE68" s="322"/>
      <c r="BF68" s="322"/>
      <c r="BG68" s="322"/>
      <c r="BH68" s="322"/>
      <c r="BI68" s="322"/>
      <c r="BJ68" s="322"/>
      <c r="BK68" s="322"/>
      <c r="BL68" s="322"/>
      <c r="BM68" s="322"/>
      <c r="BN68" s="322"/>
      <c r="BO68" s="322"/>
      <c r="BP68" s="322"/>
      <c r="BQ68" s="322"/>
      <c r="BR68" s="322"/>
      <c r="BS68" s="322"/>
      <c r="BT68" s="322"/>
      <c r="BU68" s="322"/>
      <c r="BV68" s="322"/>
      <c r="BW68" s="322"/>
      <c r="BX68" s="322"/>
      <c r="BY68" s="322"/>
      <c r="BZ68" s="322"/>
      <c r="CA68" s="322"/>
      <c r="CB68" s="322"/>
      <c r="CC68" s="322"/>
      <c r="CD68" s="322"/>
      <c r="CE68" s="322"/>
      <c r="CF68" s="322"/>
    </row>
    <row r="69" spans="2:84" ht="11.25" customHeight="1">
      <c r="B69" s="733"/>
      <c r="C69" s="740" t="s">
        <v>20</v>
      </c>
      <c r="D69" s="741"/>
      <c r="E69" s="741"/>
      <c r="F69" s="741"/>
      <c r="G69" s="742"/>
      <c r="H69" s="282" t="s">
        <v>19</v>
      </c>
      <c r="I69" s="283"/>
      <c r="J69" s="53"/>
      <c r="K69" s="50"/>
      <c r="L69" s="50"/>
      <c r="M69" s="141"/>
      <c r="N69" s="690"/>
      <c r="O69" s="691"/>
      <c r="P69" s="691"/>
      <c r="Q69" s="691"/>
      <c r="R69" s="691"/>
      <c r="S69" s="680" t="s">
        <v>18</v>
      </c>
      <c r="T69" s="696"/>
      <c r="U69" s="796"/>
      <c r="V69" s="691"/>
      <c r="W69" s="691"/>
      <c r="X69" s="691"/>
      <c r="Y69" s="691"/>
      <c r="Z69" s="691"/>
      <c r="AA69" s="691"/>
      <c r="AB69" s="697" t="s">
        <v>16</v>
      </c>
      <c r="AC69" s="698"/>
      <c r="AD69" s="280"/>
      <c r="AE69" s="744"/>
      <c r="AF69" s="679"/>
      <c r="AG69" s="284" t="s">
        <v>195</v>
      </c>
      <c r="AH69" s="284"/>
      <c r="AI69" s="284"/>
      <c r="AJ69" s="284"/>
      <c r="AK69" s="679"/>
      <c r="AL69" s="679"/>
      <c r="AM69" s="276" t="s">
        <v>164</v>
      </c>
      <c r="AN69" s="679"/>
      <c r="AO69" s="679"/>
      <c r="AP69" s="276" t="s">
        <v>125</v>
      </c>
      <c r="AQ69" s="679"/>
      <c r="AR69" s="679"/>
      <c r="AS69" s="284" t="s">
        <v>194</v>
      </c>
      <c r="AT69" s="284"/>
      <c r="AU69" s="284"/>
      <c r="AV69" s="289"/>
      <c r="AX69" s="307"/>
      <c r="AY69" s="322" t="s">
        <v>455</v>
      </c>
      <c r="AZ69" s="322"/>
      <c r="BA69" s="322"/>
      <c r="BB69" s="322"/>
      <c r="BC69" s="322"/>
      <c r="BD69" s="322"/>
      <c r="BE69" s="322"/>
      <c r="BF69" s="322"/>
      <c r="BG69" s="322"/>
      <c r="BH69" s="322"/>
      <c r="BI69" s="322"/>
      <c r="BJ69" s="322"/>
      <c r="BK69" s="322"/>
      <c r="BL69" s="322"/>
      <c r="BM69" s="322"/>
      <c r="BN69" s="322"/>
      <c r="BO69" s="322"/>
      <c r="BP69" s="322"/>
      <c r="BQ69" s="322"/>
      <c r="BR69" s="322"/>
      <c r="BS69" s="322"/>
      <c r="BT69" s="322"/>
      <c r="BU69" s="322"/>
      <c r="BV69" s="322"/>
      <c r="BW69" s="322"/>
      <c r="BX69" s="322"/>
      <c r="BY69" s="322"/>
      <c r="BZ69" s="322"/>
      <c r="CA69" s="322"/>
      <c r="CB69" s="322"/>
      <c r="CC69" s="322"/>
      <c r="CD69" s="322"/>
      <c r="CE69" s="322"/>
      <c r="CF69" s="322"/>
    </row>
    <row r="70" spans="2:84" ht="11.25" customHeight="1">
      <c r="B70" s="734"/>
      <c r="C70" s="668"/>
      <c r="D70" s="666"/>
      <c r="E70" s="666"/>
      <c r="F70" s="666"/>
      <c r="G70" s="743"/>
      <c r="H70" s="285" t="s">
        <v>17</v>
      </c>
      <c r="I70" s="286"/>
      <c r="J70" s="54"/>
      <c r="K70" s="52"/>
      <c r="L70" s="52"/>
      <c r="M70" s="142"/>
      <c r="N70" s="692"/>
      <c r="O70" s="693"/>
      <c r="P70" s="693"/>
      <c r="Q70" s="693"/>
      <c r="R70" s="693"/>
      <c r="S70" s="683" t="s">
        <v>18</v>
      </c>
      <c r="T70" s="715"/>
      <c r="U70" s="805"/>
      <c r="V70" s="693"/>
      <c r="W70" s="693"/>
      <c r="X70" s="693"/>
      <c r="Y70" s="693"/>
      <c r="Z70" s="693"/>
      <c r="AA70" s="693"/>
      <c r="AB70" s="699" t="s">
        <v>16</v>
      </c>
      <c r="AC70" s="700"/>
      <c r="AD70" s="287"/>
      <c r="AE70" s="744"/>
      <c r="AF70" s="679"/>
      <c r="AG70" s="652" t="s">
        <v>143</v>
      </c>
      <c r="AH70" s="652"/>
      <c r="AI70" s="652"/>
      <c r="AJ70" s="652"/>
      <c r="AK70" s="652"/>
      <c r="AL70" s="652"/>
      <c r="AM70" s="652"/>
      <c r="AN70" s="652"/>
      <c r="AO70" s="652"/>
      <c r="AP70" s="652"/>
      <c r="AQ70" s="652"/>
      <c r="AR70" s="652"/>
      <c r="AS70" s="652"/>
      <c r="AT70" s="652"/>
      <c r="AU70" s="652"/>
      <c r="AV70" s="910"/>
      <c r="AX70" s="307"/>
      <c r="AY70" s="325" t="s">
        <v>454</v>
      </c>
      <c r="AZ70" s="322"/>
      <c r="BA70" s="322"/>
      <c r="BB70" s="322"/>
      <c r="BC70" s="322"/>
      <c r="BD70" s="322"/>
      <c r="BE70" s="322"/>
      <c r="BF70" s="322"/>
      <c r="BG70" s="322"/>
      <c r="BH70" s="322"/>
      <c r="BI70" s="322"/>
      <c r="BJ70" s="322"/>
      <c r="BK70" s="322"/>
      <c r="BL70" s="322"/>
      <c r="BM70" s="322"/>
      <c r="BN70" s="322"/>
      <c r="BO70" s="322"/>
      <c r="BP70" s="322"/>
      <c r="BQ70" s="322"/>
      <c r="BR70" s="322"/>
      <c r="BS70" s="322"/>
      <c r="BT70" s="322"/>
      <c r="BU70" s="322"/>
      <c r="BV70" s="322"/>
      <c r="BW70" s="322"/>
      <c r="BX70" s="322"/>
      <c r="BY70" s="322"/>
      <c r="BZ70" s="322"/>
      <c r="CA70" s="322"/>
      <c r="CB70" s="322"/>
      <c r="CC70" s="322"/>
      <c r="CD70" s="322"/>
      <c r="CE70" s="322"/>
      <c r="CF70" s="322"/>
    </row>
    <row r="71" spans="2:84" ht="11.25" customHeight="1">
      <c r="B71" s="291"/>
      <c r="C71" s="273"/>
      <c r="D71" s="273"/>
      <c r="E71" s="273"/>
      <c r="F71" s="273"/>
      <c r="G71" s="273"/>
      <c r="H71" s="273"/>
      <c r="I71" s="273"/>
      <c r="J71" s="273"/>
      <c r="K71" s="273"/>
      <c r="L71" s="273"/>
      <c r="M71" s="273"/>
      <c r="N71" s="292"/>
      <c r="O71" s="293"/>
      <c r="P71" s="293"/>
      <c r="Q71" s="293"/>
      <c r="R71" s="293"/>
      <c r="S71" s="273"/>
      <c r="T71" s="273"/>
      <c r="U71" s="274"/>
      <c r="V71" s="294"/>
      <c r="W71" s="294"/>
      <c r="X71" s="294"/>
      <c r="Y71" s="294"/>
      <c r="Z71" s="294"/>
      <c r="AA71" s="294"/>
      <c r="AB71" s="272"/>
      <c r="AC71" s="272"/>
      <c r="AD71" s="275"/>
      <c r="AE71" s="275"/>
      <c r="AF71" s="275"/>
      <c r="AG71" s="275"/>
      <c r="AH71" s="275"/>
      <c r="AI71" s="275"/>
      <c r="AJ71" s="275"/>
      <c r="AK71" s="275"/>
      <c r="AL71" s="275"/>
      <c r="AM71" s="275"/>
      <c r="AN71" s="275"/>
      <c r="AO71" s="275"/>
      <c r="AP71" s="275"/>
      <c r="AQ71" s="275"/>
      <c r="AR71" s="275"/>
      <c r="AS71" s="275"/>
      <c r="AT71" s="295"/>
      <c r="AU71" s="295"/>
      <c r="AV71" s="295"/>
      <c r="AX71" s="307"/>
      <c r="AY71" s="322"/>
      <c r="AZ71" s="322"/>
      <c r="BA71" s="322"/>
      <c r="BB71" s="322"/>
      <c r="BC71" s="322"/>
      <c r="BD71" s="322"/>
      <c r="BE71" s="322"/>
      <c r="BF71" s="322"/>
      <c r="BG71" s="322"/>
      <c r="BH71" s="322"/>
      <c r="BI71" s="322"/>
      <c r="BJ71" s="322"/>
      <c r="BK71" s="322"/>
      <c r="BL71" s="322"/>
      <c r="BM71" s="322"/>
      <c r="BN71" s="322"/>
      <c r="BO71" s="322"/>
      <c r="BP71" s="322"/>
      <c r="BQ71" s="322"/>
      <c r="BR71" s="322"/>
      <c r="BS71" s="322"/>
      <c r="BT71" s="322"/>
      <c r="BU71" s="322"/>
      <c r="BV71" s="322"/>
      <c r="BW71" s="322"/>
      <c r="BX71" s="322"/>
      <c r="BY71" s="322"/>
      <c r="BZ71" s="322"/>
      <c r="CA71" s="322"/>
      <c r="CB71" s="322"/>
      <c r="CC71" s="322"/>
      <c r="CD71" s="322"/>
      <c r="CE71" s="322"/>
      <c r="CF71" s="322"/>
    </row>
    <row r="72" spans="2:84" ht="11.25" customHeight="1">
      <c r="B72" s="735"/>
      <c r="C72" s="694"/>
      <c r="D72" s="694"/>
      <c r="E72" s="694"/>
      <c r="F72" s="694"/>
      <c r="G72" s="694"/>
      <c r="H72" s="694"/>
      <c r="I72" s="694"/>
      <c r="J72" s="694"/>
      <c r="K72" s="694"/>
      <c r="L72" s="694"/>
      <c r="M72" s="736"/>
      <c r="N72" s="735" t="s">
        <v>476</v>
      </c>
      <c r="O72" s="694"/>
      <c r="P72" s="694"/>
      <c r="Q72" s="694"/>
      <c r="R72" s="694"/>
      <c r="S72" s="694"/>
      <c r="T72" s="694"/>
      <c r="U72" s="694"/>
      <c r="V72" s="694"/>
      <c r="W72" s="694"/>
      <c r="X72" s="694"/>
      <c r="Y72" s="694"/>
      <c r="Z72" s="736"/>
      <c r="AA72" s="735" t="s">
        <v>473</v>
      </c>
      <c r="AB72" s="694"/>
      <c r="AC72" s="694"/>
      <c r="AD72" s="694"/>
      <c r="AE72" s="694"/>
      <c r="AF72" s="694"/>
      <c r="AG72" s="694"/>
      <c r="AH72" s="694"/>
      <c r="AI72" s="694"/>
      <c r="AJ72" s="694"/>
      <c r="AK72" s="694"/>
      <c r="AL72" s="694"/>
      <c r="AM72" s="694"/>
      <c r="AN72" s="694"/>
      <c r="AO72" s="694"/>
      <c r="AP72" s="694"/>
      <c r="AQ72" s="694"/>
      <c r="AR72" s="694"/>
      <c r="AS72" s="694"/>
      <c r="AT72" s="694"/>
      <c r="AU72" s="694"/>
      <c r="AV72" s="736"/>
      <c r="AX72" s="307"/>
      <c r="AY72" s="567" t="s">
        <v>456</v>
      </c>
      <c r="AZ72" s="322"/>
      <c r="BA72" s="322"/>
      <c r="BB72" s="322"/>
      <c r="BC72" s="322"/>
      <c r="BD72" s="322"/>
      <c r="BE72" s="322"/>
      <c r="BF72" s="322"/>
      <c r="BG72" s="322"/>
      <c r="BH72" s="322"/>
      <c r="BI72" s="322"/>
      <c r="BJ72" s="322"/>
      <c r="BK72" s="322"/>
      <c r="BL72" s="322"/>
      <c r="BM72" s="322"/>
      <c r="BN72" s="322"/>
      <c r="BO72" s="322"/>
      <c r="BP72" s="322"/>
      <c r="BQ72" s="322"/>
      <c r="BR72" s="322"/>
      <c r="BS72" s="322"/>
      <c r="BT72" s="322"/>
      <c r="BU72" s="322"/>
      <c r="BV72" s="322"/>
      <c r="BW72" s="322"/>
      <c r="BX72" s="322"/>
      <c r="BY72" s="322"/>
      <c r="BZ72" s="322"/>
      <c r="CA72" s="322"/>
      <c r="CB72" s="322"/>
      <c r="CC72" s="322"/>
      <c r="CD72" s="322"/>
      <c r="CE72" s="322"/>
      <c r="CF72" s="322"/>
    </row>
    <row r="73" spans="2:84" ht="11.25" customHeight="1">
      <c r="B73" s="634" t="s">
        <v>474</v>
      </c>
      <c r="C73" s="635"/>
      <c r="D73" s="635"/>
      <c r="E73" s="635"/>
      <c r="F73" s="635"/>
      <c r="G73" s="635"/>
      <c r="H73" s="635"/>
      <c r="I73" s="635"/>
      <c r="J73" s="635"/>
      <c r="K73" s="635"/>
      <c r="L73" s="635"/>
      <c r="M73" s="858"/>
      <c r="N73" s="751" t="s">
        <v>657</v>
      </c>
      <c r="O73" s="752"/>
      <c r="P73" s="274"/>
      <c r="Q73" s="273" t="s">
        <v>164</v>
      </c>
      <c r="R73" s="274"/>
      <c r="S73" s="274" t="s">
        <v>125</v>
      </c>
      <c r="T73" s="274"/>
      <c r="U73" s="292" t="s">
        <v>475</v>
      </c>
      <c r="V73" s="296"/>
      <c r="W73" s="296"/>
      <c r="X73" s="271"/>
      <c r="Y73" s="273"/>
      <c r="Z73" s="281"/>
      <c r="AA73" s="273" t="s">
        <v>630</v>
      </c>
      <c r="AB73" s="272"/>
      <c r="AC73" s="272"/>
      <c r="AD73" s="741"/>
      <c r="AE73" s="741"/>
      <c r="AF73" s="741" t="s">
        <v>164</v>
      </c>
      <c r="AG73" s="741"/>
      <c r="AH73" s="741"/>
      <c r="AI73" s="741"/>
      <c r="AJ73" s="741" t="s">
        <v>125</v>
      </c>
      <c r="AK73" s="741"/>
      <c r="AL73" s="741"/>
      <c r="AM73" s="741"/>
      <c r="AN73" s="273" t="s">
        <v>192</v>
      </c>
      <c r="AO73" s="273"/>
      <c r="AP73" s="274"/>
      <c r="AQ73" s="273"/>
      <c r="AR73" s="273"/>
      <c r="AS73" s="273"/>
      <c r="AT73" s="273"/>
      <c r="AU73" s="273"/>
      <c r="AV73" s="281"/>
      <c r="AX73" s="307"/>
      <c r="AY73" s="322" t="s">
        <v>457</v>
      </c>
      <c r="AZ73" s="322"/>
      <c r="BA73" s="322"/>
      <c r="BB73" s="322"/>
      <c r="BC73" s="322"/>
      <c r="BD73" s="322"/>
      <c r="BE73" s="322"/>
      <c r="BF73" s="322"/>
      <c r="BG73" s="322"/>
      <c r="BH73" s="322"/>
      <c r="BI73" s="322"/>
      <c r="BJ73" s="322"/>
      <c r="BK73" s="322"/>
      <c r="BL73" s="322"/>
      <c r="BM73" s="322"/>
      <c r="BN73" s="322"/>
      <c r="BO73" s="322"/>
      <c r="BP73" s="322"/>
      <c r="BQ73" s="322"/>
      <c r="BR73" s="322"/>
      <c r="BS73" s="322"/>
      <c r="BT73" s="322"/>
      <c r="BU73" s="322"/>
      <c r="BV73" s="322"/>
      <c r="BW73" s="322"/>
      <c r="BX73" s="322"/>
      <c r="BY73" s="322"/>
      <c r="BZ73" s="322"/>
      <c r="CA73" s="322"/>
      <c r="CB73" s="322"/>
      <c r="CC73" s="322"/>
      <c r="CD73" s="322"/>
      <c r="CE73" s="322"/>
      <c r="CF73" s="322"/>
    </row>
    <row r="74" spans="2:84" ht="12.75" customHeight="1">
      <c r="B74" s="911"/>
      <c r="C74" s="822"/>
      <c r="D74" s="822"/>
      <c r="E74" s="822"/>
      <c r="F74" s="822"/>
      <c r="G74" s="822"/>
      <c r="H74" s="822"/>
      <c r="I74" s="822"/>
      <c r="J74" s="822"/>
      <c r="K74" s="822"/>
      <c r="L74" s="822"/>
      <c r="M74" s="852"/>
      <c r="N74" s="793"/>
      <c r="O74" s="794"/>
      <c r="P74" s="794"/>
      <c r="Q74" s="794"/>
      <c r="R74" s="794"/>
      <c r="S74" s="794"/>
      <c r="T74" s="794"/>
      <c r="U74" s="794"/>
      <c r="V74" s="794"/>
      <c r="W74" s="794"/>
      <c r="X74" s="912" t="s">
        <v>18</v>
      </c>
      <c r="Y74" s="912"/>
      <c r="Z74" s="913"/>
      <c r="AA74" s="793"/>
      <c r="AB74" s="676"/>
      <c r="AC74" s="676"/>
      <c r="AD74" s="676"/>
      <c r="AE74" s="676"/>
      <c r="AF74" s="676"/>
      <c r="AG74" s="676"/>
      <c r="AH74" s="676"/>
      <c r="AI74" s="676"/>
      <c r="AJ74" s="676"/>
      <c r="AK74" s="676"/>
      <c r="AL74" s="676"/>
      <c r="AM74" s="676"/>
      <c r="AN74" s="676"/>
      <c r="AO74" s="676"/>
      <c r="AP74" s="676"/>
      <c r="AQ74" s="676"/>
      <c r="AR74" s="676"/>
      <c r="AS74" s="676"/>
      <c r="AT74" s="677" t="s">
        <v>477</v>
      </c>
      <c r="AU74" s="677"/>
      <c r="AV74" s="678"/>
      <c r="AX74" s="307"/>
      <c r="AY74" s="322"/>
      <c r="AZ74" s="322"/>
      <c r="BA74" s="322"/>
      <c r="BB74" s="322"/>
      <c r="BC74" s="322"/>
      <c r="BD74" s="322"/>
      <c r="BE74" s="322"/>
      <c r="BF74" s="322"/>
      <c r="BG74" s="322"/>
      <c r="BH74" s="322"/>
      <c r="BI74" s="322"/>
      <c r="BJ74" s="322"/>
      <c r="BK74" s="322"/>
      <c r="BL74" s="322"/>
      <c r="BM74" s="322"/>
      <c r="BN74" s="322"/>
      <c r="BO74" s="322"/>
      <c r="BP74" s="322"/>
      <c r="BQ74" s="322"/>
      <c r="BR74" s="322"/>
      <c r="BS74" s="322"/>
      <c r="BT74" s="322"/>
      <c r="BU74" s="322"/>
      <c r="BV74" s="322"/>
      <c r="BW74" s="322"/>
      <c r="BX74" s="322"/>
      <c r="BY74" s="322"/>
      <c r="BZ74" s="322"/>
      <c r="CA74" s="322"/>
      <c r="CB74" s="322"/>
      <c r="CC74" s="322"/>
      <c r="CD74" s="322"/>
      <c r="CE74" s="322"/>
      <c r="CF74" s="322"/>
    </row>
    <row r="75" spans="2:84" ht="12" customHeight="1">
      <c r="B75" s="777" t="s">
        <v>480</v>
      </c>
      <c r="C75" s="778"/>
      <c r="D75" s="778"/>
      <c r="E75" s="778"/>
      <c r="F75" s="778"/>
      <c r="G75" s="778"/>
      <c r="H75" s="778"/>
      <c r="I75" s="778"/>
      <c r="J75" s="778"/>
      <c r="K75" s="778"/>
      <c r="L75" s="778"/>
      <c r="M75" s="779"/>
      <c r="N75" s="786" t="s">
        <v>481</v>
      </c>
      <c r="O75" s="787"/>
      <c r="P75" s="787"/>
      <c r="Q75" s="787"/>
      <c r="R75" s="787"/>
      <c r="S75" s="787"/>
      <c r="T75" s="787"/>
      <c r="U75" s="787"/>
      <c r="V75" s="787"/>
      <c r="W75" s="787"/>
      <c r="X75" s="787"/>
      <c r="Y75" s="787"/>
      <c r="Z75" s="788"/>
      <c r="AA75" s="298" t="s">
        <v>478</v>
      </c>
      <c r="AB75" s="321"/>
      <c r="AC75" s="321"/>
      <c r="AD75" s="288"/>
      <c r="AE75" s="318"/>
      <c r="AF75" s="318"/>
      <c r="AG75" s="288"/>
      <c r="AH75" s="288"/>
      <c r="AI75" s="288"/>
      <c r="AJ75" s="288"/>
      <c r="AK75" s="288"/>
      <c r="AL75" s="288"/>
      <c r="AM75" s="288"/>
      <c r="AN75" s="288"/>
      <c r="AO75" s="288"/>
      <c r="AP75" s="288"/>
      <c r="AQ75" s="288"/>
      <c r="AR75" s="288"/>
      <c r="AS75" s="288"/>
      <c r="AT75" s="288"/>
      <c r="AU75" s="288"/>
      <c r="AV75" s="299"/>
      <c r="AX75" s="307"/>
      <c r="AY75" s="567" t="s">
        <v>472</v>
      </c>
      <c r="AZ75" s="322"/>
      <c r="BA75" s="322"/>
      <c r="BB75" s="322"/>
      <c r="BC75" s="322"/>
      <c r="BD75" s="322"/>
      <c r="BE75" s="322"/>
      <c r="BF75" s="322"/>
      <c r="BG75" s="322"/>
      <c r="BH75" s="322"/>
      <c r="BI75" s="322"/>
      <c r="BJ75" s="322"/>
      <c r="BK75" s="322"/>
      <c r="BL75" s="322"/>
      <c r="BM75" s="322"/>
      <c r="BN75" s="322"/>
      <c r="BO75" s="322"/>
      <c r="BP75" s="322"/>
      <c r="BQ75" s="322"/>
      <c r="BR75" s="322"/>
      <c r="BS75" s="322"/>
      <c r="BT75" s="322"/>
      <c r="BU75" s="322"/>
      <c r="BV75" s="322"/>
      <c r="BW75" s="322"/>
      <c r="BX75" s="322"/>
      <c r="BY75" s="322"/>
      <c r="BZ75" s="322"/>
      <c r="CA75" s="322"/>
      <c r="CB75" s="322"/>
      <c r="CC75" s="322"/>
      <c r="CD75" s="322"/>
      <c r="CE75" s="322"/>
      <c r="CF75" s="322"/>
    </row>
    <row r="76" spans="2:84" ht="11.25" customHeight="1">
      <c r="B76" s="780"/>
      <c r="C76" s="781"/>
      <c r="D76" s="781"/>
      <c r="E76" s="781"/>
      <c r="F76" s="781"/>
      <c r="G76" s="781"/>
      <c r="H76" s="781"/>
      <c r="I76" s="781"/>
      <c r="J76" s="781"/>
      <c r="K76" s="781"/>
      <c r="L76" s="781"/>
      <c r="M76" s="782"/>
      <c r="N76" s="789"/>
      <c r="O76" s="790"/>
      <c r="P76" s="790"/>
      <c r="Q76" s="790"/>
      <c r="R76" s="790"/>
      <c r="S76" s="790"/>
      <c r="T76" s="790"/>
      <c r="U76" s="790"/>
      <c r="V76" s="790"/>
      <c r="W76" s="790"/>
      <c r="X76" s="790"/>
      <c r="Y76" s="790"/>
      <c r="Z76" s="791"/>
      <c r="AA76" s="319" t="s">
        <v>630</v>
      </c>
      <c r="AB76" s="316"/>
      <c r="AC76" s="316"/>
      <c r="AD76" s="807" t="str">
        <f>IF(AD73="","",AD73)</f>
        <v/>
      </c>
      <c r="AE76" s="807"/>
      <c r="AF76" s="662" t="s">
        <v>164</v>
      </c>
      <c r="AG76" s="662"/>
      <c r="AH76" s="807" t="str">
        <f>IF(AH73="","",AH73)</f>
        <v/>
      </c>
      <c r="AI76" s="807"/>
      <c r="AJ76" s="662" t="s">
        <v>125</v>
      </c>
      <c r="AK76" s="662"/>
      <c r="AL76" s="807" t="str">
        <f>IF(AL73="","",AL73)</f>
        <v/>
      </c>
      <c r="AM76" s="807"/>
      <c r="AN76" s="319" t="s">
        <v>192</v>
      </c>
      <c r="AO76" s="319"/>
      <c r="AP76" s="314"/>
      <c r="AQ76" s="319"/>
      <c r="AR76" s="319"/>
      <c r="AS76" s="319"/>
      <c r="AT76" s="319"/>
      <c r="AU76" s="319"/>
      <c r="AV76" s="320"/>
      <c r="AX76" s="307"/>
      <c r="AY76" s="322" t="s">
        <v>756</v>
      </c>
      <c r="AZ76" s="322"/>
      <c r="BA76" s="322"/>
      <c r="BB76" s="322"/>
      <c r="BC76" s="322"/>
      <c r="BD76" s="322"/>
      <c r="BE76" s="322"/>
      <c r="BF76" s="322"/>
      <c r="BG76" s="322"/>
      <c r="BH76" s="322"/>
      <c r="BI76" s="322"/>
      <c r="BJ76" s="322"/>
      <c r="BK76" s="322"/>
      <c r="BL76" s="322"/>
      <c r="BM76" s="322"/>
      <c r="BN76" s="322"/>
      <c r="BO76" s="322"/>
      <c r="BP76" s="322"/>
      <c r="BQ76" s="322"/>
      <c r="BR76" s="322"/>
      <c r="BS76" s="322"/>
      <c r="BT76" s="322"/>
      <c r="BU76" s="322"/>
      <c r="BV76" s="322"/>
      <c r="BW76" s="322"/>
      <c r="BX76" s="322"/>
      <c r="BY76" s="322"/>
      <c r="BZ76" s="322"/>
      <c r="CA76" s="322"/>
      <c r="CB76" s="322"/>
      <c r="CC76" s="322"/>
      <c r="CD76" s="322"/>
      <c r="CE76" s="322"/>
      <c r="CF76" s="322"/>
    </row>
    <row r="77" spans="2:84" ht="11.25" customHeight="1">
      <c r="B77" s="783"/>
      <c r="C77" s="784"/>
      <c r="D77" s="784"/>
      <c r="E77" s="784"/>
      <c r="F77" s="784"/>
      <c r="G77" s="784"/>
      <c r="H77" s="784"/>
      <c r="I77" s="784"/>
      <c r="J77" s="784"/>
      <c r="K77" s="784"/>
      <c r="L77" s="784"/>
      <c r="M77" s="785"/>
      <c r="N77" s="916" t="s">
        <v>483</v>
      </c>
      <c r="O77" s="917"/>
      <c r="P77" s="939"/>
      <c r="Q77" s="939"/>
      <c r="R77" s="939"/>
      <c r="S77" s="939"/>
      <c r="T77" s="939"/>
      <c r="U77" s="939"/>
      <c r="V77" s="939"/>
      <c r="W77" s="939"/>
      <c r="X77" s="939"/>
      <c r="Y77" s="918" t="s">
        <v>16</v>
      </c>
      <c r="Z77" s="919"/>
      <c r="AA77" s="675"/>
      <c r="AB77" s="676"/>
      <c r="AC77" s="676"/>
      <c r="AD77" s="676"/>
      <c r="AE77" s="676"/>
      <c r="AF77" s="676"/>
      <c r="AG77" s="676"/>
      <c r="AH77" s="676"/>
      <c r="AI77" s="676"/>
      <c r="AJ77" s="676"/>
      <c r="AK77" s="676"/>
      <c r="AL77" s="676"/>
      <c r="AM77" s="676"/>
      <c r="AN77" s="676"/>
      <c r="AO77" s="676"/>
      <c r="AP77" s="676"/>
      <c r="AQ77" s="676"/>
      <c r="AR77" s="676"/>
      <c r="AS77" s="676"/>
      <c r="AT77" s="676"/>
      <c r="AU77" s="677" t="s">
        <v>479</v>
      </c>
      <c r="AV77" s="678"/>
      <c r="AY77" s="322" t="s">
        <v>484</v>
      </c>
      <c r="AZ77" s="322"/>
      <c r="BA77" s="322"/>
      <c r="BB77" s="322"/>
      <c r="BC77" s="322"/>
      <c r="BD77" s="322"/>
      <c r="BE77" s="322"/>
      <c r="BF77" s="322"/>
      <c r="BG77" s="322"/>
      <c r="BH77" s="322"/>
      <c r="BI77" s="322"/>
      <c r="BJ77" s="322"/>
      <c r="BK77" s="322"/>
      <c r="BL77" s="322"/>
      <c r="BM77" s="322"/>
      <c r="BN77" s="322"/>
      <c r="BO77" s="322"/>
      <c r="BP77" s="322"/>
      <c r="BQ77" s="322"/>
      <c r="BR77" s="322"/>
      <c r="BS77" s="322"/>
      <c r="BT77" s="322"/>
      <c r="BU77" s="322"/>
      <c r="BV77" s="322"/>
      <c r="BW77" s="322"/>
      <c r="BX77" s="322"/>
      <c r="BY77" s="322"/>
      <c r="BZ77" s="322"/>
      <c r="CA77" s="322"/>
      <c r="CB77" s="322"/>
      <c r="CC77" s="322"/>
      <c r="CD77" s="322"/>
      <c r="CE77" s="322"/>
      <c r="CF77" s="322"/>
    </row>
    <row r="78" spans="2:84" s="271" customFormat="1" ht="11.25" customHeight="1">
      <c r="B78" s="810" t="s">
        <v>482</v>
      </c>
      <c r="C78" s="778"/>
      <c r="D78" s="778"/>
      <c r="E78" s="778"/>
      <c r="F78" s="778"/>
      <c r="G78" s="778"/>
      <c r="H78" s="778"/>
      <c r="I78" s="778"/>
      <c r="J78" s="778"/>
      <c r="K78" s="778"/>
      <c r="L78" s="778"/>
      <c r="M78" s="779"/>
      <c r="N78" s="771" t="s">
        <v>657</v>
      </c>
      <c r="O78" s="868"/>
      <c r="P78" s="512" t="str">
        <f>IF(P73="","",P73)</f>
        <v/>
      </c>
      <c r="Q78" s="319" t="s">
        <v>164</v>
      </c>
      <c r="R78" s="512" t="str">
        <f>IF(R73="","",R73)</f>
        <v/>
      </c>
      <c r="S78" s="314" t="s">
        <v>125</v>
      </c>
      <c r="T78" s="512" t="str">
        <f>IF(T73="","",T73)</f>
        <v/>
      </c>
      <c r="U78" s="297" t="s">
        <v>475</v>
      </c>
      <c r="V78" s="313"/>
      <c r="W78" s="313"/>
      <c r="X78" s="319"/>
      <c r="Y78" s="318"/>
      <c r="Z78" s="290"/>
      <c r="AA78" s="315" t="s">
        <v>630</v>
      </c>
      <c r="AB78" s="321"/>
      <c r="AC78" s="321"/>
      <c r="AD78" s="804" t="str">
        <f>IF(AD73="","",AD73)</f>
        <v/>
      </c>
      <c r="AE78" s="804"/>
      <c r="AF78" s="808" t="s">
        <v>164</v>
      </c>
      <c r="AG78" s="808"/>
      <c r="AH78" s="804" t="str">
        <f>IF(AH73="","",AH73)</f>
        <v/>
      </c>
      <c r="AI78" s="804"/>
      <c r="AJ78" s="808" t="s">
        <v>125</v>
      </c>
      <c r="AK78" s="808"/>
      <c r="AL78" s="804" t="str">
        <f>IF(AL73="","",AL73)</f>
        <v/>
      </c>
      <c r="AM78" s="804"/>
      <c r="AN78" s="318" t="s">
        <v>192</v>
      </c>
      <c r="AO78" s="318"/>
      <c r="AP78" s="317"/>
      <c r="AQ78" s="318"/>
      <c r="AR78" s="318"/>
      <c r="AS78" s="312"/>
      <c r="AT78" s="312"/>
      <c r="AU78" s="318"/>
      <c r="AV78" s="290"/>
      <c r="AY78" s="322" t="s">
        <v>485</v>
      </c>
      <c r="AZ78" s="322"/>
      <c r="BA78" s="322"/>
      <c r="BB78" s="322"/>
      <c r="BC78" s="322"/>
      <c r="BD78" s="322"/>
      <c r="BE78" s="322"/>
      <c r="BF78" s="322"/>
      <c r="BG78" s="322"/>
      <c r="BH78" s="322"/>
      <c r="BI78" s="322"/>
      <c r="BJ78" s="322"/>
      <c r="BK78" s="322"/>
      <c r="BL78" s="322"/>
      <c r="BM78" s="322"/>
      <c r="BN78" s="322"/>
      <c r="BO78" s="322"/>
      <c r="BP78" s="322"/>
      <c r="BQ78" s="322"/>
      <c r="BR78" s="322"/>
      <c r="BS78" s="322"/>
      <c r="BT78" s="322"/>
      <c r="BU78" s="322"/>
      <c r="BV78" s="322"/>
      <c r="BW78" s="322"/>
      <c r="BX78" s="322"/>
      <c r="BY78" s="322"/>
      <c r="BZ78" s="322"/>
      <c r="CA78" s="322"/>
      <c r="CB78" s="322"/>
      <c r="CC78" s="322"/>
      <c r="CD78" s="322"/>
      <c r="CE78" s="322"/>
      <c r="CF78" s="322"/>
    </row>
    <row r="79" spans="2:84" ht="11.25" customHeight="1">
      <c r="B79" s="811"/>
      <c r="C79" s="781"/>
      <c r="D79" s="781"/>
      <c r="E79" s="781"/>
      <c r="F79" s="781"/>
      <c r="G79" s="781"/>
      <c r="H79" s="781"/>
      <c r="I79" s="781"/>
      <c r="J79" s="781"/>
      <c r="K79" s="781"/>
      <c r="L79" s="781"/>
      <c r="M79" s="782"/>
      <c r="N79" s="923" t="s">
        <v>596</v>
      </c>
      <c r="O79" s="924"/>
      <c r="P79" s="927"/>
      <c r="Q79" s="927"/>
      <c r="R79" s="927"/>
      <c r="S79" s="927"/>
      <c r="T79" s="927"/>
      <c r="U79" s="927"/>
      <c r="V79" s="927"/>
      <c r="W79" s="927"/>
      <c r="X79" s="927"/>
      <c r="Y79" s="662" t="s">
        <v>16</v>
      </c>
      <c r="Z79" s="663"/>
      <c r="AA79" s="664"/>
      <c r="AB79" s="665"/>
      <c r="AC79" s="665"/>
      <c r="AD79" s="665"/>
      <c r="AE79" s="665"/>
      <c r="AF79" s="665"/>
      <c r="AG79" s="665"/>
      <c r="AH79" s="665"/>
      <c r="AI79" s="665"/>
      <c r="AJ79" s="665"/>
      <c r="AK79" s="665"/>
      <c r="AL79" s="665"/>
      <c r="AM79" s="665"/>
      <c r="AN79" s="665"/>
      <c r="AO79" s="665"/>
      <c r="AP79" s="665"/>
      <c r="AQ79" s="665"/>
      <c r="AR79" s="665"/>
      <c r="AS79" s="665"/>
      <c r="AT79" s="665"/>
      <c r="AU79" s="662" t="s">
        <v>16</v>
      </c>
      <c r="AV79" s="663"/>
      <c r="AY79" s="322"/>
      <c r="AZ79" s="322"/>
      <c r="BA79" s="322"/>
      <c r="BB79" s="322"/>
      <c r="BC79" s="322"/>
      <c r="BD79" s="322"/>
      <c r="BE79" s="322"/>
      <c r="BF79" s="322"/>
      <c r="BG79" s="322"/>
      <c r="BH79" s="322"/>
      <c r="BI79" s="322"/>
      <c r="BJ79" s="322"/>
      <c r="BK79" s="322"/>
      <c r="BL79" s="322"/>
      <c r="BM79" s="322"/>
      <c r="BN79" s="322"/>
      <c r="BO79" s="322"/>
      <c r="BP79" s="322"/>
      <c r="BQ79" s="322"/>
      <c r="BR79" s="322"/>
      <c r="BS79" s="322"/>
      <c r="BT79" s="322"/>
      <c r="BU79" s="322"/>
      <c r="BV79" s="322"/>
      <c r="BW79" s="322"/>
      <c r="BX79" s="322"/>
      <c r="BY79" s="322"/>
      <c r="BZ79" s="322"/>
      <c r="CA79" s="322"/>
      <c r="CB79" s="322"/>
      <c r="CC79" s="322"/>
      <c r="CD79" s="322"/>
      <c r="CE79" s="322"/>
      <c r="CF79" s="322"/>
    </row>
    <row r="80" spans="2:84" ht="11.25" customHeight="1">
      <c r="B80" s="812"/>
      <c r="C80" s="813"/>
      <c r="D80" s="813"/>
      <c r="E80" s="813"/>
      <c r="F80" s="813"/>
      <c r="G80" s="813"/>
      <c r="H80" s="813"/>
      <c r="I80" s="813"/>
      <c r="J80" s="813"/>
      <c r="K80" s="813"/>
      <c r="L80" s="813"/>
      <c r="M80" s="814"/>
      <c r="N80" s="925"/>
      <c r="O80" s="926"/>
      <c r="P80" s="390" t="s">
        <v>597</v>
      </c>
      <c r="Q80" s="669"/>
      <c r="R80" s="669"/>
      <c r="S80" s="669"/>
      <c r="T80" s="669"/>
      <c r="U80" s="669"/>
      <c r="V80" s="669"/>
      <c r="W80" s="669"/>
      <c r="X80" s="669"/>
      <c r="Y80" s="666" t="s">
        <v>26</v>
      </c>
      <c r="Z80" s="667"/>
      <c r="AA80" s="668" t="s">
        <v>159</v>
      </c>
      <c r="AB80" s="666"/>
      <c r="AC80" s="669"/>
      <c r="AD80" s="670"/>
      <c r="AE80" s="670"/>
      <c r="AF80" s="670"/>
      <c r="AG80" s="670"/>
      <c r="AH80" s="670"/>
      <c r="AI80" s="670"/>
      <c r="AJ80" s="670"/>
      <c r="AK80" s="670"/>
      <c r="AL80" s="670"/>
      <c r="AM80" s="670"/>
      <c r="AN80" s="670"/>
      <c r="AO80" s="670"/>
      <c r="AP80" s="670"/>
      <c r="AQ80" s="670"/>
      <c r="AR80" s="670"/>
      <c r="AS80" s="670"/>
      <c r="AT80" s="671" t="s">
        <v>26</v>
      </c>
      <c r="AU80" s="671"/>
      <c r="AV80" s="672"/>
      <c r="AY80" s="322"/>
      <c r="AZ80" s="322"/>
      <c r="BA80" s="322"/>
      <c r="BB80" s="322"/>
      <c r="BC80" s="322"/>
      <c r="BD80" s="322"/>
      <c r="BE80" s="322"/>
      <c r="BF80" s="322"/>
      <c r="BG80" s="322"/>
      <c r="BH80" s="322"/>
      <c r="BI80" s="322"/>
      <c r="BJ80" s="322"/>
      <c r="BK80" s="322"/>
      <c r="BL80" s="322"/>
      <c r="BM80" s="322"/>
      <c r="BN80" s="322"/>
      <c r="BO80" s="322"/>
      <c r="BP80" s="322"/>
      <c r="BQ80" s="322"/>
      <c r="BR80" s="322"/>
      <c r="BS80" s="322"/>
      <c r="BT80" s="322"/>
      <c r="BU80" s="322"/>
      <c r="BV80" s="322"/>
      <c r="BW80" s="322"/>
      <c r="BX80" s="322"/>
      <c r="BY80" s="322"/>
      <c r="BZ80" s="322"/>
      <c r="CA80" s="322"/>
      <c r="CB80" s="322"/>
      <c r="CC80" s="322"/>
      <c r="CD80" s="322"/>
      <c r="CE80" s="322"/>
      <c r="CF80" s="322"/>
    </row>
    <row r="81" spans="1:84" ht="15" customHeight="1">
      <c r="B81" s="19"/>
      <c r="C81" s="19"/>
      <c r="D81" s="19"/>
      <c r="E81" s="19"/>
      <c r="F81" s="19"/>
      <c r="G81" s="19"/>
      <c r="H81" s="19"/>
      <c r="I81" s="28"/>
      <c r="J81" s="28"/>
      <c r="K81" s="90"/>
      <c r="L81" s="28"/>
      <c r="M81" s="28"/>
      <c r="N81" s="19"/>
      <c r="O81" s="19"/>
      <c r="P81" s="19"/>
      <c r="Q81" s="19"/>
      <c r="R81" s="19"/>
      <c r="S81" s="19"/>
      <c r="T81" s="19"/>
      <c r="U81" s="19"/>
      <c r="V81" s="19"/>
      <c r="W81" s="28"/>
      <c r="X81" s="28"/>
      <c r="Y81" s="90"/>
      <c r="Z81" s="90"/>
      <c r="AA81" s="90"/>
      <c r="AB81" s="90"/>
      <c r="AC81" s="319"/>
      <c r="AD81" s="319"/>
      <c r="AE81" s="319"/>
      <c r="AF81" s="319"/>
      <c r="AG81" s="319"/>
      <c r="AH81" s="319"/>
      <c r="AI81" s="76"/>
      <c r="AJ81" s="76"/>
      <c r="AK81" s="76"/>
      <c r="AS81" s="583"/>
      <c r="AY81" s="322"/>
      <c r="AZ81" s="322"/>
      <c r="BA81" s="322"/>
      <c r="BB81" s="322"/>
      <c r="BC81" s="322"/>
      <c r="BD81" s="322"/>
      <c r="BE81" s="322"/>
      <c r="BF81" s="322"/>
      <c r="BG81" s="322"/>
      <c r="BH81" s="322"/>
      <c r="BI81" s="322"/>
      <c r="BJ81" s="322"/>
      <c r="BK81" s="322"/>
      <c r="BL81" s="322"/>
      <c r="BM81" s="322"/>
      <c r="BN81" s="322"/>
      <c r="BO81" s="322"/>
      <c r="BP81" s="322"/>
      <c r="BQ81" s="322"/>
      <c r="BR81" s="322"/>
      <c r="BS81" s="322"/>
      <c r="BT81" s="322"/>
      <c r="BU81" s="322"/>
      <c r="BV81" s="322"/>
      <c r="BW81" s="322"/>
      <c r="BX81" s="322"/>
      <c r="BY81" s="322"/>
      <c r="BZ81" s="322"/>
      <c r="CA81" s="322"/>
      <c r="CB81" s="322"/>
      <c r="CC81" s="322"/>
      <c r="CD81" s="322"/>
      <c r="CE81" s="322"/>
      <c r="CF81" s="322"/>
    </row>
    <row r="82" spans="1:84" ht="18" customHeight="1">
      <c r="A82" s="764" t="s">
        <v>6</v>
      </c>
      <c r="B82" s="764"/>
      <c r="C82" s="764"/>
      <c r="D82" s="764"/>
      <c r="E82" s="764"/>
      <c r="F82" s="764"/>
      <c r="G82" s="764"/>
      <c r="H82" s="764"/>
      <c r="I82" s="764"/>
      <c r="J82" s="764"/>
      <c r="K82" s="764"/>
      <c r="L82" s="764"/>
      <c r="M82" s="764"/>
      <c r="N82" s="764"/>
      <c r="O82" s="764"/>
      <c r="P82" s="764"/>
      <c r="Q82" s="764"/>
      <c r="R82" s="764"/>
      <c r="S82" s="764"/>
      <c r="T82" s="764"/>
      <c r="U82" s="764"/>
      <c r="V82" s="764"/>
      <c r="W82" s="764"/>
      <c r="X82" s="764"/>
      <c r="Y82" s="764"/>
      <c r="Z82" s="764"/>
      <c r="AA82" s="764"/>
      <c r="AB82" s="764"/>
      <c r="AC82" s="764"/>
      <c r="AD82" s="764"/>
      <c r="AE82" s="764"/>
      <c r="AF82" s="764"/>
      <c r="AG82" s="764"/>
      <c r="AH82" s="764"/>
      <c r="AI82" s="764"/>
      <c r="AJ82" s="764"/>
      <c r="AK82" s="764"/>
      <c r="AL82" s="764"/>
      <c r="AM82" s="764"/>
      <c r="AN82" s="764"/>
      <c r="AO82" s="764"/>
      <c r="AP82" s="764"/>
      <c r="AQ82" s="764"/>
      <c r="AR82" s="764"/>
      <c r="AS82" s="764"/>
      <c r="AT82" s="764"/>
      <c r="AU82" s="764"/>
      <c r="AV82" s="764"/>
      <c r="AY82" s="567" t="s">
        <v>486</v>
      </c>
      <c r="AZ82" s="322"/>
      <c r="BA82" s="322"/>
      <c r="BB82" s="322"/>
      <c r="BC82" s="322"/>
      <c r="BD82" s="322"/>
      <c r="BE82" s="322"/>
      <c r="BF82" s="322"/>
      <c r="BG82" s="322"/>
      <c r="BH82" s="322"/>
      <c r="BI82" s="322"/>
      <c r="BJ82" s="322"/>
      <c r="BK82" s="322"/>
      <c r="BL82" s="322"/>
      <c r="BM82" s="322"/>
      <c r="BN82" s="322"/>
      <c r="BO82" s="322"/>
      <c r="BP82" s="322"/>
      <c r="BQ82" s="322"/>
      <c r="BR82" s="322"/>
      <c r="BS82" s="322"/>
      <c r="BT82" s="322"/>
      <c r="BU82" s="322"/>
      <c r="BV82" s="322"/>
      <c r="BW82" s="322"/>
      <c r="BX82" s="322"/>
      <c r="BY82" s="322"/>
      <c r="BZ82" s="322"/>
      <c r="CA82" s="322"/>
      <c r="CB82" s="322"/>
      <c r="CC82" s="322"/>
      <c r="CD82" s="322"/>
      <c r="CE82" s="322"/>
      <c r="CF82" s="322"/>
    </row>
    <row r="83" spans="1:84" ht="18" customHeight="1">
      <c r="B83" s="44" t="s">
        <v>459</v>
      </c>
      <c r="C83" s="29"/>
      <c r="D83" s="29"/>
      <c r="E83" s="29"/>
      <c r="F83" s="119"/>
      <c r="G83" s="99"/>
      <c r="H83" s="119"/>
      <c r="I83" s="145"/>
      <c r="J83" s="145"/>
      <c r="K83" s="146"/>
      <c r="L83" s="756"/>
      <c r="M83" s="757"/>
      <c r="N83" s="757"/>
      <c r="O83" s="757"/>
      <c r="P83" s="757"/>
      <c r="Q83" s="757"/>
      <c r="R83" s="757"/>
      <c r="S83" s="757"/>
      <c r="T83" s="757"/>
      <c r="U83" s="757"/>
      <c r="V83" s="757"/>
      <c r="W83" s="757"/>
      <c r="X83" s="757"/>
      <c r="Y83" s="757"/>
      <c r="Z83" s="757"/>
      <c r="AA83" s="757"/>
      <c r="AB83" s="757"/>
      <c r="AC83" s="757"/>
      <c r="AD83" s="757"/>
      <c r="AE83" s="757"/>
      <c r="AF83" s="757"/>
      <c r="AG83" s="757"/>
      <c r="AH83" s="757"/>
      <c r="AI83" s="757"/>
      <c r="AJ83" s="757"/>
      <c r="AK83" s="757"/>
      <c r="AL83" s="757"/>
      <c r="AM83" s="757"/>
      <c r="AN83" s="757"/>
      <c r="AO83" s="757"/>
      <c r="AP83" s="757"/>
      <c r="AQ83" s="757"/>
      <c r="AR83" s="757"/>
      <c r="AS83" s="757"/>
      <c r="AT83" s="757"/>
      <c r="AU83" s="757"/>
      <c r="AV83" s="758"/>
      <c r="AY83" s="567" t="s">
        <v>487</v>
      </c>
      <c r="AZ83" s="322"/>
      <c r="BA83" s="322"/>
      <c r="BB83" s="322"/>
      <c r="BC83" s="322"/>
      <c r="BD83" s="322"/>
      <c r="BE83" s="322"/>
      <c r="BF83" s="322"/>
      <c r="BG83" s="322"/>
      <c r="BH83" s="322"/>
      <c r="BI83" s="322"/>
      <c r="BJ83" s="322"/>
      <c r="BK83" s="322"/>
      <c r="BL83" s="322"/>
      <c r="BM83" s="322"/>
      <c r="BN83" s="322"/>
      <c r="BO83" s="322"/>
      <c r="BP83" s="322"/>
      <c r="BQ83" s="322"/>
      <c r="BR83" s="322"/>
      <c r="BS83" s="322"/>
      <c r="BT83" s="322"/>
      <c r="BU83" s="322"/>
      <c r="BV83" s="322"/>
      <c r="BW83" s="322"/>
      <c r="BX83" s="322"/>
      <c r="BY83" s="322"/>
      <c r="BZ83" s="322"/>
      <c r="CA83" s="322"/>
      <c r="CB83" s="322"/>
      <c r="CC83" s="322"/>
      <c r="CD83" s="322"/>
      <c r="CE83" s="322"/>
      <c r="CF83" s="322"/>
    </row>
    <row r="84" spans="1:84" ht="19" customHeight="1">
      <c r="B84" s="626" t="s">
        <v>201</v>
      </c>
      <c r="C84" s="627"/>
      <c r="D84" s="627"/>
      <c r="E84" s="627"/>
      <c r="F84" s="627"/>
      <c r="G84" s="627"/>
      <c r="H84" s="627"/>
      <c r="I84" s="627"/>
      <c r="J84" s="627"/>
      <c r="K84" s="765"/>
      <c r="L84" s="751"/>
      <c r="M84" s="770"/>
      <c r="N84" s="144" t="s">
        <v>202</v>
      </c>
      <c r="O84" s="144"/>
      <c r="P84" s="144"/>
      <c r="Q84" s="144"/>
      <c r="R84" s="144"/>
      <c r="S84" s="144"/>
      <c r="T84" s="144"/>
      <c r="U84" s="144"/>
      <c r="V84" s="339"/>
      <c r="W84" s="635"/>
      <c r="X84" s="635"/>
      <c r="Y84" s="635"/>
      <c r="Z84" s="635"/>
      <c r="AA84" s="635"/>
      <c r="AB84" s="635"/>
      <c r="AC84" s="635"/>
      <c r="AD84" s="635"/>
      <c r="AE84" s="635"/>
      <c r="AF84" s="635"/>
      <c r="AG84" s="635"/>
      <c r="AH84" s="635"/>
      <c r="AI84" s="635"/>
      <c r="AJ84" s="635"/>
      <c r="AK84" s="635"/>
      <c r="AL84" s="635"/>
      <c r="AM84" s="635"/>
      <c r="AN84" s="635"/>
      <c r="AO84" s="635"/>
      <c r="AP84" s="635"/>
      <c r="AQ84" s="635"/>
      <c r="AR84" s="635"/>
      <c r="AS84" s="635"/>
      <c r="AT84" s="635"/>
      <c r="AU84" s="635"/>
      <c r="AV84" s="858"/>
      <c r="AY84" s="322" t="s">
        <v>488</v>
      </c>
      <c r="AZ84" s="322"/>
      <c r="BA84" s="322"/>
      <c r="BB84" s="322"/>
      <c r="BC84" s="322"/>
      <c r="BD84" s="322"/>
      <c r="BE84" s="322"/>
      <c r="BF84" s="322"/>
      <c r="BG84" s="322"/>
      <c r="BH84" s="322"/>
      <c r="BI84" s="322"/>
      <c r="BJ84" s="322"/>
      <c r="BK84" s="322"/>
      <c r="BL84" s="322"/>
      <c r="BM84" s="322"/>
      <c r="BN84" s="322"/>
      <c r="BO84" s="322"/>
      <c r="BP84" s="322"/>
      <c r="BQ84" s="322"/>
      <c r="BR84" s="322"/>
      <c r="BS84" s="322"/>
      <c r="BT84" s="322"/>
      <c r="BU84" s="322"/>
      <c r="BV84" s="322"/>
      <c r="BW84" s="322"/>
      <c r="BX84" s="322"/>
      <c r="BY84" s="322"/>
      <c r="BZ84" s="322"/>
      <c r="CA84" s="322"/>
      <c r="CB84" s="322"/>
      <c r="CC84" s="322"/>
      <c r="CD84" s="322"/>
      <c r="CE84" s="322"/>
      <c r="CF84" s="322"/>
    </row>
    <row r="85" spans="1:84" s="300" customFormat="1" ht="19" customHeight="1">
      <c r="B85" s="766"/>
      <c r="C85" s="767"/>
      <c r="D85" s="767"/>
      <c r="E85" s="767"/>
      <c r="F85" s="767"/>
      <c r="G85" s="767"/>
      <c r="H85" s="767"/>
      <c r="I85" s="767"/>
      <c r="J85" s="767"/>
      <c r="K85" s="768"/>
      <c r="L85" s="771"/>
      <c r="M85" s="772"/>
      <c r="N85" s="920"/>
      <c r="O85" s="921"/>
      <c r="P85" s="921"/>
      <c r="Q85" s="921"/>
      <c r="R85" s="921"/>
      <c r="S85" s="921"/>
      <c r="T85" s="921"/>
      <c r="U85" s="921"/>
      <c r="V85" s="921"/>
      <c r="W85" s="921"/>
      <c r="X85" s="921"/>
      <c r="Y85" s="921"/>
      <c r="Z85" s="921"/>
      <c r="AA85" s="921"/>
      <c r="AB85" s="921"/>
      <c r="AC85" s="921"/>
      <c r="AD85" s="921"/>
      <c r="AE85" s="921"/>
      <c r="AF85" s="921"/>
      <c r="AG85" s="921"/>
      <c r="AH85" s="921"/>
      <c r="AI85" s="921"/>
      <c r="AJ85" s="921"/>
      <c r="AK85" s="921"/>
      <c r="AL85" s="921"/>
      <c r="AM85" s="921"/>
      <c r="AN85" s="921"/>
      <c r="AO85" s="921"/>
      <c r="AP85" s="921"/>
      <c r="AQ85" s="921"/>
      <c r="AR85" s="921"/>
      <c r="AS85" s="921"/>
      <c r="AT85" s="921"/>
      <c r="AU85" s="921"/>
      <c r="AV85" s="922"/>
      <c r="AY85" s="322" t="s">
        <v>751</v>
      </c>
      <c r="AZ85" s="322"/>
      <c r="BA85" s="322"/>
      <c r="BB85" s="322"/>
      <c r="BC85" s="322"/>
      <c r="BD85" s="322"/>
      <c r="BE85" s="322"/>
      <c r="BF85" s="322"/>
      <c r="BG85" s="322"/>
      <c r="BH85" s="322"/>
      <c r="BI85" s="322"/>
      <c r="BJ85" s="322"/>
      <c r="BK85" s="322"/>
      <c r="BL85" s="322"/>
      <c r="BM85" s="322"/>
      <c r="BN85" s="322"/>
      <c r="BO85" s="322"/>
      <c r="BP85" s="322"/>
      <c r="BQ85" s="322"/>
      <c r="BR85" s="322"/>
      <c r="BS85" s="322"/>
      <c r="BT85" s="322"/>
      <c r="BU85" s="322"/>
      <c r="BV85" s="322"/>
      <c r="BW85" s="322"/>
      <c r="BX85" s="322"/>
      <c r="BY85" s="322"/>
      <c r="BZ85" s="322"/>
      <c r="CA85" s="322"/>
      <c r="CB85" s="322"/>
      <c r="CC85" s="322"/>
      <c r="CD85" s="322"/>
      <c r="CE85" s="322"/>
      <c r="CF85" s="322"/>
    </row>
    <row r="86" spans="1:84" ht="19" customHeight="1">
      <c r="B86" s="629"/>
      <c r="C86" s="630"/>
      <c r="D86" s="630"/>
      <c r="E86" s="630"/>
      <c r="F86" s="630"/>
      <c r="G86" s="630"/>
      <c r="H86" s="630"/>
      <c r="I86" s="630"/>
      <c r="J86" s="630"/>
      <c r="K86" s="769"/>
      <c r="L86" s="773"/>
      <c r="M86" s="774"/>
      <c r="N86" s="637"/>
      <c r="O86" s="638"/>
      <c r="P86" s="638"/>
      <c r="Q86" s="638"/>
      <c r="R86" s="638"/>
      <c r="S86" s="638"/>
      <c r="T86" s="638"/>
      <c r="U86" s="638"/>
      <c r="V86" s="638"/>
      <c r="W86" s="638"/>
      <c r="X86" s="638"/>
      <c r="Y86" s="638"/>
      <c r="Z86" s="638"/>
      <c r="AA86" s="638"/>
      <c r="AB86" s="638"/>
      <c r="AC86" s="638"/>
      <c r="AD86" s="638"/>
      <c r="AE86" s="638"/>
      <c r="AF86" s="638"/>
      <c r="AG86" s="638"/>
      <c r="AH86" s="638"/>
      <c r="AI86" s="638"/>
      <c r="AJ86" s="638"/>
      <c r="AK86" s="638"/>
      <c r="AL86" s="638"/>
      <c r="AM86" s="638"/>
      <c r="AN86" s="638"/>
      <c r="AO86" s="638"/>
      <c r="AP86" s="638"/>
      <c r="AQ86" s="638"/>
      <c r="AR86" s="638"/>
      <c r="AS86" s="638"/>
      <c r="AT86" s="638"/>
      <c r="AU86" s="638"/>
      <c r="AV86" s="909"/>
      <c r="AY86" s="322" t="s">
        <v>752</v>
      </c>
      <c r="AZ86" s="322"/>
      <c r="BA86" s="322"/>
      <c r="BB86" s="322"/>
      <c r="BC86" s="322"/>
      <c r="BD86" s="322"/>
      <c r="BE86" s="322"/>
      <c r="BF86" s="322"/>
      <c r="BG86" s="322"/>
      <c r="BH86" s="322"/>
      <c r="BI86" s="322"/>
      <c r="BJ86" s="322"/>
      <c r="BK86" s="322"/>
      <c r="BL86" s="322"/>
      <c r="BM86" s="322"/>
      <c r="BN86" s="322"/>
      <c r="BO86" s="322"/>
      <c r="BP86" s="322"/>
      <c r="BQ86" s="322"/>
      <c r="BR86" s="322"/>
      <c r="BS86" s="322"/>
      <c r="BT86" s="322"/>
      <c r="BU86" s="322"/>
      <c r="BV86" s="322"/>
      <c r="BW86" s="322"/>
      <c r="BX86" s="322"/>
      <c r="BY86" s="322"/>
      <c r="BZ86" s="322"/>
      <c r="CA86" s="322"/>
      <c r="CB86" s="322"/>
      <c r="CC86" s="322"/>
      <c r="CD86" s="322"/>
      <c r="CE86" s="322"/>
      <c r="CF86" s="322"/>
    </row>
    <row r="87" spans="1:84" ht="14.25" customHeight="1">
      <c r="B87" s="815" t="s">
        <v>138</v>
      </c>
      <c r="C87" s="816"/>
      <c r="D87" s="816"/>
      <c r="E87" s="816"/>
      <c r="F87" s="816"/>
      <c r="G87" s="816"/>
      <c r="H87" s="816"/>
      <c r="I87" s="816"/>
      <c r="J87" s="816"/>
      <c r="K87" s="817"/>
      <c r="L87" s="775" t="str">
        <f>IF(AE63="","",IF(AND(AE63&gt;=25),"有","無"))</f>
        <v/>
      </c>
      <c r="M87" s="776"/>
      <c r="N87" s="761"/>
      <c r="O87" s="762"/>
      <c r="P87" s="762"/>
      <c r="Q87" s="762"/>
      <c r="R87" s="762"/>
      <c r="S87" s="762"/>
      <c r="T87" s="762"/>
      <c r="U87" s="762"/>
      <c r="V87" s="762"/>
      <c r="W87" s="762"/>
      <c r="X87" s="762"/>
      <c r="Y87" s="762"/>
      <c r="Z87" s="762"/>
      <c r="AA87" s="762"/>
      <c r="AB87" s="762"/>
      <c r="AC87" s="762"/>
      <c r="AD87" s="762"/>
      <c r="AE87" s="762"/>
      <c r="AF87" s="762"/>
      <c r="AG87" s="762"/>
      <c r="AH87" s="762"/>
      <c r="AI87" s="762"/>
      <c r="AJ87" s="762"/>
      <c r="AK87" s="762"/>
      <c r="AL87" s="762"/>
      <c r="AM87" s="762"/>
      <c r="AN87" s="762"/>
      <c r="AO87" s="762"/>
      <c r="AP87" s="762"/>
      <c r="AQ87" s="762"/>
      <c r="AR87" s="762"/>
      <c r="AS87" s="762"/>
      <c r="AT87" s="762"/>
      <c r="AU87" s="762"/>
      <c r="AV87" s="763"/>
      <c r="AY87" s="322"/>
      <c r="AZ87" s="322"/>
      <c r="BA87" s="322"/>
      <c r="BB87" s="322"/>
      <c r="BC87" s="322"/>
      <c r="BD87" s="322"/>
      <c r="BE87" s="322"/>
      <c r="BF87" s="322"/>
      <c r="BG87" s="322"/>
      <c r="BH87" s="322"/>
      <c r="BI87" s="322"/>
      <c r="BJ87" s="322"/>
      <c r="BK87" s="322"/>
      <c r="BL87" s="322"/>
      <c r="BM87" s="322"/>
      <c r="BN87" s="322"/>
      <c r="BO87" s="322"/>
      <c r="BP87" s="322"/>
      <c r="BQ87" s="322"/>
      <c r="BR87" s="322"/>
      <c r="BS87" s="322"/>
      <c r="BT87" s="322"/>
      <c r="BU87" s="322"/>
      <c r="BV87" s="322"/>
      <c r="BW87" s="322"/>
      <c r="BX87" s="322"/>
      <c r="BY87" s="322"/>
      <c r="BZ87" s="322"/>
      <c r="CA87" s="322"/>
      <c r="CB87" s="322"/>
      <c r="CC87" s="322"/>
      <c r="CD87" s="322"/>
      <c r="CE87" s="322"/>
      <c r="CF87" s="322"/>
    </row>
    <row r="88" spans="1:84" ht="12" customHeight="1">
      <c r="B88" s="626" t="s">
        <v>5</v>
      </c>
      <c r="C88" s="627"/>
      <c r="D88" s="627"/>
      <c r="E88" s="627"/>
      <c r="F88" s="627"/>
      <c r="G88" s="627"/>
      <c r="H88" s="627"/>
      <c r="I88" s="627"/>
      <c r="J88" s="627"/>
      <c r="K88" s="765"/>
      <c r="L88" s="914"/>
      <c r="M88" s="915"/>
      <c r="N88" s="211" t="s">
        <v>208</v>
      </c>
      <c r="O88" s="212"/>
      <c r="P88" s="208" t="s">
        <v>205</v>
      </c>
      <c r="Q88" s="213"/>
      <c r="R88" s="213"/>
      <c r="S88" s="213"/>
      <c r="T88" s="213"/>
      <c r="U88" s="208"/>
      <c r="V88" s="212"/>
      <c r="W88" s="208" t="s">
        <v>203</v>
      </c>
      <c r="X88" s="213"/>
      <c r="Y88" s="213"/>
      <c r="Z88" s="213"/>
      <c r="AA88" s="213"/>
      <c r="AB88" s="213"/>
      <c r="AC88" s="208"/>
      <c r="AD88" s="213"/>
      <c r="AE88" s="213"/>
      <c r="AF88" s="213"/>
      <c r="AG88" s="809"/>
      <c r="AH88" s="809"/>
      <c r="AI88" s="208" t="s">
        <v>204</v>
      </c>
      <c r="AJ88" s="213"/>
      <c r="AK88" s="213"/>
      <c r="AL88" s="213"/>
      <c r="AM88" s="213"/>
      <c r="AN88" s="213"/>
      <c r="AO88" s="208"/>
      <c r="AP88" s="213"/>
      <c r="AQ88" s="213"/>
      <c r="AR88" s="213"/>
      <c r="AS88" s="213"/>
      <c r="AT88" s="213"/>
      <c r="AU88" s="213"/>
      <c r="AV88" s="214"/>
      <c r="AY88" s="567" t="s">
        <v>458</v>
      </c>
      <c r="AZ88" s="322"/>
      <c r="BA88" s="322"/>
      <c r="BB88" s="322"/>
      <c r="BC88" s="322"/>
      <c r="BD88" s="322"/>
      <c r="BE88" s="322"/>
      <c r="BF88" s="322"/>
      <c r="BG88" s="322"/>
      <c r="BH88" s="322"/>
      <c r="BI88" s="322"/>
      <c r="BJ88" s="322"/>
      <c r="BK88" s="322"/>
      <c r="BL88" s="322"/>
      <c r="BM88" s="322"/>
      <c r="BN88" s="322"/>
      <c r="BO88" s="322"/>
      <c r="BP88" s="322"/>
      <c r="BQ88" s="322"/>
      <c r="BR88" s="322"/>
      <c r="BS88" s="322"/>
      <c r="BT88" s="322"/>
      <c r="BU88" s="322"/>
      <c r="BV88" s="322"/>
      <c r="BW88" s="322"/>
      <c r="BX88" s="322"/>
      <c r="BY88" s="322"/>
      <c r="BZ88" s="322"/>
      <c r="CA88" s="322"/>
      <c r="CB88" s="322"/>
      <c r="CC88" s="322"/>
      <c r="CD88" s="322"/>
      <c r="CE88" s="322"/>
      <c r="CF88" s="322"/>
    </row>
    <row r="89" spans="1:84" ht="12" customHeight="1">
      <c r="B89" s="766"/>
      <c r="C89" s="767"/>
      <c r="D89" s="767"/>
      <c r="E89" s="767"/>
      <c r="F89" s="767"/>
      <c r="G89" s="767"/>
      <c r="H89" s="767"/>
      <c r="I89" s="767"/>
      <c r="J89" s="767"/>
      <c r="K89" s="768"/>
      <c r="L89" s="759"/>
      <c r="M89" s="760"/>
      <c r="N89" s="209" t="s">
        <v>206</v>
      </c>
      <c r="O89" s="215"/>
      <c r="P89" s="215"/>
      <c r="Q89" s="215"/>
      <c r="R89" s="215"/>
      <c r="S89" s="215"/>
      <c r="T89" s="215"/>
      <c r="U89" s="215"/>
      <c r="V89" s="215"/>
      <c r="W89" s="215"/>
      <c r="X89" s="215"/>
      <c r="Y89" s="215"/>
      <c r="Z89" s="215"/>
      <c r="AA89" s="215"/>
      <c r="AB89" s="215"/>
      <c r="AC89" s="215"/>
      <c r="AD89" s="215"/>
      <c r="AE89" s="215"/>
      <c r="AF89" s="215"/>
      <c r="AG89" s="215"/>
      <c r="AH89" s="215"/>
      <c r="AI89" s="215"/>
      <c r="AJ89" s="215"/>
      <c r="AK89" s="215"/>
      <c r="AL89" s="215"/>
      <c r="AM89" s="215"/>
      <c r="AN89" s="215"/>
      <c r="AO89" s="215"/>
      <c r="AP89" s="215"/>
      <c r="AQ89" s="215"/>
      <c r="AR89" s="215"/>
      <c r="AS89" s="215"/>
      <c r="AT89" s="215"/>
      <c r="AU89" s="215"/>
      <c r="AV89" s="216"/>
      <c r="AY89" s="567" t="s">
        <v>460</v>
      </c>
      <c r="AZ89" s="322"/>
      <c r="BA89" s="322"/>
      <c r="BB89" s="322"/>
      <c r="BC89" s="322"/>
      <c r="BD89" s="322"/>
      <c r="BE89" s="322"/>
      <c r="BF89" s="322"/>
      <c r="BG89" s="322"/>
      <c r="BH89" s="322"/>
      <c r="BI89" s="322"/>
      <c r="BJ89" s="322"/>
      <c r="BK89" s="322"/>
      <c r="BL89" s="322"/>
      <c r="BM89" s="322"/>
      <c r="BN89" s="322"/>
      <c r="BO89" s="322"/>
      <c r="BP89" s="322"/>
      <c r="BQ89" s="322"/>
      <c r="BR89" s="322"/>
      <c r="BS89" s="322"/>
      <c r="BT89" s="322"/>
      <c r="BU89" s="322"/>
      <c r="BV89" s="322"/>
      <c r="BW89" s="322"/>
      <c r="BX89" s="322"/>
      <c r="BY89" s="322"/>
      <c r="BZ89" s="322"/>
      <c r="CA89" s="322"/>
      <c r="CB89" s="322"/>
      <c r="CC89" s="322"/>
      <c r="CD89" s="322"/>
      <c r="CE89" s="322"/>
      <c r="CF89" s="322"/>
    </row>
    <row r="90" spans="1:84" ht="12" customHeight="1">
      <c r="B90" s="766"/>
      <c r="C90" s="767"/>
      <c r="D90" s="767"/>
      <c r="E90" s="767"/>
      <c r="F90" s="767"/>
      <c r="G90" s="767"/>
      <c r="H90" s="767"/>
      <c r="I90" s="767"/>
      <c r="J90" s="767"/>
      <c r="K90" s="768"/>
      <c r="L90" s="759"/>
      <c r="M90" s="760"/>
      <c r="N90" s="209" t="s">
        <v>207</v>
      </c>
      <c r="O90" s="215"/>
      <c r="P90" s="215"/>
      <c r="Q90" s="215"/>
      <c r="R90" s="215"/>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215"/>
      <c r="AU90" s="215"/>
      <c r="AV90" s="216"/>
      <c r="AY90" s="582" t="s">
        <v>753</v>
      </c>
      <c r="AZ90" s="322"/>
      <c r="BA90" s="322"/>
      <c r="BB90" s="322"/>
      <c r="BC90" s="322"/>
      <c r="BD90" s="326"/>
      <c r="BE90" s="326"/>
      <c r="BF90" s="326"/>
      <c r="BG90" s="322"/>
      <c r="BH90" s="322"/>
      <c r="BI90" s="322"/>
      <c r="BJ90" s="322"/>
      <c r="BK90" s="322"/>
      <c r="BL90" s="322"/>
      <c r="BM90" s="322"/>
      <c r="BN90" s="322"/>
      <c r="BO90" s="322"/>
      <c r="BP90" s="322"/>
      <c r="BQ90" s="322"/>
      <c r="BR90" s="322"/>
      <c r="BS90" s="322"/>
      <c r="BT90" s="322"/>
      <c r="BU90" s="322"/>
      <c r="BV90" s="322"/>
      <c r="BW90" s="322"/>
      <c r="BX90" s="322"/>
      <c r="BY90" s="322"/>
      <c r="BZ90" s="322"/>
      <c r="CA90" s="322"/>
      <c r="CB90" s="322"/>
      <c r="CC90" s="322"/>
      <c r="CD90" s="322"/>
      <c r="CE90" s="322"/>
      <c r="CF90" s="322"/>
    </row>
    <row r="91" spans="1:84" ht="12" customHeight="1">
      <c r="B91" s="766"/>
      <c r="C91" s="767"/>
      <c r="D91" s="767"/>
      <c r="E91" s="767"/>
      <c r="F91" s="767"/>
      <c r="G91" s="767"/>
      <c r="H91" s="767"/>
      <c r="I91" s="767"/>
      <c r="J91" s="767"/>
      <c r="K91" s="768"/>
      <c r="L91" s="759"/>
      <c r="M91" s="760"/>
      <c r="N91" s="209" t="s">
        <v>210</v>
      </c>
      <c r="O91" s="215"/>
      <c r="P91" s="215"/>
      <c r="Q91" s="215"/>
      <c r="R91" s="217"/>
      <c r="S91" s="217" t="s">
        <v>167</v>
      </c>
      <c r="T91" s="802"/>
      <c r="U91" s="802"/>
      <c r="V91" s="802"/>
      <c r="W91" s="802"/>
      <c r="X91" s="802"/>
      <c r="Y91" s="802"/>
      <c r="Z91" s="802"/>
      <c r="AA91" s="802"/>
      <c r="AB91" s="802"/>
      <c r="AC91" s="802"/>
      <c r="AD91" s="802"/>
      <c r="AE91" s="802"/>
      <c r="AF91" s="802"/>
      <c r="AG91" s="802"/>
      <c r="AH91" s="802"/>
      <c r="AI91" s="802"/>
      <c r="AJ91" s="802"/>
      <c r="AK91" s="802"/>
      <c r="AL91" s="802"/>
      <c r="AM91" s="802"/>
      <c r="AN91" s="802"/>
      <c r="AO91" s="802"/>
      <c r="AP91" s="802"/>
      <c r="AQ91" s="802"/>
      <c r="AR91" s="802"/>
      <c r="AS91" s="802"/>
      <c r="AT91" s="802"/>
      <c r="AU91" s="802"/>
      <c r="AV91" s="210" t="s">
        <v>214</v>
      </c>
      <c r="AY91" s="322" t="s">
        <v>461</v>
      </c>
      <c r="AZ91" s="322"/>
      <c r="BA91" s="322"/>
      <c r="BB91" s="322"/>
      <c r="BC91" s="322"/>
      <c r="BD91" s="326"/>
      <c r="BE91" s="326"/>
      <c r="BF91" s="326"/>
      <c r="BG91" s="322"/>
      <c r="BH91" s="322"/>
      <c r="BI91" s="322"/>
      <c r="BJ91" s="322"/>
      <c r="BK91" s="322"/>
      <c r="BL91" s="322"/>
      <c r="BM91" s="322"/>
      <c r="BN91" s="322"/>
      <c r="BO91" s="322"/>
      <c r="BP91" s="322"/>
      <c r="BQ91" s="322"/>
      <c r="BR91" s="322"/>
      <c r="BS91" s="322"/>
      <c r="BT91" s="322"/>
      <c r="BU91" s="322"/>
      <c r="BV91" s="322"/>
      <c r="BW91" s="322"/>
      <c r="BX91" s="322"/>
      <c r="BY91" s="322"/>
      <c r="BZ91" s="322"/>
      <c r="CA91" s="322"/>
      <c r="CB91" s="322"/>
      <c r="CC91" s="322"/>
      <c r="CD91" s="322"/>
      <c r="CE91" s="322"/>
      <c r="CF91" s="322"/>
    </row>
    <row r="92" spans="1:84" ht="12" customHeight="1">
      <c r="B92" s="629"/>
      <c r="C92" s="630"/>
      <c r="D92" s="630"/>
      <c r="E92" s="630"/>
      <c r="F92" s="630"/>
      <c r="G92" s="630"/>
      <c r="H92" s="630"/>
      <c r="I92" s="630"/>
      <c r="J92" s="630"/>
      <c r="K92" s="769"/>
      <c r="L92" s="824"/>
      <c r="M92" s="825"/>
      <c r="N92" s="117" t="s">
        <v>216</v>
      </c>
      <c r="O92" s="55"/>
      <c r="P92" s="56"/>
      <c r="Q92" s="56"/>
      <c r="R92" s="56"/>
      <c r="S92" s="56"/>
      <c r="T92" s="55"/>
      <c r="U92" s="55"/>
      <c r="V92" s="55"/>
      <c r="W92" s="55"/>
      <c r="X92" s="55"/>
      <c r="Y92" s="55"/>
      <c r="Z92" s="56"/>
      <c r="AA92" s="56"/>
      <c r="AB92" s="56"/>
      <c r="AC92" s="56"/>
      <c r="AD92" s="56"/>
      <c r="AE92" s="56"/>
      <c r="AF92" s="56"/>
      <c r="AG92" s="56"/>
      <c r="AH92" s="56"/>
      <c r="AI92" s="56"/>
      <c r="AJ92" s="56"/>
      <c r="AK92" s="56"/>
      <c r="AL92" s="56"/>
      <c r="AM92" s="56"/>
      <c r="AN92" s="56"/>
      <c r="AO92" s="56"/>
      <c r="AP92" s="56"/>
      <c r="AQ92" s="56"/>
      <c r="AR92" s="56"/>
      <c r="AS92" s="56"/>
      <c r="AT92" s="56"/>
      <c r="AU92" s="56"/>
      <c r="AV92" s="57"/>
      <c r="AY92" s="322" t="s">
        <v>735</v>
      </c>
      <c r="AZ92" s="322"/>
      <c r="BA92" s="322"/>
      <c r="BB92" s="322"/>
      <c r="BC92" s="322"/>
      <c r="BD92" s="322"/>
      <c r="BE92" s="322"/>
      <c r="BF92" s="322"/>
      <c r="BG92" s="322"/>
      <c r="BH92" s="322"/>
      <c r="BI92" s="322"/>
      <c r="BJ92" s="322"/>
      <c r="BK92" s="322"/>
      <c r="BL92" s="322"/>
      <c r="BM92" s="322"/>
      <c r="BN92" s="322"/>
      <c r="BO92" s="322"/>
      <c r="BP92" s="322"/>
      <c r="BQ92" s="322"/>
      <c r="BR92" s="322"/>
      <c r="BS92" s="322"/>
      <c r="BT92" s="322"/>
      <c r="BU92" s="322"/>
      <c r="BV92" s="322"/>
      <c r="BW92" s="322"/>
      <c r="BX92" s="322"/>
      <c r="BY92" s="322"/>
      <c r="BZ92" s="322"/>
      <c r="CA92" s="322"/>
      <c r="CB92" s="322"/>
      <c r="CC92" s="322"/>
      <c r="CD92" s="322"/>
      <c r="CE92" s="322"/>
      <c r="CF92" s="322"/>
    </row>
    <row r="93" spans="1:84" ht="15" customHeight="1">
      <c r="B93" s="182"/>
      <c r="C93" s="820" t="s">
        <v>4</v>
      </c>
      <c r="D93" s="635"/>
      <c r="E93" s="635"/>
      <c r="F93" s="635"/>
      <c r="G93" s="636"/>
      <c r="H93" s="1109" t="s">
        <v>659</v>
      </c>
      <c r="I93" s="1110"/>
      <c r="J93" s="1110"/>
      <c r="K93" s="1110"/>
      <c r="L93" s="680"/>
      <c r="M93" s="680"/>
      <c r="N93" s="118" t="s">
        <v>190</v>
      </c>
      <c r="O93" s="118"/>
      <c r="P93" s="125" t="s">
        <v>191</v>
      </c>
      <c r="Q93" s="121"/>
      <c r="R93" s="125" t="s">
        <v>197</v>
      </c>
      <c r="S93" s="121" t="s">
        <v>222</v>
      </c>
      <c r="T93" s="680"/>
      <c r="U93" s="680"/>
      <c r="V93" s="122" t="s">
        <v>221</v>
      </c>
      <c r="W93" s="27" t="s">
        <v>219</v>
      </c>
      <c r="X93" s="483" t="s">
        <v>663</v>
      </c>
      <c r="Y93" s="441"/>
      <c r="Z93" s="130" t="s">
        <v>164</v>
      </c>
      <c r="AA93" s="680"/>
      <c r="AB93" s="680"/>
      <c r="AC93" s="130" t="s">
        <v>125</v>
      </c>
      <c r="AD93" s="680"/>
      <c r="AE93" s="680"/>
      <c r="AF93" s="130" t="s">
        <v>163</v>
      </c>
      <c r="AG93" s="131"/>
      <c r="AH93" s="139" t="s">
        <v>218</v>
      </c>
      <c r="AI93" s="1108" t="s">
        <v>663</v>
      </c>
      <c r="AJ93" s="1108"/>
      <c r="AK93" s="441"/>
      <c r="AL93" s="139" t="s">
        <v>164</v>
      </c>
      <c r="AM93" s="680"/>
      <c r="AN93" s="680"/>
      <c r="AO93" s="139" t="s">
        <v>125</v>
      </c>
      <c r="AP93" s="680"/>
      <c r="AQ93" s="680"/>
      <c r="AR93" s="1" t="s">
        <v>217</v>
      </c>
      <c r="AV93" s="132"/>
      <c r="AY93" s="322" t="s">
        <v>462</v>
      </c>
      <c r="AZ93" s="322"/>
      <c r="BA93" s="322"/>
      <c r="BB93" s="322"/>
      <c r="BC93" s="322"/>
      <c r="BD93" s="322"/>
      <c r="BE93" s="322"/>
      <c r="BF93" s="322"/>
      <c r="BG93" s="322"/>
      <c r="BH93" s="322"/>
      <c r="BI93" s="322"/>
      <c r="BJ93" s="322"/>
      <c r="BK93" s="322"/>
      <c r="BL93" s="322"/>
      <c r="BM93" s="322"/>
      <c r="BN93" s="322"/>
      <c r="BO93" s="322"/>
      <c r="BP93" s="322"/>
      <c r="BQ93" s="322"/>
      <c r="BR93" s="322"/>
      <c r="BS93" s="322"/>
      <c r="BT93" s="322"/>
      <c r="BU93" s="322"/>
      <c r="BV93" s="322"/>
      <c r="BW93" s="322"/>
      <c r="BX93" s="322"/>
      <c r="BY93" s="322"/>
      <c r="BZ93" s="322"/>
      <c r="CA93" s="322"/>
      <c r="CB93" s="322"/>
      <c r="CC93" s="322"/>
      <c r="CD93" s="322"/>
      <c r="CE93" s="322"/>
      <c r="CF93" s="322"/>
    </row>
    <row r="94" spans="1:84" ht="15" customHeight="1">
      <c r="B94" s="183"/>
      <c r="C94" s="821"/>
      <c r="D94" s="822"/>
      <c r="E94" s="822"/>
      <c r="F94" s="822"/>
      <c r="G94" s="823"/>
      <c r="H94" s="1106" t="s">
        <v>661</v>
      </c>
      <c r="I94" s="1107"/>
      <c r="J94" s="1107"/>
      <c r="K94" s="1107"/>
      <c r="L94" s="1107"/>
      <c r="M94" s="1107"/>
      <c r="N94" s="175"/>
      <c r="O94" s="129" t="s">
        <v>164</v>
      </c>
      <c r="P94" s="129"/>
      <c r="Q94" s="129" t="s">
        <v>125</v>
      </c>
      <c r="R94" s="129"/>
      <c r="S94" s="129" t="s">
        <v>163</v>
      </c>
      <c r="T94" s="134" t="s">
        <v>225</v>
      </c>
      <c r="U94" s="134"/>
      <c r="V94" s="134"/>
      <c r="W94" s="134"/>
      <c r="X94" s="134"/>
      <c r="Y94" s="83"/>
      <c r="Z94" s="83"/>
      <c r="AA94" s="83"/>
      <c r="AB94" s="83"/>
      <c r="AC94" s="17"/>
      <c r="AD94" s="17"/>
      <c r="AE94" s="17"/>
      <c r="AF94" s="17"/>
      <c r="AG94" s="83"/>
      <c r="AH94" s="126"/>
      <c r="AI94" s="126"/>
      <c r="AJ94" s="126"/>
      <c r="AK94" s="126"/>
      <c r="AL94" s="126"/>
      <c r="AM94" s="126"/>
      <c r="AN94" s="126"/>
      <c r="AO94" s="126"/>
      <c r="AP94" s="126"/>
      <c r="AQ94" s="126"/>
      <c r="AR94" s="126"/>
      <c r="AS94" s="126"/>
      <c r="AT94" s="126"/>
      <c r="AU94" s="126"/>
      <c r="AV94" s="127"/>
      <c r="AY94" s="322" t="s">
        <v>736</v>
      </c>
      <c r="AZ94" s="322"/>
      <c r="BA94" s="322"/>
      <c r="BB94" s="322"/>
      <c r="BC94" s="322"/>
      <c r="BD94" s="322"/>
      <c r="BE94" s="322"/>
      <c r="BF94" s="322"/>
      <c r="BG94" s="322"/>
      <c r="BH94" s="322"/>
      <c r="BI94" s="322"/>
      <c r="BJ94" s="322"/>
      <c r="BK94" s="322"/>
      <c r="BL94" s="322"/>
      <c r="BM94" s="322"/>
      <c r="BN94" s="322"/>
      <c r="BO94" s="322"/>
      <c r="BP94" s="322"/>
      <c r="BQ94" s="322"/>
      <c r="BR94" s="322"/>
      <c r="BS94" s="322"/>
      <c r="BT94" s="322"/>
      <c r="BU94" s="322"/>
      <c r="BV94" s="322"/>
      <c r="BW94" s="322"/>
      <c r="BX94" s="322"/>
      <c r="BY94" s="322"/>
      <c r="BZ94" s="322"/>
      <c r="CA94" s="322"/>
      <c r="CB94" s="322"/>
      <c r="CC94" s="322"/>
      <c r="CD94" s="322"/>
      <c r="CE94" s="322"/>
      <c r="CF94" s="322"/>
    </row>
    <row r="95" spans="1:84" ht="15" customHeight="1">
      <c r="B95" s="183"/>
      <c r="C95" s="828" t="s">
        <v>149</v>
      </c>
      <c r="D95" s="829"/>
      <c r="E95" s="829"/>
      <c r="F95" s="829"/>
      <c r="G95" s="830"/>
      <c r="H95" s="1086" t="s">
        <v>659</v>
      </c>
      <c r="I95" s="1087"/>
      <c r="J95" s="1087"/>
      <c r="K95" s="1087"/>
      <c r="L95" s="679"/>
      <c r="M95" s="679"/>
      <c r="N95" s="126" t="s">
        <v>190</v>
      </c>
      <c r="O95" s="126"/>
      <c r="P95" s="126" t="s">
        <v>191</v>
      </c>
      <c r="Q95" s="120"/>
      <c r="R95" s="126" t="s">
        <v>197</v>
      </c>
      <c r="S95" s="453" t="s">
        <v>222</v>
      </c>
      <c r="T95" s="454"/>
      <c r="U95" s="454" t="s">
        <v>664</v>
      </c>
      <c r="V95" s="454" t="s">
        <v>220</v>
      </c>
      <c r="W95" s="454"/>
      <c r="X95" s="454"/>
      <c r="Y95" s="454" t="s">
        <v>234</v>
      </c>
      <c r="Z95" s="1105" t="s">
        <v>663</v>
      </c>
      <c r="AA95" s="1105"/>
      <c r="AB95" s="452"/>
      <c r="AC95" s="453" t="s">
        <v>164</v>
      </c>
      <c r="AD95" s="819"/>
      <c r="AE95" s="819"/>
      <c r="AF95" s="453" t="s">
        <v>125</v>
      </c>
      <c r="AG95" s="819"/>
      <c r="AH95" s="819"/>
      <c r="AI95" s="453" t="s">
        <v>163</v>
      </c>
      <c r="AJ95" s="454"/>
      <c r="AK95" s="453" t="s">
        <v>218</v>
      </c>
      <c r="AL95" s="1105" t="s">
        <v>663</v>
      </c>
      <c r="AM95" s="1105"/>
      <c r="AN95" s="452"/>
      <c r="AO95" s="453" t="s">
        <v>164</v>
      </c>
      <c r="AP95" s="819"/>
      <c r="AQ95" s="819"/>
      <c r="AR95" s="453" t="s">
        <v>125</v>
      </c>
      <c r="AS95" s="819"/>
      <c r="AT95" s="819"/>
      <c r="AU95" s="454" t="s">
        <v>217</v>
      </c>
      <c r="AV95" s="455"/>
      <c r="AY95" s="322" t="s">
        <v>737</v>
      </c>
      <c r="AZ95" s="322"/>
      <c r="BA95" s="322"/>
      <c r="BB95" s="322"/>
      <c r="BC95" s="322"/>
      <c r="BD95" s="322"/>
      <c r="BE95" s="322"/>
      <c r="BF95" s="322"/>
      <c r="BG95" s="322"/>
      <c r="BH95" s="322"/>
      <c r="BI95" s="322"/>
      <c r="BJ95" s="322"/>
      <c r="BK95" s="322"/>
      <c r="BL95" s="322"/>
      <c r="BM95" s="322"/>
      <c r="BN95" s="322"/>
      <c r="BO95" s="322"/>
      <c r="BP95" s="322"/>
      <c r="BQ95" s="322"/>
      <c r="BR95" s="322"/>
      <c r="BS95" s="322"/>
      <c r="BT95" s="322"/>
      <c r="BU95" s="322"/>
      <c r="BV95" s="322"/>
      <c r="BW95" s="322"/>
      <c r="BX95" s="322"/>
      <c r="BY95" s="322"/>
      <c r="BZ95" s="322"/>
      <c r="CA95" s="322"/>
      <c r="CB95" s="322"/>
      <c r="CC95" s="322"/>
      <c r="CD95" s="322"/>
      <c r="CE95" s="322"/>
      <c r="CF95" s="322"/>
    </row>
    <row r="96" spans="1:84" ht="15" customHeight="1">
      <c r="B96" s="183"/>
      <c r="C96" s="831"/>
      <c r="D96" s="832"/>
      <c r="E96" s="832"/>
      <c r="F96" s="832"/>
      <c r="G96" s="833"/>
      <c r="H96" s="1086" t="s">
        <v>659</v>
      </c>
      <c r="I96" s="1087"/>
      <c r="J96" s="1087"/>
      <c r="K96" s="1087"/>
      <c r="L96" s="679"/>
      <c r="M96" s="679"/>
      <c r="N96" s="126" t="s">
        <v>190</v>
      </c>
      <c r="O96" s="126"/>
      <c r="P96" s="126" t="s">
        <v>191</v>
      </c>
      <c r="Q96" s="120"/>
      <c r="R96" s="126" t="s">
        <v>197</v>
      </c>
      <c r="S96" s="453" t="s">
        <v>222</v>
      </c>
      <c r="T96" s="454"/>
      <c r="U96" s="454" t="s">
        <v>664</v>
      </c>
      <c r="V96" s="454" t="s">
        <v>223</v>
      </c>
      <c r="W96" s="454"/>
      <c r="X96" s="454"/>
      <c r="Y96" s="454" t="s">
        <v>234</v>
      </c>
      <c r="Z96" s="1105" t="s">
        <v>663</v>
      </c>
      <c r="AA96" s="1105"/>
      <c r="AB96" s="452"/>
      <c r="AC96" s="453" t="s">
        <v>164</v>
      </c>
      <c r="AD96" s="819"/>
      <c r="AE96" s="819"/>
      <c r="AF96" s="453" t="s">
        <v>125</v>
      </c>
      <c r="AG96" s="819"/>
      <c r="AH96" s="819"/>
      <c r="AI96" s="453" t="s">
        <v>163</v>
      </c>
      <c r="AJ96" s="454"/>
      <c r="AK96" s="453" t="s">
        <v>218</v>
      </c>
      <c r="AL96" s="1105" t="s">
        <v>663</v>
      </c>
      <c r="AM96" s="1105"/>
      <c r="AN96" s="452"/>
      <c r="AO96" s="453" t="s">
        <v>164</v>
      </c>
      <c r="AP96" s="819"/>
      <c r="AQ96" s="819"/>
      <c r="AR96" s="453" t="s">
        <v>125</v>
      </c>
      <c r="AS96" s="819"/>
      <c r="AT96" s="819"/>
      <c r="AU96" s="454" t="s">
        <v>217</v>
      </c>
      <c r="AV96" s="455"/>
      <c r="AY96" s="322" t="s">
        <v>463</v>
      </c>
      <c r="AZ96" s="322"/>
      <c r="BA96" s="322"/>
      <c r="BB96" s="322"/>
      <c r="BC96" s="322"/>
      <c r="BD96" s="322"/>
      <c r="BE96" s="322"/>
      <c r="BF96" s="322"/>
      <c r="BG96" s="322"/>
      <c r="BH96" s="322"/>
      <c r="BI96" s="322"/>
      <c r="BJ96" s="322"/>
      <c r="BK96" s="322"/>
      <c r="BL96" s="322"/>
      <c r="BM96" s="322"/>
      <c r="BN96" s="322"/>
      <c r="BO96" s="322"/>
      <c r="BP96" s="322"/>
      <c r="BQ96" s="322"/>
      <c r="BR96" s="322"/>
      <c r="BS96" s="322"/>
      <c r="BT96" s="322"/>
      <c r="BU96" s="322"/>
      <c r="BV96" s="322"/>
      <c r="BW96" s="322"/>
      <c r="BX96" s="322"/>
      <c r="BY96" s="322"/>
      <c r="BZ96" s="322"/>
      <c r="CA96" s="322"/>
      <c r="CB96" s="322"/>
      <c r="CC96" s="322"/>
      <c r="CD96" s="322"/>
      <c r="CE96" s="322"/>
      <c r="CF96" s="322"/>
    </row>
    <row r="97" spans="2:84" ht="15" customHeight="1">
      <c r="B97" s="834" t="str">
        <f>IF(L83="二号の二（組込）","組　込",IF(L83="二号の三（参照）","参　照",""))</f>
        <v/>
      </c>
      <c r="C97" s="831"/>
      <c r="D97" s="832"/>
      <c r="E97" s="832"/>
      <c r="F97" s="832"/>
      <c r="G97" s="833"/>
      <c r="H97" s="1088" t="s">
        <v>659</v>
      </c>
      <c r="I97" s="1089"/>
      <c r="J97" s="1089"/>
      <c r="K97" s="1089"/>
      <c r="L97" s="679"/>
      <c r="M97" s="679"/>
      <c r="N97" s="126" t="s">
        <v>190</v>
      </c>
      <c r="O97" s="126"/>
      <c r="P97" s="126" t="s">
        <v>191</v>
      </c>
      <c r="Q97" s="120"/>
      <c r="R97" s="126" t="s">
        <v>197</v>
      </c>
      <c r="S97" s="453" t="s">
        <v>222</v>
      </c>
      <c r="T97" s="454"/>
      <c r="U97" s="454" t="s">
        <v>664</v>
      </c>
      <c r="V97" s="454" t="s">
        <v>224</v>
      </c>
      <c r="W97" s="454"/>
      <c r="X97" s="454"/>
      <c r="Y97" s="454" t="s">
        <v>234</v>
      </c>
      <c r="Z97" s="1105" t="s">
        <v>663</v>
      </c>
      <c r="AA97" s="1105"/>
      <c r="AB97" s="452"/>
      <c r="AC97" s="453" t="s">
        <v>164</v>
      </c>
      <c r="AD97" s="819"/>
      <c r="AE97" s="819"/>
      <c r="AF97" s="453" t="s">
        <v>125</v>
      </c>
      <c r="AG97" s="819"/>
      <c r="AH97" s="819"/>
      <c r="AI97" s="453" t="s">
        <v>163</v>
      </c>
      <c r="AJ97" s="454"/>
      <c r="AK97" s="453" t="s">
        <v>218</v>
      </c>
      <c r="AL97" s="1105" t="s">
        <v>663</v>
      </c>
      <c r="AM97" s="1105"/>
      <c r="AN97" s="452"/>
      <c r="AO97" s="453" t="s">
        <v>164</v>
      </c>
      <c r="AP97" s="819"/>
      <c r="AQ97" s="819"/>
      <c r="AR97" s="453" t="s">
        <v>125</v>
      </c>
      <c r="AS97" s="819"/>
      <c r="AT97" s="819"/>
      <c r="AU97" s="454" t="s">
        <v>217</v>
      </c>
      <c r="AV97" s="455"/>
      <c r="AY97" s="322"/>
      <c r="AZ97" s="322"/>
      <c r="BA97" s="322"/>
      <c r="BB97" s="322"/>
      <c r="BC97" s="322"/>
      <c r="BD97" s="322"/>
      <c r="BE97" s="322"/>
      <c r="BF97" s="322"/>
      <c r="BG97" s="322"/>
      <c r="BH97" s="322"/>
      <c r="BI97" s="322"/>
      <c r="BJ97" s="322"/>
      <c r="BK97" s="322"/>
      <c r="BL97" s="322"/>
      <c r="BM97" s="322"/>
      <c r="BN97" s="322"/>
      <c r="BO97" s="322"/>
      <c r="BP97" s="322"/>
      <c r="BQ97" s="322"/>
      <c r="BR97" s="322"/>
      <c r="BS97" s="322"/>
      <c r="BT97" s="322"/>
      <c r="BU97" s="322"/>
      <c r="BV97" s="322"/>
      <c r="BW97" s="322"/>
      <c r="BX97" s="322"/>
      <c r="BY97" s="322"/>
      <c r="BZ97" s="322"/>
      <c r="CA97" s="322"/>
      <c r="CB97" s="322"/>
      <c r="CC97" s="322"/>
      <c r="CD97" s="322"/>
      <c r="CE97" s="322"/>
      <c r="CF97" s="322"/>
    </row>
    <row r="98" spans="2:84" ht="15" customHeight="1">
      <c r="B98" s="834"/>
      <c r="C98" s="831"/>
      <c r="D98" s="832"/>
      <c r="E98" s="832"/>
      <c r="F98" s="832"/>
      <c r="G98" s="833"/>
      <c r="H98" s="1106" t="s">
        <v>661</v>
      </c>
      <c r="I98" s="1107"/>
      <c r="J98" s="1107"/>
      <c r="K98" s="1107"/>
      <c r="L98" s="1107"/>
      <c r="M98" s="1107"/>
      <c r="N98" s="175"/>
      <c r="O98" s="129" t="s">
        <v>164</v>
      </c>
      <c r="P98" s="129"/>
      <c r="Q98" s="129" t="s">
        <v>125</v>
      </c>
      <c r="R98" s="129"/>
      <c r="S98" s="129" t="s">
        <v>163</v>
      </c>
      <c r="T98" s="134" t="s">
        <v>225</v>
      </c>
      <c r="U98" s="134"/>
      <c r="V98" s="134"/>
      <c r="W98" s="134"/>
      <c r="X98" s="134"/>
      <c r="Y98" s="83"/>
      <c r="Z98" s="83"/>
      <c r="AA98" s="83"/>
      <c r="AB98" s="83"/>
      <c r="AC98" s="17"/>
      <c r="AD98" s="17"/>
      <c r="AE98" s="17"/>
      <c r="AF98" s="17"/>
      <c r="AG98" s="83"/>
      <c r="AH98" s="126"/>
      <c r="AI98" s="126"/>
      <c r="AJ98" s="126"/>
      <c r="AK98" s="126"/>
      <c r="AL98" s="126"/>
      <c r="AM98" s="126"/>
      <c r="AN98" s="126"/>
      <c r="AO98" s="126"/>
      <c r="AP98" s="126"/>
      <c r="AQ98" s="126"/>
      <c r="AR98" s="126"/>
      <c r="AS98" s="126"/>
      <c r="AT98" s="126"/>
      <c r="AU98" s="126"/>
      <c r="AV98" s="127"/>
      <c r="AY98" s="567" t="s">
        <v>489</v>
      </c>
      <c r="AZ98" s="322"/>
      <c r="BA98" s="322"/>
      <c r="BB98" s="322"/>
      <c r="BC98" s="322"/>
      <c r="BD98" s="322"/>
      <c r="BE98" s="322"/>
      <c r="BF98" s="322"/>
      <c r="BG98" s="322"/>
      <c r="BH98" s="322"/>
      <c r="BI98" s="322"/>
      <c r="BJ98" s="322"/>
      <c r="BK98" s="322"/>
      <c r="BL98" s="322"/>
      <c r="BM98" s="322"/>
      <c r="BN98" s="322"/>
      <c r="BO98" s="322"/>
      <c r="BP98" s="322"/>
      <c r="BQ98" s="322"/>
      <c r="BR98" s="322"/>
      <c r="BS98" s="322"/>
      <c r="BT98" s="322"/>
      <c r="BU98" s="322"/>
      <c r="BV98" s="322"/>
      <c r="BW98" s="322"/>
      <c r="BX98" s="322"/>
      <c r="BY98" s="322"/>
      <c r="BZ98" s="322"/>
      <c r="CA98" s="322"/>
      <c r="CB98" s="322"/>
      <c r="CC98" s="322"/>
      <c r="CD98" s="322"/>
      <c r="CE98" s="322"/>
      <c r="CF98" s="322"/>
    </row>
    <row r="99" spans="2:84" ht="15" customHeight="1">
      <c r="B99" s="834"/>
      <c r="C99" s="821"/>
      <c r="D99" s="822"/>
      <c r="E99" s="822"/>
      <c r="F99" s="822"/>
      <c r="G99" s="823"/>
      <c r="H99" s="1106" t="s">
        <v>661</v>
      </c>
      <c r="I99" s="1107"/>
      <c r="J99" s="1107"/>
      <c r="K99" s="1107"/>
      <c r="L99" s="1107"/>
      <c r="M99" s="1107"/>
      <c r="N99" s="175"/>
      <c r="O99" s="129" t="s">
        <v>164</v>
      </c>
      <c r="P99" s="129"/>
      <c r="Q99" s="129" t="s">
        <v>125</v>
      </c>
      <c r="R99" s="129"/>
      <c r="S99" s="129" t="s">
        <v>163</v>
      </c>
      <c r="T99" s="134" t="s">
        <v>225</v>
      </c>
      <c r="U99" s="134"/>
      <c r="V99" s="134"/>
      <c r="W99" s="134"/>
      <c r="X99" s="134"/>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6"/>
      <c r="AV99" s="127"/>
      <c r="AY99" s="567" t="s">
        <v>491</v>
      </c>
      <c r="AZ99" s="322"/>
      <c r="BA99" s="322"/>
      <c r="BB99" s="322"/>
      <c r="BC99" s="322"/>
      <c r="BD99" s="322"/>
      <c r="BE99" s="322"/>
      <c r="BF99" s="322"/>
      <c r="BG99" s="322"/>
      <c r="BH99" s="322"/>
      <c r="BI99" s="322"/>
      <c r="BJ99" s="322"/>
      <c r="BK99" s="322"/>
      <c r="BL99" s="322"/>
      <c r="BM99" s="322"/>
      <c r="BN99" s="322"/>
      <c r="BO99" s="322"/>
      <c r="BP99" s="322"/>
      <c r="BQ99" s="322"/>
      <c r="BR99" s="322"/>
      <c r="BS99" s="322"/>
      <c r="BT99" s="322"/>
      <c r="BU99" s="322"/>
      <c r="BV99" s="322"/>
      <c r="BW99" s="322"/>
      <c r="BX99" s="322"/>
      <c r="BY99" s="322"/>
      <c r="BZ99" s="322"/>
      <c r="CA99" s="322"/>
      <c r="CB99" s="322"/>
      <c r="CC99" s="322"/>
      <c r="CD99" s="322"/>
      <c r="CE99" s="322"/>
      <c r="CF99" s="322"/>
    </row>
    <row r="100" spans="2:84" ht="15" customHeight="1">
      <c r="B100" s="839" t="s">
        <v>238</v>
      </c>
      <c r="C100" s="828" t="s">
        <v>148</v>
      </c>
      <c r="D100" s="829"/>
      <c r="E100" s="829"/>
      <c r="F100" s="829"/>
      <c r="G100" s="830"/>
      <c r="H100" s="1086" t="s">
        <v>659</v>
      </c>
      <c r="I100" s="1087"/>
      <c r="J100" s="1087"/>
      <c r="K100" s="1087"/>
      <c r="L100" s="679"/>
      <c r="M100" s="679"/>
      <c r="N100" s="120" t="s">
        <v>190</v>
      </c>
      <c r="O100" s="120"/>
      <c r="P100" s="129" t="s">
        <v>125</v>
      </c>
      <c r="Q100" s="120"/>
      <c r="R100" s="129" t="s">
        <v>163</v>
      </c>
      <c r="S100" s="453" t="s">
        <v>222</v>
      </c>
      <c r="T100" s="454"/>
      <c r="U100" s="454" t="s">
        <v>665</v>
      </c>
      <c r="V100" s="454"/>
      <c r="W100" s="454"/>
      <c r="X100" s="454"/>
      <c r="Y100" s="454" t="s">
        <v>234</v>
      </c>
      <c r="Z100" s="1105" t="s">
        <v>663</v>
      </c>
      <c r="AA100" s="1105"/>
      <c r="AB100" s="452"/>
      <c r="AC100" s="453" t="s">
        <v>164</v>
      </c>
      <c r="AD100" s="819"/>
      <c r="AE100" s="819"/>
      <c r="AF100" s="453" t="s">
        <v>125</v>
      </c>
      <c r="AG100" s="819"/>
      <c r="AH100" s="819"/>
      <c r="AI100" s="453" t="s">
        <v>163</v>
      </c>
      <c r="AJ100" s="454"/>
      <c r="AK100" s="453" t="s">
        <v>218</v>
      </c>
      <c r="AL100" s="1105" t="s">
        <v>663</v>
      </c>
      <c r="AM100" s="1105"/>
      <c r="AN100" s="452"/>
      <c r="AO100" s="453" t="s">
        <v>164</v>
      </c>
      <c r="AP100" s="819"/>
      <c r="AQ100" s="819"/>
      <c r="AR100" s="453" t="s">
        <v>125</v>
      </c>
      <c r="AS100" s="819"/>
      <c r="AT100" s="819"/>
      <c r="AU100" s="454" t="s">
        <v>217</v>
      </c>
      <c r="AV100" s="455"/>
      <c r="AY100" s="322" t="s">
        <v>754</v>
      </c>
      <c r="AZ100" s="322"/>
      <c r="BA100" s="322"/>
      <c r="BB100" s="322"/>
      <c r="BC100" s="322"/>
      <c r="BD100" s="322"/>
      <c r="BE100" s="322"/>
      <c r="BF100" s="322"/>
      <c r="BG100" s="322"/>
      <c r="BH100" s="322"/>
      <c r="BI100" s="322"/>
      <c r="BJ100" s="322"/>
      <c r="BK100" s="322"/>
      <c r="BL100" s="322"/>
      <c r="BM100" s="322"/>
      <c r="BN100" s="322"/>
      <c r="BO100" s="322"/>
      <c r="BP100" s="322"/>
      <c r="BQ100" s="322"/>
      <c r="BR100" s="322"/>
      <c r="BS100" s="322"/>
      <c r="BT100" s="322"/>
      <c r="BU100" s="322"/>
      <c r="BV100" s="322"/>
      <c r="BW100" s="322"/>
      <c r="BX100" s="322"/>
      <c r="BY100" s="322"/>
      <c r="BZ100" s="322"/>
      <c r="CA100" s="322"/>
      <c r="CB100" s="322"/>
      <c r="CC100" s="322"/>
      <c r="CD100" s="322"/>
      <c r="CE100" s="322"/>
      <c r="CF100" s="322"/>
    </row>
    <row r="101" spans="2:84" ht="15" customHeight="1">
      <c r="B101" s="839"/>
      <c r="C101" s="821"/>
      <c r="D101" s="822"/>
      <c r="E101" s="822"/>
      <c r="F101" s="822"/>
      <c r="G101" s="823"/>
      <c r="H101" s="1106" t="s">
        <v>661</v>
      </c>
      <c r="I101" s="1107"/>
      <c r="J101" s="1107"/>
      <c r="K101" s="1107"/>
      <c r="L101" s="1107"/>
      <c r="M101" s="1107"/>
      <c r="N101" s="175"/>
      <c r="O101" s="129" t="s">
        <v>164</v>
      </c>
      <c r="P101" s="129"/>
      <c r="Q101" s="129" t="s">
        <v>125</v>
      </c>
      <c r="R101" s="129"/>
      <c r="S101" s="129" t="s">
        <v>163</v>
      </c>
      <c r="T101" s="134" t="s">
        <v>225</v>
      </c>
      <c r="U101" s="134"/>
      <c r="V101" s="134"/>
      <c r="W101" s="134"/>
      <c r="X101" s="134"/>
      <c r="Y101" s="123"/>
      <c r="Z101" s="123"/>
      <c r="AA101" s="123"/>
      <c r="AB101" s="123"/>
      <c r="AC101" s="123"/>
      <c r="AD101" s="123"/>
      <c r="AE101" s="123"/>
      <c r="AF101" s="123"/>
      <c r="AG101" s="123"/>
      <c r="AH101" s="123"/>
      <c r="AI101" s="126"/>
      <c r="AJ101" s="126"/>
      <c r="AK101" s="126"/>
      <c r="AL101" s="126"/>
      <c r="AM101" s="126"/>
      <c r="AN101" s="126"/>
      <c r="AO101" s="126"/>
      <c r="AP101" s="126"/>
      <c r="AQ101" s="126"/>
      <c r="AR101" s="126"/>
      <c r="AS101" s="126"/>
      <c r="AT101" s="126"/>
      <c r="AU101" s="126"/>
      <c r="AV101" s="127"/>
      <c r="AY101" s="567" t="s">
        <v>508</v>
      </c>
      <c r="AZ101" s="322"/>
      <c r="BA101" s="322"/>
      <c r="BB101" s="322"/>
      <c r="BC101" s="322"/>
      <c r="BD101" s="322"/>
      <c r="BE101" s="322"/>
      <c r="BF101" s="322"/>
      <c r="BG101" s="322"/>
      <c r="BH101" s="322"/>
      <c r="BI101" s="322"/>
      <c r="BJ101" s="322"/>
      <c r="BK101" s="322"/>
      <c r="BL101" s="322"/>
      <c r="BM101" s="322"/>
      <c r="BN101" s="322"/>
      <c r="BO101" s="322"/>
      <c r="BP101" s="322"/>
      <c r="BQ101" s="322"/>
      <c r="BR101" s="322"/>
      <c r="BS101" s="322"/>
      <c r="BT101" s="322"/>
      <c r="BU101" s="322"/>
      <c r="BV101" s="322"/>
      <c r="BW101" s="322"/>
      <c r="BX101" s="322"/>
      <c r="BY101" s="322"/>
      <c r="BZ101" s="322"/>
      <c r="CA101" s="322"/>
      <c r="CB101" s="322"/>
      <c r="CC101" s="322"/>
      <c r="CD101" s="322"/>
      <c r="CE101" s="322"/>
      <c r="CF101" s="322"/>
    </row>
    <row r="102" spans="2:84" ht="15" customHeight="1">
      <c r="B102" s="839"/>
      <c r="C102" s="828" t="s">
        <v>118</v>
      </c>
      <c r="D102" s="829"/>
      <c r="E102" s="829"/>
      <c r="F102" s="829"/>
      <c r="G102" s="830"/>
      <c r="H102" s="342" t="s">
        <v>226</v>
      </c>
      <c r="I102" s="341"/>
      <c r="J102" s="341"/>
      <c r="K102" s="341"/>
      <c r="L102" s="341"/>
      <c r="M102" s="341"/>
      <c r="N102" s="341"/>
      <c r="O102" s="340"/>
      <c r="P102" s="341" t="s">
        <v>227</v>
      </c>
      <c r="Q102" s="340"/>
      <c r="R102" s="853" t="s">
        <v>631</v>
      </c>
      <c r="S102" s="853"/>
      <c r="T102" s="853"/>
      <c r="U102" s="853"/>
      <c r="V102" s="120"/>
      <c r="W102" s="126" t="s">
        <v>190</v>
      </c>
      <c r="X102" s="120"/>
      <c r="Y102" s="120" t="s">
        <v>191</v>
      </c>
      <c r="Z102" s="679"/>
      <c r="AA102" s="679"/>
      <c r="AB102" s="120" t="s">
        <v>197</v>
      </c>
      <c r="AC102" s="806" t="s">
        <v>632</v>
      </c>
      <c r="AD102" s="806"/>
      <c r="AE102" s="806"/>
      <c r="AF102" s="806"/>
      <c r="AG102" s="806"/>
      <c r="AH102" s="806"/>
      <c r="AI102" s="806"/>
      <c r="AJ102" s="806"/>
      <c r="AK102" s="633"/>
      <c r="AL102" s="633"/>
      <c r="AM102" s="120" t="s">
        <v>190</v>
      </c>
      <c r="AN102" s="679"/>
      <c r="AO102" s="679"/>
      <c r="AP102" s="120" t="s">
        <v>191</v>
      </c>
      <c r="AQ102" s="679"/>
      <c r="AR102" s="679"/>
      <c r="AS102" s="126" t="s">
        <v>512</v>
      </c>
      <c r="AT102" s="126"/>
      <c r="AU102" s="126"/>
      <c r="AV102" s="127"/>
      <c r="AY102" s="322" t="s">
        <v>755</v>
      </c>
      <c r="AZ102" s="322"/>
      <c r="BA102" s="322"/>
      <c r="BB102" s="322"/>
      <c r="BC102" s="322"/>
      <c r="BD102" s="322"/>
      <c r="BE102" s="322"/>
      <c r="BF102" s="322"/>
      <c r="BG102" s="322"/>
      <c r="BH102" s="322"/>
      <c r="BI102" s="322"/>
      <c r="BJ102" s="322"/>
      <c r="BK102" s="322"/>
      <c r="BL102" s="322"/>
      <c r="BM102" s="322"/>
      <c r="BN102" s="322"/>
      <c r="BO102" s="322"/>
      <c r="BP102" s="322"/>
      <c r="BQ102" s="322"/>
      <c r="BR102" s="322"/>
      <c r="BS102" s="322"/>
      <c r="BT102" s="322"/>
      <c r="BU102" s="322"/>
      <c r="BV102" s="322"/>
      <c r="BW102" s="322"/>
      <c r="BX102" s="322"/>
      <c r="BY102" s="322"/>
      <c r="BZ102" s="322"/>
      <c r="CA102" s="322"/>
      <c r="CB102" s="322"/>
      <c r="CC102" s="322"/>
      <c r="CD102" s="322"/>
      <c r="CE102" s="322"/>
      <c r="CF102" s="322"/>
    </row>
    <row r="103" spans="2:84" ht="15" customHeight="1">
      <c r="B103" s="839"/>
      <c r="C103" s="831"/>
      <c r="D103" s="832"/>
      <c r="E103" s="832"/>
      <c r="F103" s="832"/>
      <c r="G103" s="833"/>
      <c r="H103" s="124" t="s">
        <v>226</v>
      </c>
      <c r="I103" s="126"/>
      <c r="J103" s="126"/>
      <c r="K103" s="126"/>
      <c r="L103" s="126"/>
      <c r="M103" s="126"/>
      <c r="N103" s="126"/>
      <c r="O103" s="120"/>
      <c r="P103" s="126" t="s">
        <v>227</v>
      </c>
      <c r="Q103" s="120"/>
      <c r="R103" s="853" t="s">
        <v>631</v>
      </c>
      <c r="S103" s="853"/>
      <c r="T103" s="853"/>
      <c r="U103" s="853"/>
      <c r="V103" s="120"/>
      <c r="W103" s="126" t="s">
        <v>190</v>
      </c>
      <c r="X103" s="120"/>
      <c r="Y103" s="120" t="s">
        <v>191</v>
      </c>
      <c r="Z103" s="679"/>
      <c r="AA103" s="679"/>
      <c r="AB103" s="120" t="s">
        <v>197</v>
      </c>
      <c r="AC103" s="806" t="s">
        <v>632</v>
      </c>
      <c r="AD103" s="806"/>
      <c r="AE103" s="806"/>
      <c r="AF103" s="806"/>
      <c r="AG103" s="806"/>
      <c r="AH103" s="806"/>
      <c r="AI103" s="806"/>
      <c r="AJ103" s="806"/>
      <c r="AK103" s="633"/>
      <c r="AL103" s="633"/>
      <c r="AM103" s="120" t="s">
        <v>190</v>
      </c>
      <c r="AN103" s="679"/>
      <c r="AO103" s="679"/>
      <c r="AP103" s="120" t="s">
        <v>191</v>
      </c>
      <c r="AQ103" s="679"/>
      <c r="AR103" s="679"/>
      <c r="AS103" s="126" t="s">
        <v>512</v>
      </c>
      <c r="AT103" s="126"/>
      <c r="AU103" s="126"/>
      <c r="AV103" s="127"/>
      <c r="AY103" s="322"/>
      <c r="AZ103" s="322"/>
      <c r="BA103" s="322"/>
      <c r="BB103" s="322"/>
      <c r="BC103" s="322"/>
      <c r="BD103" s="322"/>
      <c r="BE103" s="322"/>
      <c r="BF103" s="322"/>
      <c r="BG103" s="322"/>
      <c r="BH103" s="322"/>
      <c r="BI103" s="322"/>
      <c r="BJ103" s="322"/>
      <c r="BK103" s="322"/>
      <c r="BL103" s="322"/>
      <c r="BM103" s="322"/>
      <c r="BN103" s="322"/>
      <c r="BO103" s="322"/>
      <c r="BP103" s="322"/>
      <c r="BQ103" s="322"/>
      <c r="BR103" s="322"/>
      <c r="BS103" s="322"/>
      <c r="BT103" s="322"/>
      <c r="BU103" s="322"/>
      <c r="BV103" s="322"/>
      <c r="BW103" s="322"/>
      <c r="BX103" s="322"/>
      <c r="BY103" s="322"/>
      <c r="BZ103" s="322"/>
      <c r="CA103" s="322"/>
      <c r="CB103" s="322"/>
      <c r="CC103" s="322"/>
      <c r="CD103" s="322"/>
      <c r="CE103" s="322"/>
      <c r="CF103" s="322"/>
    </row>
    <row r="104" spans="2:84" ht="15" customHeight="1">
      <c r="B104" s="839"/>
      <c r="C104" s="842"/>
      <c r="D104" s="638"/>
      <c r="E104" s="638"/>
      <c r="F104" s="638"/>
      <c r="G104" s="639"/>
      <c r="H104" s="136" t="s">
        <v>226</v>
      </c>
      <c r="I104" s="137"/>
      <c r="J104" s="137"/>
      <c r="K104" s="137"/>
      <c r="L104" s="137"/>
      <c r="M104" s="137"/>
      <c r="N104" s="137"/>
      <c r="O104" s="133"/>
      <c r="P104" s="137" t="s">
        <v>227</v>
      </c>
      <c r="Q104" s="133"/>
      <c r="R104" s="853" t="s">
        <v>631</v>
      </c>
      <c r="S104" s="853"/>
      <c r="T104" s="853"/>
      <c r="U104" s="853"/>
      <c r="V104" s="133"/>
      <c r="W104" s="137" t="s">
        <v>164</v>
      </c>
      <c r="X104" s="133"/>
      <c r="Y104" s="133" t="s">
        <v>125</v>
      </c>
      <c r="Z104" s="683"/>
      <c r="AA104" s="683"/>
      <c r="AB104" s="133" t="s">
        <v>163</v>
      </c>
      <c r="AC104" s="806" t="s">
        <v>632</v>
      </c>
      <c r="AD104" s="806"/>
      <c r="AE104" s="806"/>
      <c r="AF104" s="806"/>
      <c r="AG104" s="806"/>
      <c r="AH104" s="806"/>
      <c r="AI104" s="806"/>
      <c r="AJ104" s="806"/>
      <c r="AK104" s="827"/>
      <c r="AL104" s="827"/>
      <c r="AM104" s="133" t="s">
        <v>164</v>
      </c>
      <c r="AN104" s="683"/>
      <c r="AO104" s="683"/>
      <c r="AP104" s="133" t="s">
        <v>125</v>
      </c>
      <c r="AQ104" s="683"/>
      <c r="AR104" s="683"/>
      <c r="AS104" s="137" t="s">
        <v>512</v>
      </c>
      <c r="AT104" s="137"/>
      <c r="AU104" s="137"/>
      <c r="AV104" s="138"/>
      <c r="AY104" s="322"/>
      <c r="AZ104" s="322"/>
      <c r="BA104" s="322"/>
      <c r="BB104" s="322"/>
      <c r="BC104" s="322"/>
      <c r="BD104" s="322"/>
      <c r="BE104" s="322"/>
      <c r="BF104" s="322"/>
      <c r="BG104" s="322"/>
      <c r="BH104" s="322"/>
      <c r="BI104" s="322"/>
      <c r="BJ104" s="322"/>
      <c r="BK104" s="322"/>
      <c r="BL104" s="322"/>
      <c r="BM104" s="322"/>
      <c r="BN104" s="322"/>
      <c r="BO104" s="322"/>
      <c r="BP104" s="322"/>
      <c r="BQ104" s="322"/>
      <c r="BR104" s="322"/>
      <c r="BS104" s="322"/>
      <c r="BT104" s="322"/>
      <c r="BU104" s="322"/>
      <c r="BV104" s="322"/>
      <c r="BW104" s="322"/>
      <c r="BX104" s="322"/>
      <c r="BY104" s="322"/>
      <c r="BZ104" s="322"/>
      <c r="CA104" s="322"/>
      <c r="CB104" s="322"/>
      <c r="CC104" s="322"/>
      <c r="CD104" s="322"/>
      <c r="CE104" s="322"/>
      <c r="CF104" s="322"/>
    </row>
    <row r="105" spans="2:84" ht="21" customHeight="1">
      <c r="B105" s="839"/>
      <c r="C105" s="642" t="s">
        <v>3</v>
      </c>
      <c r="D105" s="797"/>
      <c r="E105" s="797"/>
      <c r="F105" s="797"/>
      <c r="G105" s="798"/>
      <c r="H105" s="799"/>
      <c r="I105" s="800"/>
      <c r="J105" s="800"/>
      <c r="K105" s="800"/>
      <c r="L105" s="800"/>
      <c r="M105" s="800"/>
      <c r="N105" s="800"/>
      <c r="O105" s="800"/>
      <c r="P105" s="800"/>
      <c r="Q105" s="800"/>
      <c r="R105" s="800"/>
      <c r="S105" s="800"/>
      <c r="T105" s="800"/>
      <c r="U105" s="800"/>
      <c r="V105" s="800"/>
      <c r="W105" s="800"/>
      <c r="X105" s="800"/>
      <c r="Y105" s="800"/>
      <c r="Z105" s="800"/>
      <c r="AA105" s="800"/>
      <c r="AB105" s="800"/>
      <c r="AC105" s="800"/>
      <c r="AD105" s="800"/>
      <c r="AE105" s="800"/>
      <c r="AF105" s="800"/>
      <c r="AG105" s="800"/>
      <c r="AH105" s="800"/>
      <c r="AI105" s="800"/>
      <c r="AJ105" s="800"/>
      <c r="AK105" s="800"/>
      <c r="AL105" s="800"/>
      <c r="AM105" s="800"/>
      <c r="AN105" s="800"/>
      <c r="AO105" s="800"/>
      <c r="AP105" s="800"/>
      <c r="AQ105" s="800"/>
      <c r="AR105" s="800"/>
      <c r="AS105" s="800"/>
      <c r="AT105" s="800"/>
      <c r="AU105" s="800"/>
      <c r="AV105" s="801"/>
      <c r="AY105" s="322"/>
      <c r="AZ105" s="322"/>
      <c r="BA105" s="322"/>
      <c r="BB105" s="322"/>
      <c r="BC105" s="322"/>
      <c r="BD105" s="322"/>
      <c r="BE105" s="322"/>
      <c r="BF105" s="322"/>
      <c r="BG105" s="322"/>
      <c r="BH105" s="322"/>
      <c r="BI105" s="322"/>
      <c r="BJ105" s="322"/>
      <c r="BK105" s="322"/>
      <c r="BL105" s="322"/>
      <c r="BM105" s="322"/>
      <c r="BN105" s="322"/>
      <c r="BO105" s="322"/>
      <c r="BP105" s="322"/>
      <c r="BQ105" s="322"/>
      <c r="BR105" s="322"/>
      <c r="BS105" s="322"/>
      <c r="BT105" s="322"/>
      <c r="BU105" s="322"/>
      <c r="BV105" s="322"/>
      <c r="BW105" s="322"/>
      <c r="BX105" s="322"/>
      <c r="BY105" s="322"/>
      <c r="BZ105" s="322"/>
      <c r="CA105" s="322"/>
      <c r="CB105" s="322"/>
      <c r="CC105" s="322"/>
      <c r="CD105" s="322"/>
      <c r="CE105" s="322"/>
      <c r="CF105" s="322"/>
    </row>
    <row r="106" spans="2:84" ht="15" customHeight="1">
      <c r="B106" s="839"/>
      <c r="C106" s="18" t="s">
        <v>2</v>
      </c>
      <c r="D106" s="17"/>
      <c r="E106" s="17"/>
      <c r="F106" s="17"/>
      <c r="G106" s="33"/>
      <c r="H106" s="18"/>
      <c r="I106" s="803" t="s">
        <v>228</v>
      </c>
      <c r="J106" s="803"/>
      <c r="K106" s="803"/>
      <c r="L106" s="803"/>
      <c r="M106" s="803"/>
      <c r="N106" s="803"/>
      <c r="O106" s="802"/>
      <c r="P106" s="802"/>
      <c r="Q106" s="17" t="s">
        <v>229</v>
      </c>
      <c r="R106" s="17"/>
      <c r="S106" s="803" t="s">
        <v>230</v>
      </c>
      <c r="T106" s="803"/>
      <c r="U106" s="803"/>
      <c r="V106" s="803"/>
      <c r="W106" s="802"/>
      <c r="X106" s="802"/>
      <c r="Y106" s="802"/>
      <c r="Z106" s="802"/>
      <c r="AA106" s="802"/>
      <c r="AB106" s="802"/>
      <c r="AC106" s="17" t="s">
        <v>229</v>
      </c>
      <c r="AD106" s="17"/>
      <c r="AE106" s="17"/>
      <c r="AF106" s="17"/>
      <c r="AG106" s="83"/>
      <c r="AH106" s="134"/>
      <c r="AI106" s="134"/>
      <c r="AJ106" s="134"/>
      <c r="AK106" s="134"/>
      <c r="AL106" s="134"/>
      <c r="AM106" s="134"/>
      <c r="AN106" s="134"/>
      <c r="AO106" s="134"/>
      <c r="AP106" s="134"/>
      <c r="AQ106" s="134"/>
      <c r="AR106" s="134"/>
      <c r="AS106" s="134"/>
      <c r="AT106" s="134"/>
      <c r="AU106" s="134"/>
      <c r="AV106" s="135"/>
      <c r="AY106" s="322"/>
      <c r="AZ106" s="322"/>
      <c r="BA106" s="322"/>
      <c r="BB106" s="322"/>
      <c r="BC106" s="322"/>
      <c r="BD106" s="322"/>
      <c r="BE106" s="322"/>
      <c r="BF106" s="322"/>
      <c r="BG106" s="322"/>
      <c r="BH106" s="322"/>
      <c r="BI106" s="322"/>
      <c r="BJ106" s="322"/>
      <c r="BK106" s="322"/>
      <c r="BL106" s="322"/>
      <c r="BM106" s="322"/>
      <c r="BN106" s="322"/>
      <c r="BO106" s="322"/>
      <c r="BP106" s="322"/>
      <c r="BQ106" s="322"/>
      <c r="BR106" s="322"/>
      <c r="BS106" s="322"/>
      <c r="BT106" s="322"/>
      <c r="BU106" s="322"/>
      <c r="BV106" s="322"/>
      <c r="BW106" s="322"/>
      <c r="BX106" s="322"/>
      <c r="BY106" s="322"/>
      <c r="BZ106" s="322"/>
      <c r="CA106" s="322"/>
      <c r="CB106" s="322"/>
      <c r="CC106" s="322"/>
      <c r="CD106" s="322"/>
      <c r="CE106" s="322"/>
      <c r="CF106" s="322"/>
    </row>
    <row r="107" spans="2:84" ht="15" customHeight="1">
      <c r="B107" s="840"/>
      <c r="C107" s="25" t="s">
        <v>1</v>
      </c>
      <c r="D107" s="26"/>
      <c r="E107" s="26"/>
      <c r="F107" s="26"/>
      <c r="G107" s="51"/>
      <c r="H107" s="25"/>
      <c r="I107" s="1091" t="s">
        <v>668</v>
      </c>
      <c r="J107" s="1091"/>
      <c r="K107" s="1091"/>
      <c r="L107" s="1091"/>
      <c r="M107" s="1091"/>
      <c r="N107" s="1091"/>
      <c r="O107" s="1091"/>
      <c r="P107" s="1091"/>
      <c r="Q107" s="1091"/>
      <c r="R107" s="1091"/>
      <c r="S107" s="133"/>
      <c r="T107" s="133" t="s">
        <v>231</v>
      </c>
      <c r="U107" s="133"/>
      <c r="V107" s="133" t="s">
        <v>232</v>
      </c>
      <c r="W107" s="866" t="s">
        <v>670</v>
      </c>
      <c r="X107" s="866"/>
      <c r="Y107" s="866"/>
      <c r="Z107" s="866"/>
      <c r="AA107" s="683"/>
      <c r="AB107" s="683"/>
      <c r="AC107" s="683" t="s">
        <v>231</v>
      </c>
      <c r="AD107" s="683"/>
      <c r="AE107" s="683"/>
      <c r="AF107" s="683"/>
      <c r="AG107" s="1090" t="s">
        <v>233</v>
      </c>
      <c r="AH107" s="1090"/>
      <c r="AI107" s="1090"/>
      <c r="AJ107" s="1090"/>
      <c r="AK107" s="137"/>
      <c r="AL107" s="137"/>
      <c r="AM107" s="137"/>
      <c r="AN107" s="137"/>
      <c r="AO107" s="137"/>
      <c r="AP107" s="137"/>
      <c r="AQ107" s="137"/>
      <c r="AR107" s="137"/>
      <c r="AS107" s="137"/>
      <c r="AT107" s="137"/>
      <c r="AU107" s="137"/>
      <c r="AV107" s="138"/>
      <c r="AY107" s="322"/>
      <c r="AZ107" s="322"/>
      <c r="BA107" s="322"/>
      <c r="BB107" s="322"/>
      <c r="BC107" s="322"/>
      <c r="BD107" s="322"/>
      <c r="BE107" s="322"/>
      <c r="BF107" s="322"/>
      <c r="BG107" s="322"/>
      <c r="BH107" s="322"/>
      <c r="BI107" s="322"/>
      <c r="BJ107" s="322"/>
      <c r="BK107" s="322"/>
      <c r="BL107" s="322"/>
      <c r="BM107" s="322"/>
      <c r="BN107" s="322"/>
      <c r="BO107" s="322"/>
      <c r="BP107" s="322"/>
      <c r="BQ107" s="322"/>
      <c r="BR107" s="322"/>
      <c r="BS107" s="322"/>
      <c r="BT107" s="322"/>
      <c r="BU107" s="322"/>
      <c r="BV107" s="322"/>
      <c r="BW107" s="322"/>
      <c r="BX107" s="322"/>
      <c r="BY107" s="322"/>
      <c r="BZ107" s="322"/>
      <c r="CA107" s="322"/>
      <c r="CB107" s="322"/>
      <c r="CC107" s="322"/>
      <c r="CD107" s="322"/>
      <c r="CE107" s="322"/>
      <c r="CF107" s="322"/>
    </row>
    <row r="108" spans="2:84" ht="15" customHeight="1">
      <c r="B108" s="880" t="s">
        <v>139</v>
      </c>
      <c r="C108" s="645"/>
      <c r="D108" s="646"/>
      <c r="E108" s="901" t="s">
        <v>250</v>
      </c>
      <c r="F108" s="645"/>
      <c r="G108" s="645"/>
      <c r="H108" s="902"/>
      <c r="I108" s="627" t="s">
        <v>247</v>
      </c>
      <c r="J108" s="627"/>
      <c r="K108" s="627"/>
      <c r="L108" s="627"/>
      <c r="M108" s="627"/>
      <c r="N108" s="627"/>
      <c r="O108" s="627"/>
      <c r="P108" s="627"/>
      <c r="Q108" s="627"/>
      <c r="R108" s="627"/>
      <c r="S108" s="627"/>
      <c r="T108" s="836"/>
      <c r="U108" s="150" t="s">
        <v>241</v>
      </c>
      <c r="V108" s="21"/>
      <c r="W108" s="21"/>
      <c r="X108" s="21"/>
      <c r="Y108" s="85"/>
      <c r="Z108" s="85"/>
      <c r="AA108" s="85"/>
      <c r="AB108" s="85"/>
      <c r="AC108" s="21"/>
      <c r="AD108" s="21"/>
      <c r="AE108" s="21"/>
      <c r="AF108" s="21"/>
      <c r="AG108" s="150"/>
      <c r="AH108" s="150"/>
      <c r="AI108" s="150"/>
      <c r="AJ108" s="150"/>
      <c r="AK108" s="150"/>
      <c r="AL108" s="150"/>
      <c r="AM108" s="150"/>
      <c r="AN108" s="150"/>
      <c r="AO108" s="150"/>
      <c r="AP108" s="150"/>
      <c r="AQ108" s="150"/>
      <c r="AR108" s="150"/>
      <c r="AS108" s="150"/>
      <c r="AT108" s="150"/>
      <c r="AU108" s="150"/>
      <c r="AV108" s="151"/>
      <c r="AY108" s="322"/>
      <c r="AZ108" s="322"/>
      <c r="BA108" s="322"/>
      <c r="BB108" s="322"/>
      <c r="BC108" s="322"/>
      <c r="BD108" s="322"/>
      <c r="BE108" s="322"/>
      <c r="BF108" s="322"/>
      <c r="BG108" s="322"/>
      <c r="BH108" s="322"/>
      <c r="BI108" s="322"/>
      <c r="BJ108" s="322"/>
      <c r="BK108" s="322"/>
      <c r="BL108" s="322"/>
      <c r="BM108" s="322"/>
      <c r="BN108" s="322"/>
      <c r="BO108" s="322"/>
      <c r="BP108" s="322"/>
      <c r="BQ108" s="322"/>
      <c r="BR108" s="322"/>
      <c r="BS108" s="322"/>
      <c r="BT108" s="322"/>
      <c r="BU108" s="322"/>
      <c r="BV108" s="322"/>
      <c r="BW108" s="322"/>
      <c r="BX108" s="322"/>
      <c r="BY108" s="322"/>
      <c r="BZ108" s="322"/>
      <c r="CA108" s="322"/>
      <c r="CB108" s="322"/>
      <c r="CC108" s="322"/>
      <c r="CD108" s="322"/>
      <c r="CE108" s="322"/>
      <c r="CF108" s="322"/>
    </row>
    <row r="109" spans="2:84" ht="15" customHeight="1">
      <c r="B109" s="881"/>
      <c r="C109" s="647"/>
      <c r="D109" s="648"/>
      <c r="E109" s="903"/>
      <c r="F109" s="904"/>
      <c r="G109" s="904"/>
      <c r="H109" s="905"/>
      <c r="I109" s="837"/>
      <c r="J109" s="837"/>
      <c r="K109" s="837"/>
      <c r="L109" s="837"/>
      <c r="M109" s="837"/>
      <c r="N109" s="837"/>
      <c r="O109" s="837"/>
      <c r="P109" s="837"/>
      <c r="Q109" s="837"/>
      <c r="R109" s="837"/>
      <c r="S109" s="837"/>
      <c r="T109" s="838"/>
      <c r="U109" s="169"/>
      <c r="V109" s="23"/>
      <c r="W109" s="826" t="s">
        <v>628</v>
      </c>
      <c r="X109" s="826"/>
      <c r="Y109" s="677"/>
      <c r="Z109" s="677"/>
      <c r="AA109" s="677" t="s">
        <v>243</v>
      </c>
      <c r="AB109" s="677"/>
      <c r="AC109" s="677"/>
      <c r="AD109" s="677"/>
      <c r="AE109" s="23" t="s">
        <v>244</v>
      </c>
      <c r="AF109" s="23"/>
      <c r="AG109" s="169"/>
      <c r="AH109" s="826" t="s">
        <v>663</v>
      </c>
      <c r="AI109" s="826"/>
      <c r="AJ109" s="826"/>
      <c r="AK109" s="677"/>
      <c r="AL109" s="677"/>
      <c r="AM109" s="677" t="s">
        <v>243</v>
      </c>
      <c r="AN109" s="677"/>
      <c r="AO109" s="677"/>
      <c r="AP109" s="677"/>
      <c r="AQ109" s="169" t="s">
        <v>246</v>
      </c>
      <c r="AR109" s="169"/>
      <c r="AS109" s="169"/>
      <c r="AT109" s="169"/>
      <c r="AU109" s="169"/>
      <c r="AV109" s="170"/>
      <c r="AY109" s="322"/>
      <c r="AZ109" s="322"/>
      <c r="BA109" s="322"/>
      <c r="BB109" s="322"/>
      <c r="BC109" s="322"/>
      <c r="BD109" s="322"/>
      <c r="BE109" s="322"/>
      <c r="BF109" s="322"/>
      <c r="BG109" s="322"/>
      <c r="BH109" s="322"/>
      <c r="BI109" s="322"/>
      <c r="BJ109" s="322"/>
      <c r="BK109" s="322"/>
      <c r="BL109" s="322"/>
      <c r="BM109" s="322"/>
      <c r="BN109" s="322"/>
      <c r="BO109" s="322"/>
      <c r="BP109" s="322"/>
      <c r="BQ109" s="322"/>
      <c r="BR109" s="322"/>
      <c r="BS109" s="322"/>
      <c r="BT109" s="322"/>
      <c r="BU109" s="322"/>
      <c r="BV109" s="322"/>
      <c r="BW109" s="322"/>
      <c r="BX109" s="322"/>
      <c r="BY109" s="322"/>
      <c r="BZ109" s="322"/>
      <c r="CA109" s="322"/>
      <c r="CB109" s="322"/>
      <c r="CC109" s="322"/>
      <c r="CD109" s="322"/>
      <c r="CE109" s="322"/>
      <c r="CF109" s="322"/>
    </row>
    <row r="110" spans="2:84" ht="15" customHeight="1">
      <c r="B110" s="881"/>
      <c r="C110" s="647"/>
      <c r="D110" s="648"/>
      <c r="E110" s="883" t="s">
        <v>248</v>
      </c>
      <c r="F110" s="906"/>
      <c r="G110" s="906"/>
      <c r="H110" s="907"/>
      <c r="I110" s="841" t="s">
        <v>228</v>
      </c>
      <c r="J110" s="841"/>
      <c r="K110" s="841"/>
      <c r="L110" s="841"/>
      <c r="M110" s="841"/>
      <c r="N110" s="841"/>
      <c r="O110" s="888"/>
      <c r="P110" s="888"/>
      <c r="Q110" s="168" t="s">
        <v>161</v>
      </c>
      <c r="R110" s="168"/>
      <c r="S110" s="841" t="s">
        <v>230</v>
      </c>
      <c r="T110" s="841"/>
      <c r="U110" s="841"/>
      <c r="V110" s="841"/>
      <c r="W110" s="888"/>
      <c r="X110" s="888"/>
      <c r="Y110" s="888"/>
      <c r="Z110" s="888"/>
      <c r="AA110" s="888"/>
      <c r="AB110" s="888"/>
      <c r="AC110" s="168" t="s">
        <v>161</v>
      </c>
      <c r="AD110" s="168"/>
      <c r="AE110" s="168"/>
      <c r="AF110" s="168"/>
      <c r="AG110" s="168"/>
      <c r="AH110" s="168"/>
      <c r="AI110" s="159"/>
      <c r="AJ110" s="159"/>
      <c r="AK110" s="159"/>
      <c r="AL110" s="159"/>
      <c r="AM110" s="159"/>
      <c r="AN110" s="159"/>
      <c r="AO110" s="159"/>
      <c r="AP110" s="159"/>
      <c r="AQ110" s="159"/>
      <c r="AR110" s="159"/>
      <c r="AS110" s="159"/>
      <c r="AT110" s="159"/>
      <c r="AU110" s="159"/>
      <c r="AV110" s="160"/>
      <c r="AY110" s="322"/>
      <c r="AZ110" s="322"/>
      <c r="BA110" s="322"/>
      <c r="BB110" s="322"/>
      <c r="BC110" s="322"/>
      <c r="BD110" s="322"/>
      <c r="BE110" s="322"/>
      <c r="BF110" s="322"/>
      <c r="BG110" s="322"/>
      <c r="BH110" s="322"/>
      <c r="BI110" s="322"/>
      <c r="BJ110" s="322"/>
      <c r="BK110" s="322"/>
      <c r="BL110" s="322"/>
      <c r="BM110" s="322"/>
      <c r="BN110" s="322"/>
      <c r="BO110" s="322"/>
      <c r="BP110" s="322"/>
      <c r="BQ110" s="322"/>
      <c r="BR110" s="322"/>
      <c r="BS110" s="322"/>
      <c r="BT110" s="322"/>
      <c r="BU110" s="322"/>
      <c r="BV110" s="322"/>
      <c r="BW110" s="322"/>
      <c r="BX110" s="322"/>
      <c r="BY110" s="322"/>
      <c r="BZ110" s="322"/>
      <c r="CA110" s="322"/>
      <c r="CB110" s="322"/>
      <c r="CC110" s="322"/>
      <c r="CD110" s="322"/>
      <c r="CE110" s="322"/>
      <c r="CF110" s="322"/>
    </row>
    <row r="111" spans="2:84" ht="15" customHeight="1">
      <c r="B111" s="881"/>
      <c r="C111" s="647"/>
      <c r="D111" s="648"/>
      <c r="E111" s="903"/>
      <c r="F111" s="904"/>
      <c r="G111" s="904"/>
      <c r="H111" s="908"/>
      <c r="I111" s="23"/>
      <c r="J111" s="677" t="s">
        <v>249</v>
      </c>
      <c r="K111" s="677"/>
      <c r="L111" s="677"/>
      <c r="M111" s="677"/>
      <c r="N111" s="677"/>
      <c r="O111" s="822"/>
      <c r="P111" s="822"/>
      <c r="Q111" s="822"/>
      <c r="R111" s="822"/>
      <c r="S111" s="822"/>
      <c r="T111" s="822"/>
      <c r="U111" s="822"/>
      <c r="V111" s="822"/>
      <c r="W111" s="822"/>
      <c r="X111" s="822"/>
      <c r="Y111" s="822"/>
      <c r="Z111" s="822"/>
      <c r="AA111" s="822"/>
      <c r="AB111" s="822"/>
      <c r="AC111" s="822"/>
      <c r="AD111" s="822"/>
      <c r="AE111" s="822"/>
      <c r="AF111" s="822"/>
      <c r="AG111" s="822"/>
      <c r="AH111" s="822"/>
      <c r="AI111" s="822"/>
      <c r="AJ111" s="822"/>
      <c r="AK111" s="822"/>
      <c r="AL111" s="822"/>
      <c r="AM111" s="822"/>
      <c r="AN111" s="822"/>
      <c r="AO111" s="822"/>
      <c r="AP111" s="822"/>
      <c r="AQ111" s="822"/>
      <c r="AR111" s="822"/>
      <c r="AS111" s="822"/>
      <c r="AT111" s="822"/>
      <c r="AU111" s="822"/>
      <c r="AV111" s="852"/>
      <c r="AY111" s="322"/>
      <c r="AZ111" s="322"/>
      <c r="BA111" s="322"/>
      <c r="BB111" s="322"/>
      <c r="BC111" s="322"/>
      <c r="BD111" s="322"/>
      <c r="BE111" s="322"/>
      <c r="BF111" s="322"/>
      <c r="BG111" s="322"/>
      <c r="BH111" s="322"/>
      <c r="BI111" s="322"/>
      <c r="BJ111" s="322"/>
      <c r="BK111" s="322"/>
      <c r="BL111" s="322"/>
      <c r="BM111" s="322"/>
      <c r="BN111" s="322"/>
      <c r="BO111" s="322"/>
      <c r="BP111" s="322"/>
      <c r="BQ111" s="322"/>
      <c r="BR111" s="322"/>
      <c r="BS111" s="322"/>
      <c r="BT111" s="322"/>
      <c r="BU111" s="322"/>
      <c r="BV111" s="322"/>
      <c r="BW111" s="322"/>
      <c r="BX111" s="322"/>
      <c r="BY111" s="322"/>
      <c r="BZ111" s="322"/>
      <c r="CA111" s="322"/>
      <c r="CB111" s="322"/>
      <c r="CC111" s="322"/>
      <c r="CD111" s="322"/>
      <c r="CE111" s="322"/>
      <c r="CF111" s="322"/>
    </row>
    <row r="112" spans="2:84" ht="15" customHeight="1">
      <c r="B112" s="881"/>
      <c r="C112" s="647"/>
      <c r="D112" s="648"/>
      <c r="E112" s="883" t="s">
        <v>251</v>
      </c>
      <c r="F112" s="808"/>
      <c r="G112" s="808"/>
      <c r="H112" s="884"/>
      <c r="I112" s="887" t="s">
        <v>663</v>
      </c>
      <c r="J112" s="888"/>
      <c r="K112" s="808"/>
      <c r="L112" s="808"/>
      <c r="M112" s="158" t="s">
        <v>243</v>
      </c>
      <c r="N112" s="158"/>
      <c r="O112" s="24" t="s">
        <v>252</v>
      </c>
      <c r="P112" s="24"/>
      <c r="Q112" s="888" t="s">
        <v>663</v>
      </c>
      <c r="R112" s="888"/>
      <c r="S112" s="808"/>
      <c r="T112" s="808"/>
      <c r="U112" s="443" t="s">
        <v>164</v>
      </c>
      <c r="V112" s="443"/>
      <c r="W112" s="449" t="s">
        <v>252</v>
      </c>
      <c r="X112" s="158"/>
      <c r="Y112" s="1092" t="s">
        <v>663</v>
      </c>
      <c r="Z112" s="1092"/>
      <c r="AA112" s="808"/>
      <c r="AB112" s="808"/>
      <c r="AC112" s="443" t="s">
        <v>164</v>
      </c>
      <c r="AD112" s="456"/>
      <c r="AE112" s="449" t="s">
        <v>252</v>
      </c>
      <c r="AF112" s="449"/>
      <c r="AG112" s="449"/>
      <c r="AH112" s="1092" t="s">
        <v>663</v>
      </c>
      <c r="AI112" s="1092"/>
      <c r="AJ112" s="808"/>
      <c r="AK112" s="808"/>
      <c r="AL112" s="443" t="s">
        <v>164</v>
      </c>
      <c r="AM112" s="456"/>
      <c r="AN112" s="449" t="s">
        <v>246</v>
      </c>
      <c r="AO112" s="449"/>
      <c r="AP112" s="449"/>
      <c r="AQ112" s="159"/>
      <c r="AR112" s="159"/>
      <c r="AS112" s="159"/>
      <c r="AT112" s="159"/>
      <c r="AU112" s="159"/>
      <c r="AV112" s="160"/>
      <c r="AY112" s="322"/>
      <c r="AZ112" s="322"/>
      <c r="BA112" s="322"/>
      <c r="BB112" s="322"/>
      <c r="BC112" s="322"/>
      <c r="BD112" s="322"/>
      <c r="BE112" s="322"/>
      <c r="BF112" s="322"/>
      <c r="BG112" s="322"/>
      <c r="BH112" s="322"/>
      <c r="BI112" s="322"/>
      <c r="BJ112" s="322"/>
      <c r="BK112" s="322"/>
      <c r="BL112" s="322"/>
      <c r="BM112" s="322"/>
      <c r="BN112" s="322"/>
      <c r="BO112" s="322"/>
      <c r="BP112" s="322"/>
      <c r="BQ112" s="322"/>
      <c r="BR112" s="322"/>
      <c r="BS112" s="322"/>
      <c r="BT112" s="322"/>
      <c r="BU112" s="322"/>
      <c r="BV112" s="322"/>
      <c r="BW112" s="322"/>
      <c r="BX112" s="322"/>
      <c r="BY112" s="322"/>
      <c r="BZ112" s="322"/>
      <c r="CA112" s="322"/>
      <c r="CB112" s="322"/>
      <c r="CC112" s="322"/>
      <c r="CD112" s="322"/>
      <c r="CE112" s="322"/>
      <c r="CF112" s="322"/>
    </row>
    <row r="113" spans="1:84" ht="15" customHeight="1">
      <c r="B113" s="881"/>
      <c r="C113" s="647"/>
      <c r="D113" s="648"/>
      <c r="E113" s="885"/>
      <c r="F113" s="677"/>
      <c r="G113" s="677"/>
      <c r="H113" s="886"/>
      <c r="I113" s="874" t="s">
        <v>253</v>
      </c>
      <c r="J113" s="875"/>
      <c r="K113" s="875"/>
      <c r="L113" s="875"/>
      <c r="M113" s="875"/>
      <c r="N113" s="875"/>
      <c r="O113" s="875"/>
      <c r="P113" s="875"/>
      <c r="Q113" s="875"/>
      <c r="R113" s="818" t="s">
        <v>628</v>
      </c>
      <c r="S113" s="818"/>
      <c r="T113" s="148"/>
      <c r="U113" s="148" t="s">
        <v>243</v>
      </c>
      <c r="V113" s="148"/>
      <c r="W113" s="457" t="s">
        <v>254</v>
      </c>
      <c r="X113" s="23"/>
      <c r="Y113" s="79"/>
      <c r="Z113" s="876" t="s">
        <v>628</v>
      </c>
      <c r="AA113" s="876"/>
      <c r="AB113" s="677"/>
      <c r="AC113" s="677"/>
      <c r="AD113" s="677" t="s">
        <v>242</v>
      </c>
      <c r="AE113" s="677"/>
      <c r="AF113" s="677"/>
      <c r="AG113" s="677"/>
      <c r="AH113" s="445" t="s">
        <v>245</v>
      </c>
      <c r="AI113" s="445"/>
      <c r="AJ113" s="169"/>
      <c r="AK113" s="169"/>
      <c r="AL113" s="169"/>
      <c r="AM113" s="169"/>
      <c r="AN113" s="169"/>
      <c r="AO113" s="169"/>
      <c r="AP113" s="169"/>
      <c r="AQ113" s="169"/>
      <c r="AR113" s="169"/>
      <c r="AS113" s="169"/>
      <c r="AT113" s="169"/>
      <c r="AU113" s="169"/>
      <c r="AV113" s="170"/>
      <c r="AY113" s="322"/>
      <c r="AZ113" s="322"/>
      <c r="BA113" s="322"/>
      <c r="BB113" s="322"/>
      <c r="BC113" s="322"/>
      <c r="BD113" s="322"/>
      <c r="BE113" s="322"/>
      <c r="BF113" s="322"/>
      <c r="BG113" s="322"/>
      <c r="BH113" s="322"/>
      <c r="BI113" s="322"/>
      <c r="BJ113" s="322"/>
      <c r="BK113" s="322"/>
      <c r="BL113" s="322"/>
      <c r="BM113" s="322"/>
      <c r="BN113" s="322"/>
      <c r="BO113" s="322"/>
      <c r="BP113" s="322"/>
      <c r="BQ113" s="322"/>
      <c r="BR113" s="322"/>
      <c r="BS113" s="322"/>
      <c r="BT113" s="322"/>
      <c r="BU113" s="322"/>
      <c r="BV113" s="322"/>
      <c r="BW113" s="322"/>
      <c r="BX113" s="322"/>
      <c r="BY113" s="322"/>
      <c r="BZ113" s="322"/>
      <c r="CA113" s="322"/>
      <c r="CB113" s="322"/>
      <c r="CC113" s="322"/>
      <c r="CD113" s="322"/>
      <c r="CE113" s="322"/>
      <c r="CF113" s="322"/>
    </row>
    <row r="114" spans="1:84" ht="15" customHeight="1">
      <c r="B114" s="882"/>
      <c r="C114" s="649"/>
      <c r="D114" s="650"/>
      <c r="E114" s="890" t="s">
        <v>0</v>
      </c>
      <c r="F114" s="891"/>
      <c r="G114" s="891"/>
      <c r="H114" s="892"/>
      <c r="I114" s="711" t="s">
        <v>255</v>
      </c>
      <c r="J114" s="683"/>
      <c r="K114" s="683"/>
      <c r="L114" s="683"/>
      <c r="M114" s="818" t="s">
        <v>628</v>
      </c>
      <c r="N114" s="818"/>
      <c r="O114" s="157"/>
      <c r="P114" s="157" t="s">
        <v>243</v>
      </c>
      <c r="Q114" s="157"/>
      <c r="R114" s="157" t="s">
        <v>256</v>
      </c>
      <c r="S114" s="157"/>
      <c r="T114" s="157" t="s">
        <v>257</v>
      </c>
      <c r="U114" s="26" t="s">
        <v>258</v>
      </c>
      <c r="V114" s="26" t="s">
        <v>259</v>
      </c>
      <c r="W114" s="26"/>
      <c r="X114" s="26"/>
      <c r="Y114" s="81"/>
      <c r="Z114" s="81"/>
      <c r="AA114" s="81"/>
      <c r="AB114" s="81"/>
      <c r="AC114" s="26"/>
      <c r="AD114" s="26"/>
      <c r="AE114" s="26"/>
      <c r="AF114" s="172"/>
      <c r="AG114" s="172"/>
      <c r="AH114" s="172"/>
      <c r="AI114" s="172"/>
      <c r="AJ114" s="172"/>
      <c r="AK114" s="172"/>
      <c r="AL114" s="172"/>
      <c r="AM114" s="172"/>
      <c r="AN114" s="172"/>
      <c r="AO114" s="172"/>
      <c r="AP114" s="172"/>
      <c r="AQ114" s="172"/>
      <c r="AR114" s="172"/>
      <c r="AS114" s="172"/>
      <c r="AT114" s="172"/>
      <c r="AU114" s="172"/>
      <c r="AV114" s="173"/>
      <c r="AY114" s="322"/>
      <c r="AZ114" s="322"/>
      <c r="BA114" s="322"/>
      <c r="BB114" s="322"/>
      <c r="BC114" s="322"/>
      <c r="BD114" s="322"/>
      <c r="BE114" s="322"/>
      <c r="BF114" s="322"/>
      <c r="BG114" s="322"/>
      <c r="BH114" s="322"/>
      <c r="BI114" s="322"/>
      <c r="BJ114" s="322"/>
      <c r="BK114" s="322"/>
      <c r="BL114" s="322"/>
      <c r="BM114" s="322"/>
      <c r="BN114" s="322"/>
      <c r="BO114" s="322"/>
      <c r="BP114" s="322"/>
      <c r="BQ114" s="322"/>
      <c r="BR114" s="322"/>
      <c r="BS114" s="322"/>
      <c r="BT114" s="322"/>
      <c r="BU114" s="322"/>
      <c r="BV114" s="322"/>
      <c r="BW114" s="322"/>
      <c r="BX114" s="322"/>
      <c r="BY114" s="322"/>
      <c r="BZ114" s="322"/>
      <c r="CA114" s="322"/>
      <c r="CB114" s="322"/>
      <c r="CC114" s="322"/>
      <c r="CD114" s="322"/>
      <c r="CE114" s="322"/>
      <c r="CF114" s="322"/>
    </row>
    <row r="115" spans="1:84" ht="15" customHeight="1">
      <c r="B115" s="843" t="s">
        <v>116</v>
      </c>
      <c r="C115" s="844"/>
      <c r="D115" s="845"/>
      <c r="E115" s="238"/>
      <c r="F115" s="162" t="s">
        <v>262</v>
      </c>
      <c r="G115" s="46"/>
      <c r="H115" s="46"/>
      <c r="I115" s="46"/>
      <c r="J115" s="46"/>
      <c r="K115" s="46"/>
      <c r="L115" s="46"/>
      <c r="M115" s="164"/>
      <c r="N115" s="162"/>
      <c r="O115" s="27"/>
      <c r="P115" s="27"/>
      <c r="Q115" s="27"/>
      <c r="R115" s="27"/>
      <c r="S115" s="162"/>
      <c r="T115" s="176"/>
      <c r="U115" s="238"/>
      <c r="V115" s="27" t="s">
        <v>240</v>
      </c>
      <c r="W115" s="27"/>
      <c r="X115" s="27"/>
      <c r="Y115" s="88"/>
      <c r="Z115" s="88"/>
      <c r="AA115" s="88"/>
      <c r="AB115" s="88"/>
      <c r="AC115" s="27"/>
      <c r="AD115" s="27"/>
      <c r="AE115" s="27"/>
      <c r="AF115" s="169"/>
      <c r="AG115" s="169"/>
      <c r="AH115" s="169"/>
      <c r="AI115" s="162"/>
      <c r="AJ115" s="162"/>
      <c r="AK115" s="162"/>
      <c r="AL115" s="162"/>
      <c r="AM115" s="162"/>
      <c r="AN115" s="162"/>
      <c r="AO115" s="162"/>
      <c r="AP115" s="162"/>
      <c r="AQ115" s="162"/>
      <c r="AR115" s="162"/>
      <c r="AS115" s="162"/>
      <c r="AT115" s="162"/>
      <c r="AU115" s="162"/>
      <c r="AV115" s="163"/>
      <c r="AY115" s="322"/>
      <c r="AZ115" s="322"/>
      <c r="BA115" s="322"/>
      <c r="BB115" s="322"/>
      <c r="BC115" s="322"/>
      <c r="BD115" s="322"/>
      <c r="BE115" s="322"/>
      <c r="BF115" s="322"/>
      <c r="BG115" s="322"/>
      <c r="BH115" s="322"/>
      <c r="BI115" s="322"/>
      <c r="BJ115" s="322"/>
      <c r="BK115" s="322"/>
      <c r="BL115" s="322"/>
      <c r="BM115" s="322"/>
      <c r="BN115" s="322"/>
      <c r="BO115" s="322"/>
      <c r="BP115" s="322"/>
      <c r="BQ115" s="322"/>
      <c r="BR115" s="322"/>
      <c r="BS115" s="322"/>
      <c r="BT115" s="322"/>
      <c r="BU115" s="322"/>
      <c r="BV115" s="322"/>
      <c r="BW115" s="322"/>
      <c r="BX115" s="322"/>
      <c r="BY115" s="322"/>
      <c r="BZ115" s="322"/>
      <c r="CA115" s="322"/>
      <c r="CB115" s="322"/>
      <c r="CC115" s="322"/>
      <c r="CD115" s="322"/>
      <c r="CE115" s="322"/>
      <c r="CF115" s="322"/>
    </row>
    <row r="116" spans="1:84" ht="15" customHeight="1">
      <c r="B116" s="846"/>
      <c r="C116" s="847"/>
      <c r="D116" s="848"/>
      <c r="E116" s="239"/>
      <c r="F116" s="155" t="s">
        <v>263</v>
      </c>
      <c r="G116" s="34"/>
      <c r="H116" s="34"/>
      <c r="I116" s="34"/>
      <c r="J116" s="34"/>
      <c r="K116" s="93"/>
      <c r="L116" s="34"/>
      <c r="M116" s="165"/>
      <c r="N116" s="165"/>
      <c r="O116" s="34"/>
      <c r="P116" s="34"/>
      <c r="Q116" s="34"/>
      <c r="R116" s="34"/>
      <c r="S116" s="165"/>
      <c r="T116" s="174"/>
      <c r="U116" s="239"/>
      <c r="V116" s="155" t="s">
        <v>260</v>
      </c>
      <c r="W116" s="34"/>
      <c r="X116" s="34"/>
      <c r="Y116" s="93"/>
      <c r="Z116" s="93"/>
      <c r="AA116" s="93"/>
      <c r="AB116" s="93"/>
      <c r="AC116" s="34"/>
      <c r="AD116" s="34"/>
      <c r="AE116" s="34"/>
      <c r="AF116" s="34"/>
      <c r="AG116" s="165"/>
      <c r="AH116" s="165"/>
      <c r="AI116" s="165"/>
      <c r="AJ116" s="165"/>
      <c r="AK116" s="165"/>
      <c r="AL116" s="155"/>
      <c r="AM116" s="155"/>
      <c r="AN116" s="155"/>
      <c r="AO116" s="155"/>
      <c r="AP116" s="155"/>
      <c r="AQ116" s="155"/>
      <c r="AR116" s="155"/>
      <c r="AS116" s="155"/>
      <c r="AT116" s="155"/>
      <c r="AU116" s="155"/>
      <c r="AV116" s="156"/>
      <c r="AY116" s="322"/>
      <c r="AZ116" s="322"/>
      <c r="BA116" s="322"/>
      <c r="BB116" s="322"/>
      <c r="BC116" s="322"/>
      <c r="BD116" s="322"/>
      <c r="BE116" s="322"/>
      <c r="BF116" s="322"/>
      <c r="BG116" s="322"/>
      <c r="BH116" s="322"/>
      <c r="BI116" s="322"/>
      <c r="BJ116" s="322"/>
      <c r="BK116" s="322"/>
      <c r="BL116" s="322"/>
      <c r="BM116" s="322"/>
      <c r="BN116" s="322"/>
      <c r="BO116" s="322"/>
      <c r="BP116" s="322"/>
      <c r="BQ116" s="322"/>
      <c r="BR116" s="322"/>
      <c r="BS116" s="322"/>
      <c r="BT116" s="322"/>
      <c r="BU116" s="322"/>
      <c r="BV116" s="322"/>
      <c r="BW116" s="322"/>
      <c r="BX116" s="322"/>
      <c r="BY116" s="322"/>
      <c r="BZ116" s="322"/>
      <c r="CA116" s="322"/>
      <c r="CB116" s="322"/>
      <c r="CC116" s="322"/>
      <c r="CD116" s="322"/>
      <c r="CE116" s="322"/>
      <c r="CF116" s="322"/>
    </row>
    <row r="117" spans="1:84" ht="15" customHeight="1">
      <c r="B117" s="846"/>
      <c r="C117" s="847"/>
      <c r="D117" s="848"/>
      <c r="E117" s="239"/>
      <c r="F117" s="155" t="s">
        <v>264</v>
      </c>
      <c r="G117" s="34"/>
      <c r="H117" s="34"/>
      <c r="I117" s="34"/>
      <c r="J117" s="34"/>
      <c r="K117" s="93"/>
      <c r="L117" s="34"/>
      <c r="M117" s="165"/>
      <c r="N117" s="165"/>
      <c r="O117" s="34"/>
      <c r="P117" s="34"/>
      <c r="Q117" s="34"/>
      <c r="R117" s="34"/>
      <c r="S117" s="165"/>
      <c r="T117" s="174"/>
      <c r="U117" s="239"/>
      <c r="V117" s="155" t="s">
        <v>261</v>
      </c>
      <c r="W117" s="34"/>
      <c r="X117" s="34"/>
      <c r="Y117" s="93"/>
      <c r="Z117" s="93"/>
      <c r="AA117" s="93"/>
      <c r="AB117" s="93"/>
      <c r="AC117" s="34"/>
      <c r="AD117" s="34"/>
      <c r="AE117" s="34"/>
      <c r="AF117" s="34"/>
      <c r="AG117" s="165"/>
      <c r="AH117" s="165"/>
      <c r="AI117" s="165"/>
      <c r="AJ117" s="165"/>
      <c r="AK117" s="165"/>
      <c r="AL117" s="155"/>
      <c r="AM117" s="155"/>
      <c r="AN117" s="155"/>
      <c r="AO117" s="155"/>
      <c r="AP117" s="155"/>
      <c r="AQ117" s="155"/>
      <c r="AR117" s="155"/>
      <c r="AS117" s="155"/>
      <c r="AT117" s="155"/>
      <c r="AU117" s="155"/>
      <c r="AV117" s="156"/>
      <c r="AY117" s="322"/>
      <c r="AZ117" s="322"/>
      <c r="BA117" s="322"/>
      <c r="BB117" s="322"/>
      <c r="BC117" s="322"/>
      <c r="BD117" s="322"/>
      <c r="BE117" s="322"/>
      <c r="BF117" s="322"/>
      <c r="BG117" s="322"/>
      <c r="BH117" s="322"/>
      <c r="BI117" s="322"/>
      <c r="BJ117" s="322"/>
      <c r="BK117" s="322"/>
      <c r="BL117" s="322"/>
      <c r="BM117" s="322"/>
      <c r="BN117" s="322"/>
      <c r="BO117" s="322"/>
      <c r="BP117" s="322"/>
      <c r="BQ117" s="322"/>
      <c r="BR117" s="322"/>
      <c r="BS117" s="322"/>
      <c r="BT117" s="322"/>
      <c r="BU117" s="322"/>
      <c r="BV117" s="322"/>
      <c r="BW117" s="322"/>
      <c r="BX117" s="322"/>
      <c r="BY117" s="322"/>
      <c r="BZ117" s="322"/>
      <c r="CA117" s="322"/>
      <c r="CB117" s="322"/>
      <c r="CC117" s="322"/>
      <c r="CD117" s="322"/>
      <c r="CE117" s="322"/>
      <c r="CF117" s="322"/>
    </row>
    <row r="118" spans="1:84" ht="15" customHeight="1">
      <c r="B118" s="849"/>
      <c r="C118" s="850"/>
      <c r="D118" s="851"/>
      <c r="E118" s="161"/>
      <c r="F118" s="172"/>
      <c r="G118" s="48"/>
      <c r="H118" s="48"/>
      <c r="I118" s="48"/>
      <c r="J118" s="48"/>
      <c r="K118" s="48"/>
      <c r="L118" s="48"/>
      <c r="M118" s="161"/>
      <c r="N118" s="172"/>
      <c r="O118" s="26"/>
      <c r="P118" s="26"/>
      <c r="Q118" s="26"/>
      <c r="R118" s="26"/>
      <c r="S118" s="172"/>
      <c r="T118" s="51"/>
      <c r="U118" s="26"/>
      <c r="V118" s="172"/>
      <c r="W118" s="26"/>
      <c r="X118" s="26"/>
      <c r="Y118" s="81"/>
      <c r="Z118" s="81"/>
      <c r="AA118" s="81"/>
      <c r="AB118" s="81"/>
      <c r="AC118" s="26"/>
      <c r="AD118" s="26"/>
      <c r="AE118" s="26"/>
      <c r="AF118" s="26"/>
      <c r="AG118" s="172"/>
      <c r="AH118" s="172"/>
      <c r="AI118" s="172"/>
      <c r="AJ118" s="172"/>
      <c r="AK118" s="172"/>
      <c r="AL118" s="172"/>
      <c r="AM118" s="172"/>
      <c r="AN118" s="172"/>
      <c r="AO118" s="172"/>
      <c r="AP118" s="172"/>
      <c r="AQ118" s="172"/>
      <c r="AR118" s="172"/>
      <c r="AS118" s="172"/>
      <c r="AT118" s="172"/>
      <c r="AU118" s="172"/>
      <c r="AV118" s="173"/>
      <c r="AY118" s="322"/>
      <c r="AZ118" s="322"/>
      <c r="BA118" s="322"/>
      <c r="BB118" s="322"/>
      <c r="BC118" s="322"/>
      <c r="BD118" s="322"/>
      <c r="BE118" s="322"/>
      <c r="BF118" s="322"/>
      <c r="BG118" s="322"/>
      <c r="BH118" s="322"/>
      <c r="BI118" s="322"/>
      <c r="BJ118" s="322"/>
      <c r="BK118" s="322"/>
      <c r="BL118" s="322"/>
      <c r="BM118" s="322"/>
      <c r="BN118" s="322"/>
      <c r="BO118" s="322"/>
      <c r="BP118" s="322"/>
      <c r="BQ118" s="322"/>
      <c r="BR118" s="322"/>
      <c r="BS118" s="322"/>
      <c r="BT118" s="322"/>
      <c r="BU118" s="322"/>
      <c r="BV118" s="322"/>
      <c r="BW118" s="322"/>
      <c r="BX118" s="322"/>
      <c r="BY118" s="322"/>
      <c r="BZ118" s="322"/>
      <c r="CA118" s="322"/>
      <c r="CB118" s="322"/>
      <c r="CC118" s="322"/>
      <c r="CD118" s="322"/>
      <c r="CE118" s="322"/>
      <c r="CF118" s="322"/>
    </row>
    <row r="119" spans="1:84" ht="15" customHeight="1">
      <c r="B119" s="843" t="s">
        <v>117</v>
      </c>
      <c r="C119" s="844"/>
      <c r="D119" s="845"/>
      <c r="E119" s="745"/>
      <c r="F119" s="746"/>
      <c r="G119" s="746"/>
      <c r="H119" s="746"/>
      <c r="I119" s="746"/>
      <c r="J119" s="746"/>
      <c r="K119" s="746"/>
      <c r="L119" s="746"/>
      <c r="M119" s="746"/>
      <c r="N119" s="746"/>
      <c r="O119" s="746"/>
      <c r="P119" s="746"/>
      <c r="Q119" s="746"/>
      <c r="R119" s="746"/>
      <c r="S119" s="746"/>
      <c r="T119" s="746"/>
      <c r="U119" s="746"/>
      <c r="V119" s="746"/>
      <c r="W119" s="746"/>
      <c r="X119" s="746"/>
      <c r="Y119" s="746"/>
      <c r="Z119" s="746"/>
      <c r="AA119" s="746"/>
      <c r="AB119" s="746"/>
      <c r="AC119" s="746"/>
      <c r="AD119" s="746"/>
      <c r="AE119" s="746"/>
      <c r="AF119" s="746"/>
      <c r="AG119" s="746"/>
      <c r="AH119" s="746"/>
      <c r="AI119" s="746"/>
      <c r="AJ119" s="746"/>
      <c r="AK119" s="746"/>
      <c r="AL119" s="746"/>
      <c r="AM119" s="746"/>
      <c r="AN119" s="746"/>
      <c r="AO119" s="746"/>
      <c r="AP119" s="746"/>
      <c r="AQ119" s="746"/>
      <c r="AR119" s="746"/>
      <c r="AS119" s="746"/>
      <c r="AT119" s="746"/>
      <c r="AU119" s="746"/>
      <c r="AV119" s="747"/>
      <c r="AY119" s="322"/>
      <c r="AZ119" s="322"/>
      <c r="BA119" s="322"/>
      <c r="BB119" s="322"/>
      <c r="BC119" s="322"/>
      <c r="BD119" s="322"/>
      <c r="BE119" s="322"/>
      <c r="BF119" s="322"/>
      <c r="BG119" s="322"/>
      <c r="BH119" s="322"/>
      <c r="BI119" s="322"/>
      <c r="BJ119" s="322"/>
      <c r="BK119" s="322"/>
      <c r="BL119" s="322"/>
      <c r="BM119" s="322"/>
      <c r="BN119" s="322"/>
      <c r="BO119" s="322"/>
      <c r="BP119" s="322"/>
      <c r="BQ119" s="322"/>
      <c r="BR119" s="322"/>
      <c r="BS119" s="322"/>
      <c r="BT119" s="322"/>
      <c r="BU119" s="322"/>
      <c r="BV119" s="322"/>
      <c r="BW119" s="322"/>
      <c r="BX119" s="322"/>
      <c r="BY119" s="322"/>
      <c r="BZ119" s="322"/>
      <c r="CA119" s="322"/>
      <c r="CB119" s="322"/>
      <c r="CC119" s="322"/>
      <c r="CD119" s="322"/>
      <c r="CE119" s="322"/>
      <c r="CF119" s="322"/>
    </row>
    <row r="120" spans="1:84" ht="15" customHeight="1">
      <c r="B120" s="846"/>
      <c r="C120" s="847"/>
      <c r="D120" s="848"/>
      <c r="E120" s="704"/>
      <c r="F120" s="705"/>
      <c r="G120" s="705"/>
      <c r="H120" s="705"/>
      <c r="I120" s="705"/>
      <c r="J120" s="705"/>
      <c r="K120" s="705"/>
      <c r="L120" s="705"/>
      <c r="M120" s="705"/>
      <c r="N120" s="705"/>
      <c r="O120" s="705"/>
      <c r="P120" s="705"/>
      <c r="Q120" s="705"/>
      <c r="R120" s="705"/>
      <c r="S120" s="705"/>
      <c r="T120" s="705"/>
      <c r="U120" s="705"/>
      <c r="V120" s="705"/>
      <c r="W120" s="705"/>
      <c r="X120" s="705"/>
      <c r="Y120" s="705"/>
      <c r="Z120" s="705"/>
      <c r="AA120" s="705"/>
      <c r="AB120" s="705"/>
      <c r="AC120" s="705"/>
      <c r="AD120" s="705"/>
      <c r="AE120" s="705"/>
      <c r="AF120" s="705"/>
      <c r="AG120" s="705"/>
      <c r="AH120" s="705"/>
      <c r="AI120" s="705"/>
      <c r="AJ120" s="705"/>
      <c r="AK120" s="705"/>
      <c r="AL120" s="705"/>
      <c r="AM120" s="705"/>
      <c r="AN120" s="705"/>
      <c r="AO120" s="705"/>
      <c r="AP120" s="705"/>
      <c r="AQ120" s="705"/>
      <c r="AR120" s="705"/>
      <c r="AS120" s="705"/>
      <c r="AT120" s="705"/>
      <c r="AU120" s="705"/>
      <c r="AV120" s="706"/>
      <c r="AY120" s="322"/>
      <c r="AZ120" s="322"/>
      <c r="BA120" s="322"/>
      <c r="BB120" s="322"/>
      <c r="BC120" s="322"/>
      <c r="BD120" s="322"/>
      <c r="BE120" s="322"/>
      <c r="BF120" s="322"/>
      <c r="BG120" s="322"/>
      <c r="BH120" s="322"/>
      <c r="BI120" s="322"/>
      <c r="BJ120" s="322"/>
      <c r="BK120" s="322"/>
      <c r="BL120" s="322"/>
      <c r="BM120" s="322"/>
      <c r="BN120" s="322"/>
      <c r="BO120" s="322"/>
      <c r="BP120" s="322"/>
      <c r="BQ120" s="322"/>
      <c r="BR120" s="322"/>
      <c r="BS120" s="322"/>
      <c r="BT120" s="322"/>
      <c r="BU120" s="322"/>
      <c r="BV120" s="322"/>
      <c r="BW120" s="322"/>
      <c r="BX120" s="322"/>
      <c r="BY120" s="322"/>
      <c r="BZ120" s="322"/>
      <c r="CA120" s="322"/>
      <c r="CB120" s="322"/>
      <c r="CC120" s="322"/>
      <c r="CD120" s="322"/>
      <c r="CE120" s="322"/>
      <c r="CF120" s="322"/>
    </row>
    <row r="121" spans="1:84" ht="15" customHeight="1">
      <c r="B121" s="846"/>
      <c r="C121" s="847"/>
      <c r="D121" s="848"/>
      <c r="E121" s="704"/>
      <c r="F121" s="705"/>
      <c r="G121" s="705"/>
      <c r="H121" s="705"/>
      <c r="I121" s="705"/>
      <c r="J121" s="705"/>
      <c r="K121" s="705"/>
      <c r="L121" s="705"/>
      <c r="M121" s="705"/>
      <c r="N121" s="705"/>
      <c r="O121" s="705"/>
      <c r="P121" s="705"/>
      <c r="Q121" s="705"/>
      <c r="R121" s="705"/>
      <c r="S121" s="705"/>
      <c r="T121" s="705"/>
      <c r="U121" s="705"/>
      <c r="V121" s="705"/>
      <c r="W121" s="705"/>
      <c r="X121" s="705"/>
      <c r="Y121" s="705"/>
      <c r="Z121" s="705"/>
      <c r="AA121" s="705"/>
      <c r="AB121" s="705"/>
      <c r="AC121" s="705"/>
      <c r="AD121" s="705"/>
      <c r="AE121" s="705"/>
      <c r="AF121" s="705"/>
      <c r="AG121" s="705"/>
      <c r="AH121" s="705"/>
      <c r="AI121" s="705"/>
      <c r="AJ121" s="705"/>
      <c r="AK121" s="705"/>
      <c r="AL121" s="705"/>
      <c r="AM121" s="705"/>
      <c r="AN121" s="705"/>
      <c r="AO121" s="705"/>
      <c r="AP121" s="705"/>
      <c r="AQ121" s="705"/>
      <c r="AR121" s="705"/>
      <c r="AS121" s="705"/>
      <c r="AT121" s="705"/>
      <c r="AU121" s="705"/>
      <c r="AV121" s="706"/>
      <c r="AY121" s="322"/>
      <c r="AZ121" s="322"/>
      <c r="BA121" s="322"/>
      <c r="BB121" s="322"/>
      <c r="BC121" s="322"/>
      <c r="BD121" s="322"/>
      <c r="BE121" s="322"/>
      <c r="BF121" s="322"/>
      <c r="BG121" s="322"/>
      <c r="BH121" s="322"/>
      <c r="BI121" s="322"/>
      <c r="BJ121" s="322"/>
      <c r="BK121" s="322"/>
      <c r="BL121" s="322"/>
      <c r="BM121" s="322"/>
      <c r="BN121" s="322"/>
      <c r="BO121" s="322"/>
      <c r="BP121" s="322"/>
      <c r="BQ121" s="322"/>
      <c r="BR121" s="322"/>
      <c r="BS121" s="322"/>
      <c r="BT121" s="322"/>
      <c r="BU121" s="322"/>
      <c r="BV121" s="322"/>
      <c r="BW121" s="322"/>
      <c r="BX121" s="322"/>
      <c r="BY121" s="322"/>
      <c r="BZ121" s="322"/>
      <c r="CA121" s="322"/>
      <c r="CB121" s="322"/>
      <c r="CC121" s="322"/>
      <c r="CD121" s="322"/>
      <c r="CE121" s="322"/>
      <c r="CF121" s="322"/>
    </row>
    <row r="122" spans="1:84" ht="15" customHeight="1">
      <c r="B122" s="849"/>
      <c r="C122" s="850"/>
      <c r="D122" s="851"/>
      <c r="E122" s="854"/>
      <c r="F122" s="855"/>
      <c r="G122" s="855"/>
      <c r="H122" s="855"/>
      <c r="I122" s="855"/>
      <c r="J122" s="855"/>
      <c r="K122" s="855"/>
      <c r="L122" s="855"/>
      <c r="M122" s="855"/>
      <c r="N122" s="855"/>
      <c r="O122" s="855"/>
      <c r="P122" s="855"/>
      <c r="Q122" s="855"/>
      <c r="R122" s="855"/>
      <c r="S122" s="855"/>
      <c r="T122" s="855"/>
      <c r="U122" s="855"/>
      <c r="V122" s="855"/>
      <c r="W122" s="855"/>
      <c r="X122" s="855"/>
      <c r="Y122" s="855"/>
      <c r="Z122" s="855"/>
      <c r="AA122" s="855"/>
      <c r="AB122" s="855"/>
      <c r="AC122" s="855"/>
      <c r="AD122" s="855"/>
      <c r="AE122" s="855"/>
      <c r="AF122" s="855"/>
      <c r="AG122" s="855"/>
      <c r="AH122" s="855"/>
      <c r="AI122" s="855"/>
      <c r="AJ122" s="855"/>
      <c r="AK122" s="855"/>
      <c r="AL122" s="855"/>
      <c r="AM122" s="855"/>
      <c r="AN122" s="855"/>
      <c r="AO122" s="855"/>
      <c r="AP122" s="855"/>
      <c r="AQ122" s="855"/>
      <c r="AR122" s="855"/>
      <c r="AS122" s="855"/>
      <c r="AT122" s="855"/>
      <c r="AU122" s="855"/>
      <c r="AV122" s="856"/>
      <c r="AY122" s="322"/>
      <c r="AZ122" s="322"/>
      <c r="BA122" s="322"/>
      <c r="BB122" s="322"/>
      <c r="BC122" s="322"/>
      <c r="BD122" s="322"/>
      <c r="BE122" s="322"/>
      <c r="BF122" s="322"/>
      <c r="BG122" s="322"/>
      <c r="BH122" s="322"/>
      <c r="BI122" s="322"/>
      <c r="BJ122" s="322"/>
      <c r="BK122" s="322"/>
      <c r="BL122" s="322"/>
      <c r="BM122" s="322"/>
      <c r="BN122" s="322"/>
      <c r="BO122" s="322"/>
      <c r="BP122" s="322"/>
      <c r="BQ122" s="322"/>
      <c r="BR122" s="322"/>
      <c r="BS122" s="322"/>
      <c r="BT122" s="322"/>
      <c r="BU122" s="322"/>
      <c r="BV122" s="322"/>
      <c r="BW122" s="322"/>
      <c r="BX122" s="322"/>
      <c r="BY122" s="322"/>
      <c r="BZ122" s="322"/>
      <c r="CA122" s="322"/>
      <c r="CB122" s="322"/>
      <c r="CC122" s="322"/>
      <c r="CD122" s="322"/>
      <c r="CE122" s="322"/>
      <c r="CF122" s="322"/>
    </row>
    <row r="123" spans="1:84" ht="11.25" customHeight="1">
      <c r="B123" s="150" t="s">
        <v>757</v>
      </c>
      <c r="C123" s="22"/>
      <c r="D123" s="22"/>
      <c r="E123" s="22"/>
      <c r="F123" s="22"/>
      <c r="G123" s="22"/>
      <c r="H123" s="22"/>
      <c r="I123" s="22"/>
      <c r="J123" s="22"/>
      <c r="K123" s="87"/>
      <c r="L123" s="22"/>
      <c r="M123" s="22"/>
      <c r="N123" s="22"/>
      <c r="O123" s="22"/>
      <c r="P123" s="22"/>
      <c r="Q123" s="22"/>
      <c r="R123" s="22"/>
      <c r="S123" s="22"/>
      <c r="T123" s="22"/>
      <c r="U123" s="22"/>
      <c r="V123" s="22"/>
      <c r="W123" s="22"/>
      <c r="X123" s="22"/>
      <c r="Y123" s="87"/>
      <c r="Z123" s="87"/>
      <c r="AA123" s="87"/>
      <c r="AB123" s="87"/>
      <c r="AC123" s="22"/>
      <c r="AD123" s="22"/>
      <c r="AE123" s="22"/>
      <c r="AF123" s="22"/>
      <c r="AG123" s="87"/>
      <c r="AH123" s="22"/>
      <c r="AI123" s="94"/>
      <c r="AJ123" s="94"/>
      <c r="AK123" s="94"/>
      <c r="AY123" s="322"/>
      <c r="AZ123" s="322"/>
      <c r="BA123" s="322"/>
      <c r="BB123" s="322"/>
      <c r="BC123" s="322"/>
      <c r="BD123" s="322"/>
      <c r="BE123" s="322"/>
      <c r="BF123" s="322"/>
      <c r="BG123" s="322"/>
      <c r="BH123" s="322"/>
      <c r="BI123" s="322"/>
      <c r="BJ123" s="322"/>
      <c r="BK123" s="322"/>
      <c r="BL123" s="322"/>
      <c r="BM123" s="322"/>
      <c r="BN123" s="322"/>
      <c r="BO123" s="322"/>
      <c r="BP123" s="322"/>
      <c r="BQ123" s="322"/>
      <c r="BR123" s="322"/>
      <c r="BS123" s="322"/>
      <c r="BT123" s="322"/>
      <c r="BU123" s="322"/>
      <c r="BV123" s="322"/>
      <c r="BW123" s="322"/>
      <c r="BX123" s="322"/>
      <c r="BY123" s="322"/>
      <c r="BZ123" s="322"/>
      <c r="CA123" s="322"/>
      <c r="CB123" s="322"/>
      <c r="CC123" s="322"/>
      <c r="CD123" s="322"/>
      <c r="CE123" s="322"/>
      <c r="CF123" s="322"/>
    </row>
    <row r="124" spans="1:84" ht="11.25" customHeight="1">
      <c r="A124" s="13"/>
      <c r="B124" s="879"/>
      <c r="C124" s="879"/>
      <c r="D124" s="879"/>
      <c r="E124" s="879"/>
      <c r="F124" s="879"/>
      <c r="G124" s="879"/>
      <c r="H124" s="879"/>
      <c r="I124" s="879"/>
      <c r="J124" s="879"/>
      <c r="K124" s="879"/>
      <c r="L124" s="879"/>
      <c r="M124" s="879"/>
      <c r="N124" s="879"/>
      <c r="O124" s="879"/>
      <c r="P124" s="879"/>
      <c r="Q124" s="879"/>
      <c r="R124" s="879"/>
      <c r="S124" s="879"/>
      <c r="T124" s="879"/>
      <c r="U124" s="879"/>
      <c r="V124" s="879"/>
      <c r="W124" s="879"/>
      <c r="X124" s="879"/>
      <c r="Y124" s="879"/>
      <c r="Z124" s="879"/>
      <c r="AA124" s="879"/>
      <c r="AB124" s="879"/>
      <c r="AC124" s="879"/>
      <c r="AD124" s="879"/>
      <c r="AE124" s="879"/>
      <c r="AF124" s="879"/>
      <c r="AG124" s="879"/>
      <c r="AH124" s="879"/>
      <c r="AI124" s="879"/>
      <c r="AJ124" s="879"/>
      <c r="AK124" s="879"/>
      <c r="AL124" s="879"/>
      <c r="AM124" s="879"/>
      <c r="AN124" s="879"/>
      <c r="AO124" s="879"/>
      <c r="AP124" s="879"/>
      <c r="AQ124" s="879"/>
      <c r="AR124" s="879"/>
      <c r="AS124" s="879"/>
      <c r="AT124" s="879"/>
      <c r="AU124" s="879"/>
      <c r="AV124" s="879"/>
      <c r="AY124" s="322"/>
      <c r="AZ124" s="322"/>
      <c r="BA124" s="322"/>
      <c r="BB124" s="322"/>
      <c r="BC124" s="322"/>
      <c r="BD124" s="322"/>
      <c r="BE124" s="322"/>
      <c r="BF124" s="322"/>
      <c r="BG124" s="322"/>
      <c r="BH124" s="322"/>
      <c r="BI124" s="322"/>
      <c r="BJ124" s="322"/>
      <c r="BK124" s="322"/>
      <c r="BL124" s="322"/>
      <c r="BM124" s="322"/>
      <c r="BN124" s="322"/>
      <c r="BO124" s="322"/>
      <c r="BP124" s="322"/>
      <c r="BQ124" s="322"/>
      <c r="BR124" s="322"/>
      <c r="BS124" s="322"/>
      <c r="BT124" s="322"/>
      <c r="BU124" s="322"/>
      <c r="BV124" s="322"/>
      <c r="BW124" s="322"/>
      <c r="BX124" s="322"/>
      <c r="BY124" s="322"/>
      <c r="BZ124" s="322"/>
      <c r="CA124" s="322"/>
      <c r="CB124" s="322"/>
      <c r="CC124" s="322"/>
      <c r="CD124" s="322"/>
      <c r="CE124" s="322"/>
      <c r="CF124" s="322"/>
    </row>
    <row r="125" spans="1:84" ht="6" customHeight="1">
      <c r="AY125" s="322"/>
      <c r="AZ125" s="322"/>
      <c r="BA125" s="322"/>
      <c r="BB125" s="322"/>
      <c r="BC125" s="322"/>
      <c r="BD125" s="322"/>
      <c r="BE125" s="322"/>
      <c r="BF125" s="322"/>
      <c r="BG125" s="322"/>
      <c r="BH125" s="322"/>
      <c r="BI125" s="322"/>
      <c r="BJ125" s="322"/>
      <c r="BK125" s="322"/>
      <c r="BL125" s="322"/>
      <c r="BM125" s="322"/>
      <c r="BN125" s="322"/>
      <c r="BO125" s="322"/>
      <c r="BP125" s="322"/>
      <c r="BQ125" s="322"/>
      <c r="BR125" s="322"/>
      <c r="BS125" s="322"/>
      <c r="BT125" s="322"/>
      <c r="BU125" s="322"/>
      <c r="BV125" s="322"/>
      <c r="BW125" s="322"/>
      <c r="BX125" s="322"/>
      <c r="BY125" s="322"/>
      <c r="BZ125" s="322"/>
      <c r="CA125" s="322"/>
      <c r="CB125" s="322"/>
      <c r="CC125" s="322"/>
      <c r="CD125" s="322"/>
      <c r="CE125" s="322"/>
      <c r="CF125" s="322"/>
    </row>
    <row r="126" spans="1:84" ht="18" customHeight="1">
      <c r="A126" s="764" t="s">
        <v>15</v>
      </c>
      <c r="B126" s="764"/>
      <c r="C126" s="764"/>
      <c r="D126" s="764"/>
      <c r="E126" s="764"/>
      <c r="F126" s="764"/>
      <c r="G126" s="764"/>
      <c r="H126" s="764"/>
      <c r="I126" s="764"/>
      <c r="J126" s="764"/>
      <c r="K126" s="764"/>
      <c r="L126" s="764"/>
      <c r="M126" s="764"/>
      <c r="N126" s="764"/>
      <c r="O126" s="764"/>
      <c r="P126" s="764"/>
      <c r="Q126" s="764"/>
      <c r="R126" s="764"/>
      <c r="S126" s="764"/>
      <c r="T126" s="764"/>
      <c r="U126" s="764"/>
      <c r="V126" s="764"/>
      <c r="W126" s="764"/>
      <c r="X126" s="764"/>
      <c r="Y126" s="764"/>
      <c r="Z126" s="764"/>
      <c r="AA126" s="764"/>
      <c r="AB126" s="764"/>
      <c r="AC126" s="764"/>
      <c r="AD126" s="764"/>
      <c r="AE126" s="764"/>
      <c r="AF126" s="764"/>
      <c r="AG126" s="764"/>
      <c r="AH126" s="764"/>
      <c r="AI126" s="764"/>
      <c r="AJ126" s="764"/>
      <c r="AK126" s="764"/>
      <c r="AL126" s="764"/>
      <c r="AM126" s="764"/>
      <c r="AN126" s="764"/>
      <c r="AO126" s="764"/>
      <c r="AP126" s="764"/>
      <c r="AQ126" s="764"/>
      <c r="AR126" s="764"/>
      <c r="AS126" s="764"/>
      <c r="AT126" s="764"/>
      <c r="AU126" s="764"/>
      <c r="AV126" s="764"/>
      <c r="AW126" s="154"/>
      <c r="AX126" s="154"/>
      <c r="AY126" s="322"/>
      <c r="AZ126" s="322"/>
      <c r="BA126" s="322"/>
      <c r="BB126" s="322"/>
      <c r="BC126" s="322"/>
      <c r="BD126" s="322"/>
      <c r="BE126" s="322"/>
      <c r="BF126" s="322"/>
      <c r="BG126" s="322"/>
      <c r="BH126" s="322"/>
      <c r="BI126" s="322"/>
      <c r="BJ126" s="322"/>
      <c r="BK126" s="322"/>
      <c r="BL126" s="322"/>
      <c r="BM126" s="322"/>
      <c r="BN126" s="322"/>
      <c r="BO126" s="322"/>
      <c r="BP126" s="322"/>
      <c r="BQ126" s="322"/>
      <c r="BR126" s="322"/>
      <c r="BS126" s="322"/>
      <c r="BT126" s="322"/>
      <c r="BU126" s="322"/>
      <c r="BV126" s="322"/>
      <c r="BW126" s="322"/>
      <c r="BX126" s="322"/>
      <c r="BY126" s="322"/>
      <c r="BZ126" s="322"/>
      <c r="CA126" s="322"/>
      <c r="CB126" s="322"/>
      <c r="CC126" s="322"/>
      <c r="CD126" s="322"/>
      <c r="CE126" s="322"/>
      <c r="CF126" s="322"/>
    </row>
    <row r="127" spans="1:84" ht="13.5" customHeight="1">
      <c r="B127" s="634" t="s">
        <v>14</v>
      </c>
      <c r="C127" s="635"/>
      <c r="D127" s="635"/>
      <c r="E127" s="635"/>
      <c r="F127" s="635"/>
      <c r="G127" s="635"/>
      <c r="H127" s="636"/>
      <c r="I127" s="820"/>
      <c r="J127" s="635"/>
      <c r="K127" s="635"/>
      <c r="L127" s="635"/>
      <c r="M127" s="635"/>
      <c r="N127" s="635"/>
      <c r="O127" s="635"/>
      <c r="P127" s="635"/>
      <c r="Q127" s="635"/>
      <c r="R127" s="635"/>
      <c r="S127" s="635"/>
      <c r="T127" s="858"/>
      <c r="U127" s="897" t="s">
        <v>13</v>
      </c>
      <c r="V127" s="746"/>
      <c r="W127" s="746"/>
      <c r="X127" s="746"/>
      <c r="Y127" s="746"/>
      <c r="Z127" s="746"/>
      <c r="AA127" s="898"/>
      <c r="AB127" s="862"/>
      <c r="AC127" s="863"/>
      <c r="AD127" s="863"/>
      <c r="AE127" s="863"/>
      <c r="AF127" s="863"/>
      <c r="AG127" s="863"/>
      <c r="AH127" s="863"/>
      <c r="AI127" s="863"/>
      <c r="AJ127" s="863"/>
      <c r="AK127" s="863"/>
      <c r="AL127" s="863"/>
      <c r="AM127" s="863"/>
      <c r="AN127" s="863"/>
      <c r="AO127" s="863"/>
      <c r="AP127" s="863"/>
      <c r="AQ127" s="863"/>
      <c r="AR127" s="863"/>
      <c r="AS127" s="863"/>
      <c r="AT127" s="863"/>
      <c r="AU127" s="863"/>
      <c r="AV127" s="864"/>
      <c r="AY127" s="322"/>
      <c r="AZ127" s="322"/>
      <c r="BA127" s="322"/>
      <c r="BB127" s="322"/>
      <c r="BC127" s="322"/>
      <c r="BD127" s="322"/>
      <c r="BE127" s="322"/>
      <c r="BF127" s="322"/>
      <c r="BG127" s="322"/>
      <c r="BH127" s="322"/>
      <c r="BI127" s="322"/>
      <c r="BJ127" s="322"/>
      <c r="BK127" s="322"/>
      <c r="BL127" s="322"/>
      <c r="BM127" s="322"/>
      <c r="BN127" s="322"/>
      <c r="BO127" s="322"/>
      <c r="BP127" s="322"/>
      <c r="BQ127" s="322"/>
      <c r="BR127" s="322"/>
      <c r="BS127" s="322"/>
      <c r="BT127" s="322"/>
      <c r="BU127" s="322"/>
      <c r="BV127" s="322"/>
      <c r="BW127" s="322"/>
      <c r="BX127" s="322"/>
      <c r="BY127" s="322"/>
      <c r="BZ127" s="322"/>
      <c r="CA127" s="322"/>
      <c r="CB127" s="322"/>
      <c r="CC127" s="322"/>
      <c r="CD127" s="322"/>
      <c r="CE127" s="322"/>
      <c r="CF127" s="322"/>
    </row>
    <row r="128" spans="1:84" ht="13.5" customHeight="1">
      <c r="B128" s="637"/>
      <c r="C128" s="638"/>
      <c r="D128" s="638"/>
      <c r="E128" s="638"/>
      <c r="F128" s="638"/>
      <c r="G128" s="638"/>
      <c r="H128" s="639"/>
      <c r="I128" s="859" t="s">
        <v>269</v>
      </c>
      <c r="J128" s="666"/>
      <c r="K128" s="860"/>
      <c r="L128" s="860"/>
      <c r="M128" s="860"/>
      <c r="N128" s="147" t="s">
        <v>270</v>
      </c>
      <c r="O128" s="861"/>
      <c r="P128" s="861"/>
      <c r="Q128" s="152" t="s">
        <v>270</v>
      </c>
      <c r="R128" s="861"/>
      <c r="S128" s="861"/>
      <c r="T128" s="878"/>
      <c r="U128" s="899" t="s">
        <v>12</v>
      </c>
      <c r="V128" s="855"/>
      <c r="W128" s="855"/>
      <c r="X128" s="855"/>
      <c r="Y128" s="855"/>
      <c r="Z128" s="855"/>
      <c r="AA128" s="900"/>
      <c r="AB128" s="865"/>
      <c r="AC128" s="866"/>
      <c r="AD128" s="866"/>
      <c r="AE128" s="866"/>
      <c r="AF128" s="866"/>
      <c r="AG128" s="866"/>
      <c r="AH128" s="866"/>
      <c r="AI128" s="866"/>
      <c r="AJ128" s="866"/>
      <c r="AK128" s="866"/>
      <c r="AL128" s="866"/>
      <c r="AM128" s="866"/>
      <c r="AN128" s="866"/>
      <c r="AO128" s="866"/>
      <c r="AP128" s="866"/>
      <c r="AQ128" s="866"/>
      <c r="AR128" s="866"/>
      <c r="AS128" s="866"/>
      <c r="AT128" s="866"/>
      <c r="AU128" s="866"/>
      <c r="AV128" s="867"/>
      <c r="AY128" s="327"/>
      <c r="AZ128" s="322"/>
      <c r="BA128" s="322"/>
      <c r="BB128" s="322"/>
      <c r="BC128" s="322"/>
      <c r="BD128" s="322"/>
      <c r="BE128" s="322"/>
      <c r="BF128" s="322"/>
      <c r="BG128" s="322"/>
      <c r="BH128" s="322"/>
      <c r="BI128" s="322"/>
      <c r="BJ128" s="322"/>
      <c r="BK128" s="322"/>
      <c r="BL128" s="322"/>
      <c r="BM128" s="322"/>
      <c r="BN128" s="322"/>
      <c r="BO128" s="322"/>
      <c r="BP128" s="322"/>
      <c r="BQ128" s="322"/>
      <c r="BR128" s="322"/>
      <c r="BS128" s="322"/>
      <c r="BT128" s="322"/>
      <c r="BU128" s="322"/>
      <c r="BV128" s="322"/>
      <c r="BW128" s="322"/>
      <c r="BX128" s="322"/>
      <c r="BY128" s="322"/>
      <c r="BZ128" s="322"/>
      <c r="CA128" s="322"/>
      <c r="CB128" s="322"/>
      <c r="CC128" s="322"/>
      <c r="CD128" s="322"/>
      <c r="CE128" s="322"/>
      <c r="CF128" s="322"/>
    </row>
    <row r="129" spans="1:84" ht="13.5" customHeight="1">
      <c r="B129" s="626" t="s">
        <v>11</v>
      </c>
      <c r="C129" s="627"/>
      <c r="D129" s="627"/>
      <c r="E129" s="627"/>
      <c r="F129" s="627"/>
      <c r="G129" s="627"/>
      <c r="H129" s="628"/>
      <c r="I129" s="820"/>
      <c r="J129" s="635"/>
      <c r="K129" s="635"/>
      <c r="L129" s="635"/>
      <c r="M129" s="635"/>
      <c r="N129" s="635"/>
      <c r="O129" s="635"/>
      <c r="P129" s="635"/>
      <c r="Q129" s="635"/>
      <c r="R129" s="635"/>
      <c r="S129" s="635"/>
      <c r="T129" s="858"/>
      <c r="U129" s="737" t="s">
        <v>10</v>
      </c>
      <c r="V129" s="738"/>
      <c r="W129" s="738"/>
      <c r="X129" s="738"/>
      <c r="Y129" s="738"/>
      <c r="Z129" s="738"/>
      <c r="AA129" s="893"/>
      <c r="AB129" s="835"/>
      <c r="AC129" s="738"/>
      <c r="AD129" s="738"/>
      <c r="AE129" s="738"/>
      <c r="AF129" s="738"/>
      <c r="AG129" s="738"/>
      <c r="AH129" s="738"/>
      <c r="AI129" s="738"/>
      <c r="AJ129" s="738"/>
      <c r="AK129" s="738"/>
      <c r="AL129" s="738"/>
      <c r="AM129" s="738"/>
      <c r="AN129" s="738"/>
      <c r="AO129" s="738"/>
      <c r="AP129" s="738"/>
      <c r="AQ129" s="738"/>
      <c r="AR129" s="738"/>
      <c r="AS129" s="738"/>
      <c r="AT129" s="738"/>
      <c r="AU129" s="738"/>
      <c r="AV129" s="739"/>
      <c r="AY129" s="322"/>
      <c r="AZ129" s="322"/>
      <c r="BA129" s="322"/>
      <c r="BB129" s="322"/>
      <c r="BC129" s="322"/>
      <c r="BD129" s="322"/>
      <c r="BE129" s="322"/>
      <c r="BF129" s="322"/>
      <c r="BG129" s="322"/>
      <c r="BH129" s="322"/>
      <c r="BI129" s="322"/>
      <c r="BJ129" s="322"/>
      <c r="BK129" s="322"/>
      <c r="BL129" s="322"/>
      <c r="BM129" s="322"/>
      <c r="BN129" s="322"/>
      <c r="BO129" s="322"/>
      <c r="BP129" s="322"/>
      <c r="BQ129" s="322"/>
      <c r="BR129" s="322"/>
      <c r="BS129" s="322"/>
      <c r="BT129" s="322"/>
      <c r="BU129" s="322"/>
      <c r="BV129" s="322"/>
      <c r="BW129" s="322"/>
      <c r="BX129" s="322"/>
      <c r="BY129" s="322"/>
      <c r="BZ129" s="322"/>
      <c r="CA129" s="322"/>
      <c r="CB129" s="322"/>
      <c r="CC129" s="322"/>
      <c r="CD129" s="322"/>
      <c r="CE129" s="322"/>
      <c r="CF129" s="322"/>
    </row>
    <row r="130" spans="1:84" ht="13.5" customHeight="1">
      <c r="B130" s="629"/>
      <c r="C130" s="630"/>
      <c r="D130" s="630"/>
      <c r="E130" s="630"/>
      <c r="F130" s="630"/>
      <c r="G130" s="630"/>
      <c r="H130" s="631"/>
      <c r="I130" s="859" t="s">
        <v>269</v>
      </c>
      <c r="J130" s="666"/>
      <c r="K130" s="860"/>
      <c r="L130" s="860"/>
      <c r="M130" s="860"/>
      <c r="N130" s="147" t="s">
        <v>270</v>
      </c>
      <c r="O130" s="861"/>
      <c r="P130" s="861"/>
      <c r="Q130" s="152" t="s">
        <v>270</v>
      </c>
      <c r="R130" s="861"/>
      <c r="S130" s="861"/>
      <c r="T130" s="878"/>
      <c r="U130" s="634" t="s">
        <v>9</v>
      </c>
      <c r="V130" s="635"/>
      <c r="W130" s="635"/>
      <c r="X130" s="635"/>
      <c r="Y130" s="635"/>
      <c r="Z130" s="635"/>
      <c r="AA130" s="636"/>
      <c r="AB130" s="877"/>
      <c r="AC130" s="752"/>
      <c r="AD130" s="752"/>
      <c r="AE130" s="752"/>
      <c r="AF130" s="752"/>
      <c r="AG130" s="752"/>
      <c r="AH130" s="752"/>
      <c r="AI130" s="752"/>
      <c r="AJ130" s="752"/>
      <c r="AK130" s="752"/>
      <c r="AL130" s="752"/>
      <c r="AM130" s="752"/>
      <c r="AN130" s="752"/>
      <c r="AO130" s="752"/>
      <c r="AP130" s="752"/>
      <c r="AQ130" s="752"/>
      <c r="AR130" s="752"/>
      <c r="AS130" s="752"/>
      <c r="AT130" s="752"/>
      <c r="AU130" s="752"/>
      <c r="AV130" s="770"/>
      <c r="AY130" s="322"/>
      <c r="AZ130" s="322"/>
      <c r="BA130" s="322"/>
      <c r="BB130" s="322"/>
      <c r="BC130" s="322"/>
      <c r="BD130" s="322"/>
      <c r="BE130" s="322"/>
      <c r="BF130" s="322"/>
      <c r="BG130" s="322"/>
      <c r="BH130" s="322"/>
      <c r="BI130" s="322"/>
      <c r="BJ130" s="322"/>
      <c r="BK130" s="322"/>
      <c r="BL130" s="322"/>
      <c r="BM130" s="322"/>
      <c r="BN130" s="322"/>
      <c r="BO130" s="322"/>
      <c r="BP130" s="322"/>
      <c r="BQ130" s="322"/>
      <c r="BR130" s="322"/>
      <c r="BS130" s="322"/>
      <c r="BT130" s="322"/>
      <c r="BU130" s="322"/>
      <c r="BV130" s="322"/>
      <c r="BW130" s="322"/>
      <c r="BX130" s="322"/>
      <c r="BY130" s="322"/>
      <c r="BZ130" s="322"/>
      <c r="CA130" s="322"/>
      <c r="CB130" s="322"/>
      <c r="CC130" s="322"/>
      <c r="CD130" s="322"/>
      <c r="CE130" s="322"/>
      <c r="CF130" s="322"/>
    </row>
    <row r="131" spans="1:84" ht="13.5" customHeight="1">
      <c r="B131" s="737" t="s">
        <v>8</v>
      </c>
      <c r="C131" s="738"/>
      <c r="D131" s="738"/>
      <c r="E131" s="738"/>
      <c r="F131" s="738"/>
      <c r="G131" s="738"/>
      <c r="H131" s="893"/>
      <c r="I131" s="894"/>
      <c r="J131" s="895"/>
      <c r="K131" s="895"/>
      <c r="L131" s="895"/>
      <c r="M131" s="895"/>
      <c r="N131" s="895"/>
      <c r="O131" s="895"/>
      <c r="P131" s="895"/>
      <c r="Q131" s="895"/>
      <c r="R131" s="895"/>
      <c r="S131" s="895"/>
      <c r="T131" s="896"/>
      <c r="U131" s="637" t="s">
        <v>7</v>
      </c>
      <c r="V131" s="638"/>
      <c r="W131" s="638"/>
      <c r="X131" s="638"/>
      <c r="Y131" s="638"/>
      <c r="Z131" s="638"/>
      <c r="AA131" s="639"/>
      <c r="AB131" s="152"/>
      <c r="AC131" s="152"/>
      <c r="AD131" s="666" t="s">
        <v>628</v>
      </c>
      <c r="AE131" s="666"/>
      <c r="AF131" s="666"/>
      <c r="AG131" s="666"/>
      <c r="AH131" s="666"/>
      <c r="AI131" s="666" t="s">
        <v>243</v>
      </c>
      <c r="AJ131" s="666"/>
      <c r="AK131" s="666"/>
      <c r="AL131" s="666"/>
      <c r="AM131" s="666" t="s">
        <v>256</v>
      </c>
      <c r="AN131" s="666"/>
      <c r="AO131" s="666"/>
      <c r="AP131" s="666"/>
      <c r="AQ131" s="666" t="s">
        <v>257</v>
      </c>
      <c r="AR131" s="666"/>
      <c r="AS131" s="152" t="s">
        <v>239</v>
      </c>
      <c r="AT131" s="889" t="str">
        <f>IF(OR(AG131="",AK131="",AO131=""),"",DATE(AG131+"2018",AK131,AO131))</f>
        <v/>
      </c>
      <c r="AU131" s="889" t="str">
        <f>IF(OR(AN131="",AP131="",AR131=""),"",DATE(AN131,AP131,AR131))</f>
        <v/>
      </c>
      <c r="AV131" s="153" t="s">
        <v>258</v>
      </c>
      <c r="AY131" s="322"/>
      <c r="AZ131" s="322"/>
      <c r="BA131" s="322"/>
      <c r="BB131" s="322"/>
      <c r="BC131" s="322"/>
      <c r="BD131" s="322"/>
      <c r="BE131" s="322"/>
      <c r="BF131" s="322"/>
      <c r="BG131" s="322"/>
      <c r="BH131" s="322"/>
      <c r="BI131" s="322"/>
      <c r="BJ131" s="322"/>
      <c r="BK131" s="322"/>
      <c r="BL131" s="322"/>
      <c r="BM131" s="322"/>
      <c r="BN131" s="322"/>
      <c r="BO131" s="322"/>
      <c r="BP131" s="322"/>
      <c r="BQ131" s="322"/>
      <c r="BR131" s="322"/>
      <c r="BS131" s="322"/>
      <c r="BT131" s="322"/>
      <c r="BU131" s="322"/>
      <c r="BV131" s="322"/>
      <c r="BW131" s="322"/>
      <c r="BX131" s="322"/>
      <c r="BY131" s="322"/>
      <c r="BZ131" s="322"/>
      <c r="CA131" s="322"/>
      <c r="CB131" s="322"/>
      <c r="CC131" s="322"/>
      <c r="CD131" s="322"/>
      <c r="CE131" s="322"/>
      <c r="CF131" s="322"/>
    </row>
    <row r="132" spans="1:84" ht="15" customHeight="1">
      <c r="B132" s="58" t="s">
        <v>275</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167"/>
      <c r="AJ132" s="167"/>
      <c r="AK132" s="167"/>
      <c r="AL132" s="159"/>
      <c r="AM132" s="159"/>
      <c r="AN132" s="159"/>
      <c r="AO132" s="159"/>
      <c r="AP132" s="159"/>
      <c r="AQ132" s="159"/>
      <c r="AR132" s="159"/>
      <c r="AS132" s="159"/>
      <c r="AT132" s="159"/>
      <c r="AU132" s="159"/>
      <c r="AV132" s="160"/>
      <c r="AY132" s="322"/>
      <c r="AZ132" s="322"/>
      <c r="BA132" s="322"/>
      <c r="BB132" s="322"/>
      <c r="BC132" s="322"/>
      <c r="BD132" s="322"/>
      <c r="BE132" s="322"/>
      <c r="BF132" s="322"/>
      <c r="BG132" s="322"/>
      <c r="BH132" s="322"/>
      <c r="BI132" s="322"/>
      <c r="BJ132" s="322"/>
      <c r="BK132" s="322"/>
      <c r="BL132" s="322"/>
      <c r="BM132" s="322"/>
      <c r="BN132" s="322"/>
      <c r="BO132" s="322"/>
      <c r="BP132" s="322"/>
      <c r="BQ132" s="322"/>
      <c r="BR132" s="322"/>
      <c r="BS132" s="322"/>
      <c r="BT132" s="322"/>
      <c r="BU132" s="322"/>
      <c r="BV132" s="322"/>
      <c r="BW132" s="322"/>
      <c r="BX132" s="322"/>
      <c r="BY132" s="322"/>
      <c r="BZ132" s="322"/>
      <c r="CA132" s="322"/>
      <c r="CB132" s="322"/>
      <c r="CC132" s="322"/>
      <c r="CD132" s="322"/>
      <c r="CE132" s="322"/>
      <c r="CF132" s="322"/>
    </row>
    <row r="133" spans="1:84" ht="15" customHeight="1">
      <c r="A133" s="160"/>
      <c r="B133" s="167" t="s">
        <v>513</v>
      </c>
      <c r="C133" s="167"/>
      <c r="D133" s="167"/>
      <c r="E133" s="167"/>
      <c r="F133" s="167"/>
      <c r="G133" s="167"/>
      <c r="H133" s="167"/>
      <c r="I133" s="167"/>
      <c r="J133" s="167"/>
      <c r="K133" s="167"/>
      <c r="L133" s="167"/>
      <c r="M133" s="868"/>
      <c r="N133" s="868"/>
      <c r="O133" s="868"/>
      <c r="P133" s="167" t="s">
        <v>281</v>
      </c>
      <c r="Q133" s="868"/>
      <c r="R133" s="868"/>
      <c r="S133" s="868"/>
      <c r="T133" s="868"/>
      <c r="U133" s="868"/>
      <c r="V133" s="868"/>
      <c r="W133" s="868"/>
      <c r="X133" s="868"/>
      <c r="Y133" s="868"/>
      <c r="Z133" s="868"/>
      <c r="AA133" s="868"/>
      <c r="AB133" s="870" t="s">
        <v>515</v>
      </c>
      <c r="AC133" s="870"/>
      <c r="AD133" s="868"/>
      <c r="AE133" s="868"/>
      <c r="AF133" s="868"/>
      <c r="AG133" s="868"/>
      <c r="AH133" s="868"/>
      <c r="AI133" s="868"/>
      <c r="AJ133" s="868"/>
      <c r="AK133" s="868"/>
      <c r="AL133" s="868"/>
      <c r="AM133" s="868"/>
      <c r="AN133" s="868"/>
      <c r="AO133" s="868"/>
      <c r="AP133" s="868"/>
      <c r="AQ133" s="868"/>
      <c r="AR133" s="868"/>
      <c r="AS133" s="868"/>
      <c r="AT133" s="868"/>
      <c r="AU133" s="177" t="s">
        <v>514</v>
      </c>
      <c r="AV133" s="160"/>
      <c r="AY133" s="322"/>
      <c r="AZ133" s="322"/>
      <c r="BA133" s="322"/>
      <c r="BB133" s="322"/>
      <c r="BC133" s="322"/>
      <c r="BD133" s="322"/>
      <c r="BE133" s="322"/>
      <c r="BF133" s="322"/>
      <c r="BG133" s="322"/>
      <c r="BH133" s="322"/>
      <c r="BI133" s="322"/>
      <c r="BJ133" s="322"/>
      <c r="BK133" s="322"/>
      <c r="BL133" s="322"/>
      <c r="BM133" s="322"/>
      <c r="BN133" s="322"/>
      <c r="BO133" s="322"/>
      <c r="BP133" s="322"/>
      <c r="BQ133" s="322"/>
      <c r="BR133" s="322"/>
      <c r="BS133" s="322"/>
      <c r="BT133" s="322"/>
      <c r="BU133" s="322"/>
      <c r="BV133" s="322"/>
      <c r="BW133" s="322"/>
      <c r="BX133" s="322"/>
      <c r="BY133" s="322"/>
      <c r="BZ133" s="322"/>
      <c r="CA133" s="322"/>
      <c r="CB133" s="322"/>
      <c r="CC133" s="322"/>
      <c r="CD133" s="322"/>
      <c r="CE133" s="322"/>
      <c r="CF133" s="322"/>
    </row>
    <row r="134" spans="1:84" s="307" customFormat="1" ht="15" customHeight="1">
      <c r="A134" s="343"/>
      <c r="B134" s="167"/>
      <c r="C134" s="167"/>
      <c r="D134" s="167"/>
      <c r="E134" s="167"/>
      <c r="F134" s="167"/>
      <c r="G134" s="167"/>
      <c r="H134" s="167"/>
      <c r="I134" s="167"/>
      <c r="J134" s="167"/>
      <c r="K134" s="167"/>
      <c r="L134" s="167"/>
      <c r="M134" s="869"/>
      <c r="N134" s="869"/>
      <c r="O134" s="869"/>
      <c r="P134" s="167" t="s">
        <v>159</v>
      </c>
      <c r="Q134" s="868"/>
      <c r="R134" s="868"/>
      <c r="S134" s="868"/>
      <c r="T134" s="868"/>
      <c r="U134" s="868"/>
      <c r="V134" s="868"/>
      <c r="W134" s="868"/>
      <c r="X134" s="868"/>
      <c r="Y134" s="868"/>
      <c r="Z134" s="868"/>
      <c r="AA134" s="868"/>
      <c r="AB134" s="870" t="s">
        <v>515</v>
      </c>
      <c r="AC134" s="870"/>
      <c r="AD134" s="868"/>
      <c r="AE134" s="868"/>
      <c r="AF134" s="868"/>
      <c r="AG134" s="868"/>
      <c r="AH134" s="868"/>
      <c r="AI134" s="868"/>
      <c r="AJ134" s="868"/>
      <c r="AK134" s="868"/>
      <c r="AL134" s="868"/>
      <c r="AM134" s="868"/>
      <c r="AN134" s="868"/>
      <c r="AO134" s="868"/>
      <c r="AP134" s="868"/>
      <c r="AQ134" s="868"/>
      <c r="AR134" s="868"/>
      <c r="AS134" s="868"/>
      <c r="AT134" s="868"/>
      <c r="AU134" s="177" t="s">
        <v>514</v>
      </c>
      <c r="AV134" s="343"/>
      <c r="AY134" s="322"/>
      <c r="AZ134" s="322"/>
      <c r="BA134" s="322"/>
      <c r="BB134" s="322"/>
      <c r="BC134" s="322"/>
      <c r="BD134" s="322"/>
      <c r="BE134" s="322"/>
      <c r="BF134" s="322"/>
      <c r="BG134" s="322"/>
      <c r="BH134" s="322"/>
      <c r="BI134" s="322"/>
      <c r="BJ134" s="322"/>
      <c r="BK134" s="322"/>
      <c r="BL134" s="322"/>
      <c r="BM134" s="322"/>
      <c r="BN134" s="322"/>
      <c r="BO134" s="322"/>
      <c r="BP134" s="322"/>
      <c r="BQ134" s="322"/>
      <c r="BR134" s="322"/>
      <c r="BS134" s="322"/>
      <c r="BT134" s="322"/>
      <c r="BU134" s="322"/>
      <c r="BV134" s="322"/>
      <c r="BW134" s="322"/>
      <c r="BX134" s="322"/>
      <c r="BY134" s="322"/>
      <c r="BZ134" s="322"/>
      <c r="CA134" s="322"/>
      <c r="CB134" s="322"/>
      <c r="CC134" s="322"/>
      <c r="CD134" s="322"/>
      <c r="CE134" s="322"/>
      <c r="CF134" s="322"/>
    </row>
    <row r="135" spans="1:84" s="307" customFormat="1" ht="15" customHeight="1">
      <c r="A135" s="343"/>
      <c r="B135" s="167"/>
      <c r="C135" s="167"/>
      <c r="D135" s="167"/>
      <c r="E135" s="167"/>
      <c r="F135" s="167"/>
      <c r="G135" s="167"/>
      <c r="H135" s="167"/>
      <c r="I135" s="167"/>
      <c r="J135" s="167"/>
      <c r="K135" s="167"/>
      <c r="L135" s="167"/>
      <c r="M135" s="107"/>
      <c r="N135" s="107"/>
      <c r="O135" s="107"/>
      <c r="P135" s="167" t="s">
        <v>159</v>
      </c>
      <c r="Q135" s="869"/>
      <c r="R135" s="869"/>
      <c r="S135" s="869"/>
      <c r="T135" s="869"/>
      <c r="U135" s="869"/>
      <c r="V135" s="869"/>
      <c r="W135" s="869"/>
      <c r="X135" s="869"/>
      <c r="Y135" s="869"/>
      <c r="Z135" s="869"/>
      <c r="AA135" s="869"/>
      <c r="AB135" s="869" t="s">
        <v>516</v>
      </c>
      <c r="AC135" s="869"/>
      <c r="AD135" s="869"/>
      <c r="AE135" s="869"/>
      <c r="AF135" s="869"/>
      <c r="AG135" s="869"/>
      <c r="AH135" s="869"/>
      <c r="AI135" s="869"/>
      <c r="AJ135" s="869"/>
      <c r="AK135" s="869"/>
      <c r="AL135" s="869"/>
      <c r="AM135" s="869"/>
      <c r="AN135" s="869"/>
      <c r="AO135" s="869"/>
      <c r="AP135" s="869"/>
      <c r="AQ135" s="869"/>
      <c r="AR135" s="869"/>
      <c r="AS135" s="869"/>
      <c r="AT135" s="869"/>
      <c r="AU135" s="177" t="s">
        <v>514</v>
      </c>
      <c r="AV135" s="343"/>
      <c r="AY135" s="322"/>
      <c r="AZ135" s="322"/>
      <c r="BA135" s="322"/>
      <c r="BB135" s="322"/>
      <c r="BC135" s="322"/>
      <c r="BD135" s="322"/>
      <c r="BE135" s="322"/>
      <c r="BF135" s="322"/>
      <c r="BG135" s="322"/>
      <c r="BH135" s="322"/>
      <c r="BI135" s="322"/>
      <c r="BJ135" s="322"/>
      <c r="BK135" s="322"/>
      <c r="BL135" s="322"/>
      <c r="BM135" s="322"/>
      <c r="BN135" s="322"/>
      <c r="BO135" s="322"/>
      <c r="BP135" s="322"/>
      <c r="BQ135" s="322"/>
      <c r="BR135" s="322"/>
      <c r="BS135" s="322"/>
      <c r="BT135" s="322"/>
      <c r="BU135" s="322"/>
      <c r="BV135" s="322"/>
      <c r="BW135" s="322"/>
      <c r="BX135" s="322"/>
      <c r="BY135" s="322"/>
      <c r="BZ135" s="322"/>
      <c r="CA135" s="322"/>
      <c r="CB135" s="322"/>
      <c r="CC135" s="322"/>
      <c r="CD135" s="322"/>
      <c r="CE135" s="322"/>
      <c r="CF135" s="322"/>
    </row>
    <row r="136" spans="1:84" ht="15" customHeight="1">
      <c r="A136" s="160"/>
      <c r="B136" s="159" t="s">
        <v>280</v>
      </c>
      <c r="C136" s="159"/>
      <c r="D136" s="159"/>
      <c r="E136" s="159"/>
      <c r="F136" s="159"/>
      <c r="G136" s="159"/>
      <c r="H136" s="159"/>
      <c r="I136" s="159"/>
      <c r="J136" s="159"/>
      <c r="K136" s="159"/>
      <c r="L136" s="159"/>
      <c r="M136" s="868"/>
      <c r="N136" s="868"/>
      <c r="O136" s="868"/>
      <c r="P136" s="167"/>
      <c r="Q136" s="873" t="s">
        <v>517</v>
      </c>
      <c r="R136" s="873"/>
      <c r="S136" s="873"/>
      <c r="T136" s="873"/>
      <c r="U136" s="869" t="s">
        <v>628</v>
      </c>
      <c r="V136" s="869"/>
      <c r="W136" s="107"/>
      <c r="X136" s="107" t="s">
        <v>518</v>
      </c>
      <c r="Y136" s="869"/>
      <c r="Z136" s="869"/>
      <c r="AA136" s="869" t="s">
        <v>519</v>
      </c>
      <c r="AB136" s="869"/>
      <c r="AC136" s="870"/>
      <c r="AD136" s="870"/>
      <c r="AE136" s="870" t="s">
        <v>520</v>
      </c>
      <c r="AF136" s="870"/>
      <c r="AG136" s="167"/>
      <c r="AH136" s="167"/>
      <c r="AI136" s="167"/>
      <c r="AJ136" s="167"/>
      <c r="AK136" s="662"/>
      <c r="AL136" s="662"/>
      <c r="AM136" s="662"/>
      <c r="AN136" s="662"/>
      <c r="AO136" s="662"/>
      <c r="AP136" s="662"/>
      <c r="AQ136" s="662"/>
      <c r="AR136" s="662"/>
      <c r="AS136" s="662"/>
      <c r="AT136" s="662"/>
      <c r="AU136" s="662"/>
      <c r="AV136" s="663"/>
      <c r="AY136" s="322"/>
      <c r="AZ136" s="322"/>
      <c r="BA136" s="322"/>
      <c r="BB136" s="322"/>
      <c r="BC136" s="322"/>
      <c r="BD136" s="322"/>
      <c r="BE136" s="322"/>
      <c r="BF136" s="322"/>
      <c r="BG136" s="322"/>
      <c r="BH136" s="322"/>
      <c r="BI136" s="322"/>
      <c r="BJ136" s="322"/>
      <c r="BK136" s="322"/>
      <c r="BL136" s="322"/>
      <c r="BM136" s="322"/>
      <c r="BN136" s="322"/>
      <c r="BO136" s="322"/>
      <c r="BP136" s="322"/>
      <c r="BQ136" s="322"/>
      <c r="BR136" s="322"/>
      <c r="BS136" s="322"/>
      <c r="BT136" s="322"/>
      <c r="BU136" s="322"/>
      <c r="BV136" s="322"/>
      <c r="BW136" s="322"/>
      <c r="BX136" s="322"/>
      <c r="BY136" s="322"/>
      <c r="BZ136" s="322"/>
      <c r="CA136" s="322"/>
      <c r="CB136" s="322"/>
      <c r="CC136" s="322"/>
      <c r="CD136" s="322"/>
      <c r="CE136" s="322"/>
      <c r="CF136" s="322"/>
    </row>
    <row r="137" spans="1:84" s="307" customFormat="1" ht="15" customHeight="1">
      <c r="A137" s="343"/>
      <c r="B137" s="167"/>
      <c r="C137" s="167"/>
      <c r="D137" s="167"/>
      <c r="E137" s="167"/>
      <c r="F137" s="167"/>
      <c r="G137" s="167"/>
      <c r="H137" s="167"/>
      <c r="I137" s="167"/>
      <c r="J137" s="167"/>
      <c r="K137" s="167"/>
      <c r="L137" s="167"/>
      <c r="M137" s="869"/>
      <c r="N137" s="869"/>
      <c r="O137" s="869"/>
      <c r="P137" s="167" t="s">
        <v>159</v>
      </c>
      <c r="Q137" s="868"/>
      <c r="R137" s="868"/>
      <c r="S137" s="868"/>
      <c r="T137" s="868"/>
      <c r="U137" s="868"/>
      <c r="V137" s="868"/>
      <c r="W137" s="868"/>
      <c r="X137" s="868"/>
      <c r="Y137" s="868"/>
      <c r="Z137" s="868"/>
      <c r="AA137" s="868"/>
      <c r="AB137" s="870" t="s">
        <v>515</v>
      </c>
      <c r="AC137" s="870"/>
      <c r="AD137" s="868"/>
      <c r="AE137" s="868"/>
      <c r="AF137" s="868"/>
      <c r="AG137" s="868"/>
      <c r="AH137" s="868"/>
      <c r="AI137" s="868"/>
      <c r="AJ137" s="868"/>
      <c r="AK137" s="868"/>
      <c r="AL137" s="868"/>
      <c r="AM137" s="868"/>
      <c r="AN137" s="868"/>
      <c r="AO137" s="868"/>
      <c r="AP137" s="868"/>
      <c r="AQ137" s="868"/>
      <c r="AR137" s="868"/>
      <c r="AS137" s="868"/>
      <c r="AT137" s="868"/>
      <c r="AU137" s="177" t="s">
        <v>514</v>
      </c>
      <c r="AV137" s="343"/>
      <c r="AY137" s="322"/>
      <c r="AZ137" s="322"/>
      <c r="BA137" s="322"/>
      <c r="BB137" s="322"/>
      <c r="BC137" s="322"/>
      <c r="BD137" s="322"/>
      <c r="BE137" s="322"/>
      <c r="BF137" s="322"/>
      <c r="BG137" s="322"/>
      <c r="BH137" s="322"/>
      <c r="BI137" s="322"/>
      <c r="BJ137" s="322"/>
      <c r="BK137" s="322"/>
      <c r="BL137" s="322"/>
      <c r="BM137" s="322"/>
      <c r="BN137" s="322"/>
      <c r="BO137" s="322"/>
      <c r="BP137" s="322"/>
      <c r="BQ137" s="322"/>
      <c r="BR137" s="322"/>
      <c r="BS137" s="322"/>
      <c r="BT137" s="322"/>
      <c r="BU137" s="322"/>
      <c r="BV137" s="322"/>
      <c r="BW137" s="322"/>
      <c r="BX137" s="322"/>
      <c r="BY137" s="322"/>
      <c r="BZ137" s="322"/>
      <c r="CA137" s="322"/>
      <c r="CB137" s="322"/>
      <c r="CC137" s="322"/>
      <c r="CD137" s="322"/>
      <c r="CE137" s="322"/>
      <c r="CF137" s="322"/>
    </row>
    <row r="138" spans="1:84" s="307" customFormat="1" ht="15" customHeight="1">
      <c r="A138" s="343"/>
      <c r="B138" s="167"/>
      <c r="C138" s="167"/>
      <c r="D138" s="167"/>
      <c r="E138" s="167"/>
      <c r="F138" s="167"/>
      <c r="G138" s="167"/>
      <c r="H138" s="167"/>
      <c r="I138" s="167"/>
      <c r="J138" s="167"/>
      <c r="K138" s="167"/>
      <c r="L138" s="167"/>
      <c r="M138" s="869"/>
      <c r="N138" s="869"/>
      <c r="O138" s="869"/>
      <c r="P138" s="167" t="s">
        <v>159</v>
      </c>
      <c r="Q138" s="868"/>
      <c r="R138" s="868"/>
      <c r="S138" s="868"/>
      <c r="T138" s="868"/>
      <c r="U138" s="868"/>
      <c r="V138" s="868"/>
      <c r="W138" s="868"/>
      <c r="X138" s="868"/>
      <c r="Y138" s="868"/>
      <c r="Z138" s="868"/>
      <c r="AA138" s="868"/>
      <c r="AB138" s="870" t="s">
        <v>516</v>
      </c>
      <c r="AC138" s="870"/>
      <c r="AD138" s="868"/>
      <c r="AE138" s="868"/>
      <c r="AF138" s="868"/>
      <c r="AG138" s="868"/>
      <c r="AH138" s="868"/>
      <c r="AI138" s="868"/>
      <c r="AJ138" s="868"/>
      <c r="AK138" s="868"/>
      <c r="AL138" s="868"/>
      <c r="AM138" s="868"/>
      <c r="AN138" s="868"/>
      <c r="AO138" s="868"/>
      <c r="AP138" s="868"/>
      <c r="AQ138" s="868"/>
      <c r="AR138" s="868"/>
      <c r="AS138" s="868"/>
      <c r="AT138" s="868"/>
      <c r="AU138" s="177" t="s">
        <v>514</v>
      </c>
      <c r="AV138" s="343"/>
      <c r="AY138" s="322"/>
      <c r="AZ138" s="322"/>
      <c r="BA138" s="322"/>
      <c r="BB138" s="322"/>
      <c r="BC138" s="322"/>
      <c r="BD138" s="322"/>
      <c r="BE138" s="322"/>
      <c r="BF138" s="322"/>
      <c r="BG138" s="322"/>
      <c r="BH138" s="322"/>
      <c r="BI138" s="322"/>
      <c r="BJ138" s="322"/>
      <c r="BK138" s="322"/>
      <c r="BL138" s="322"/>
      <c r="BM138" s="322"/>
      <c r="BN138" s="322"/>
      <c r="BO138" s="322"/>
      <c r="BP138" s="322"/>
      <c r="BQ138" s="322"/>
      <c r="BR138" s="322"/>
      <c r="BS138" s="322"/>
      <c r="BT138" s="322"/>
      <c r="BU138" s="322"/>
      <c r="BV138" s="322"/>
      <c r="BW138" s="322"/>
      <c r="BX138" s="322"/>
      <c r="BY138" s="322"/>
      <c r="BZ138" s="322"/>
      <c r="CA138" s="322"/>
      <c r="CB138" s="322"/>
      <c r="CC138" s="322"/>
      <c r="CD138" s="322"/>
      <c r="CE138" s="322"/>
      <c r="CF138" s="322"/>
    </row>
    <row r="139" spans="1:84" s="307" customFormat="1" ht="15" customHeight="1">
      <c r="A139" s="343"/>
      <c r="B139" s="167"/>
      <c r="C139" s="167"/>
      <c r="D139" s="167"/>
      <c r="E139" s="167"/>
      <c r="F139" s="167"/>
      <c r="G139" s="167"/>
      <c r="H139" s="167"/>
      <c r="I139" s="167"/>
      <c r="J139" s="167"/>
      <c r="K139" s="167"/>
      <c r="L139" s="167"/>
      <c r="M139" s="107"/>
      <c r="N139" s="107"/>
      <c r="O139" s="107"/>
      <c r="P139" s="167" t="s">
        <v>159</v>
      </c>
      <c r="Q139" s="869"/>
      <c r="R139" s="869"/>
      <c r="S139" s="869"/>
      <c r="T139" s="869"/>
      <c r="U139" s="869"/>
      <c r="V139" s="869"/>
      <c r="W139" s="869"/>
      <c r="X139" s="869"/>
      <c r="Y139" s="869"/>
      <c r="Z139" s="869"/>
      <c r="AA139" s="869"/>
      <c r="AB139" s="869" t="s">
        <v>516</v>
      </c>
      <c r="AC139" s="869"/>
      <c r="AD139" s="869"/>
      <c r="AE139" s="869"/>
      <c r="AF139" s="869"/>
      <c r="AG139" s="869"/>
      <c r="AH139" s="869"/>
      <c r="AI139" s="869"/>
      <c r="AJ139" s="869"/>
      <c r="AK139" s="869"/>
      <c r="AL139" s="869"/>
      <c r="AM139" s="869"/>
      <c r="AN139" s="869"/>
      <c r="AO139" s="869"/>
      <c r="AP139" s="869"/>
      <c r="AQ139" s="869"/>
      <c r="AR139" s="869"/>
      <c r="AS139" s="869"/>
      <c r="AT139" s="869"/>
      <c r="AU139" s="177" t="s">
        <v>514</v>
      </c>
      <c r="AV139" s="343"/>
      <c r="AY139" s="322"/>
      <c r="AZ139" s="322"/>
      <c r="BA139" s="322"/>
      <c r="BB139" s="322"/>
      <c r="BC139" s="322"/>
      <c r="BD139" s="322"/>
      <c r="BE139" s="322"/>
      <c r="BF139" s="322"/>
      <c r="BG139" s="322"/>
      <c r="BH139" s="322"/>
      <c r="BI139" s="322"/>
      <c r="BJ139" s="322"/>
      <c r="BK139" s="322"/>
      <c r="BL139" s="322"/>
      <c r="BM139" s="322"/>
      <c r="BN139" s="322"/>
      <c r="BO139" s="322"/>
      <c r="BP139" s="322"/>
      <c r="BQ139" s="322"/>
      <c r="BR139" s="322"/>
      <c r="BS139" s="322"/>
      <c r="BT139" s="322"/>
      <c r="BU139" s="322"/>
      <c r="BV139" s="322"/>
      <c r="BW139" s="322"/>
      <c r="BX139" s="322"/>
      <c r="BY139" s="322"/>
      <c r="BZ139" s="322"/>
      <c r="CA139" s="322"/>
      <c r="CB139" s="322"/>
      <c r="CC139" s="322"/>
      <c r="CD139" s="322"/>
      <c r="CE139" s="322"/>
      <c r="CF139" s="322"/>
    </row>
    <row r="140" spans="1:84" ht="15" customHeight="1">
      <c r="A140" s="160"/>
      <c r="B140" s="159" t="s">
        <v>276</v>
      </c>
      <c r="C140" s="159"/>
      <c r="D140" s="159"/>
      <c r="E140" s="159"/>
      <c r="F140" s="159"/>
      <c r="G140" s="159"/>
      <c r="H140" s="159"/>
      <c r="I140" s="159"/>
      <c r="J140" s="159"/>
      <c r="K140" s="159"/>
      <c r="L140" s="159"/>
      <c r="M140" s="868"/>
      <c r="N140" s="868"/>
      <c r="O140" s="868"/>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60"/>
      <c r="AY140" s="322"/>
      <c r="AZ140" s="322"/>
      <c r="BA140" s="322"/>
      <c r="BB140" s="322"/>
      <c r="BC140" s="322"/>
      <c r="BD140" s="322"/>
      <c r="BE140" s="322"/>
      <c r="BF140" s="322"/>
      <c r="BG140" s="322"/>
      <c r="BH140" s="322"/>
      <c r="BI140" s="322"/>
      <c r="BJ140" s="322"/>
      <c r="BK140" s="322"/>
      <c r="BL140" s="322"/>
      <c r="BM140" s="322"/>
      <c r="BN140" s="322"/>
      <c r="BO140" s="322"/>
      <c r="BP140" s="322"/>
      <c r="BQ140" s="322"/>
      <c r="BR140" s="322"/>
      <c r="BS140" s="322"/>
      <c r="BT140" s="322"/>
      <c r="BU140" s="322"/>
      <c r="BV140" s="322"/>
      <c r="BW140" s="322"/>
      <c r="BX140" s="322"/>
      <c r="BY140" s="322"/>
      <c r="BZ140" s="322"/>
      <c r="CA140" s="322"/>
      <c r="CB140" s="322"/>
      <c r="CC140" s="322"/>
      <c r="CD140" s="322"/>
      <c r="CE140" s="322"/>
      <c r="CF140" s="322"/>
    </row>
    <row r="141" spans="1:84" ht="15" customHeight="1">
      <c r="A141" s="160"/>
      <c r="B141" s="159" t="s">
        <v>490</v>
      </c>
      <c r="C141" s="159"/>
      <c r="D141" s="159"/>
      <c r="E141" s="159"/>
      <c r="F141" s="159"/>
      <c r="G141" s="159"/>
      <c r="H141" s="159"/>
      <c r="I141" s="159"/>
      <c r="J141" s="159"/>
      <c r="K141" s="159"/>
      <c r="L141" s="159" t="s">
        <v>281</v>
      </c>
      <c r="M141" s="662" t="s">
        <v>628</v>
      </c>
      <c r="N141" s="662"/>
      <c r="O141" s="149"/>
      <c r="P141" s="149" t="s">
        <v>243</v>
      </c>
      <c r="Q141" s="149"/>
      <c r="R141" s="303" t="s">
        <v>125</v>
      </c>
      <c r="S141" s="305"/>
      <c r="T141" s="306" t="s">
        <v>493</v>
      </c>
      <c r="U141" s="662" t="s">
        <v>282</v>
      </c>
      <c r="V141" s="662"/>
      <c r="W141" s="662" t="s">
        <v>628</v>
      </c>
      <c r="X141" s="662"/>
      <c r="Y141" s="871"/>
      <c r="Z141" s="871"/>
      <c r="AA141" s="662" t="s">
        <v>243</v>
      </c>
      <c r="AB141" s="662"/>
      <c r="AC141" s="872" t="str">
        <f>IF(B3="","",B3)</f>
        <v/>
      </c>
      <c r="AD141" s="872"/>
      <c r="AE141" s="871" t="s">
        <v>494</v>
      </c>
      <c r="AF141" s="871"/>
      <c r="AG141" s="872" t="str">
        <f>IF(E3="","",E3)</f>
        <v/>
      </c>
      <c r="AH141" s="872"/>
      <c r="AI141" s="871" t="s">
        <v>493</v>
      </c>
      <c r="AJ141" s="871"/>
      <c r="AK141" s="304" t="s">
        <v>495</v>
      </c>
      <c r="AL141" s="159"/>
      <c r="AM141" s="159"/>
      <c r="AN141" s="159"/>
      <c r="AO141" s="159"/>
      <c r="AP141" s="159"/>
      <c r="AQ141" s="159"/>
      <c r="AR141" s="159"/>
      <c r="AS141" s="159"/>
      <c r="AT141" s="159"/>
      <c r="AU141" s="159"/>
      <c r="AV141" s="160"/>
      <c r="AY141" s="322"/>
      <c r="AZ141" s="322"/>
      <c r="BA141" s="322"/>
      <c r="BB141" s="322"/>
      <c r="BC141" s="322"/>
      <c r="BD141" s="322"/>
      <c r="BE141" s="322"/>
      <c r="BF141" s="322"/>
      <c r="BG141" s="322"/>
      <c r="BH141" s="322"/>
      <c r="BI141" s="322"/>
      <c r="BJ141" s="322"/>
      <c r="BK141" s="322"/>
      <c r="BL141" s="322"/>
      <c r="BM141" s="322"/>
      <c r="BN141" s="322"/>
      <c r="BO141" s="322"/>
      <c r="BP141" s="322"/>
      <c r="BQ141" s="322"/>
      <c r="BR141" s="322"/>
      <c r="BS141" s="322"/>
      <c r="BT141" s="322"/>
      <c r="BU141" s="322"/>
      <c r="BV141" s="322"/>
      <c r="BW141" s="322"/>
      <c r="BX141" s="322"/>
      <c r="BY141" s="322"/>
      <c r="BZ141" s="322"/>
      <c r="CA141" s="322"/>
      <c r="CB141" s="322"/>
      <c r="CC141" s="322"/>
      <c r="CD141" s="322"/>
      <c r="CE141" s="322"/>
      <c r="CF141" s="322"/>
    </row>
    <row r="142" spans="1:84" ht="15" customHeight="1">
      <c r="A142" s="160"/>
      <c r="B142" s="337" t="s">
        <v>277</v>
      </c>
      <c r="C142" s="337"/>
      <c r="D142" s="337"/>
      <c r="E142" s="337"/>
      <c r="F142" s="337"/>
      <c r="G142" s="337"/>
      <c r="H142" s="337"/>
      <c r="I142" s="337"/>
      <c r="J142" s="337"/>
      <c r="K142" s="337"/>
      <c r="L142" s="337"/>
      <c r="M142" s="868"/>
      <c r="N142" s="868"/>
      <c r="O142" s="868"/>
      <c r="P142" s="337"/>
      <c r="Q142" s="337"/>
      <c r="R142" s="337"/>
      <c r="S142" s="337"/>
      <c r="T142" s="337"/>
      <c r="U142" s="337"/>
      <c r="V142" s="337"/>
      <c r="W142" s="337"/>
      <c r="X142" s="337"/>
      <c r="Y142" s="337"/>
      <c r="Z142" s="337"/>
      <c r="AA142" s="337"/>
      <c r="AB142" s="337"/>
      <c r="AC142" s="337"/>
      <c r="AD142" s="337"/>
      <c r="AE142" s="337"/>
      <c r="AF142" s="337"/>
      <c r="AG142" s="337"/>
      <c r="AH142" s="337"/>
      <c r="AI142" s="337"/>
      <c r="AJ142" s="337"/>
      <c r="AK142" s="337"/>
      <c r="AL142" s="337"/>
      <c r="AM142" s="337"/>
      <c r="AN142" s="337"/>
      <c r="AO142" s="337"/>
      <c r="AP142" s="337"/>
      <c r="AQ142" s="337"/>
      <c r="AR142" s="337"/>
      <c r="AS142" s="337"/>
      <c r="AT142" s="337"/>
      <c r="AU142" s="337"/>
      <c r="AV142" s="338"/>
      <c r="AY142" s="322"/>
      <c r="AZ142" s="322"/>
      <c r="BA142" s="322"/>
      <c r="BB142" s="322"/>
      <c r="BC142" s="322"/>
      <c r="BD142" s="322"/>
      <c r="BE142" s="322"/>
      <c r="BF142" s="322"/>
      <c r="BG142" s="322"/>
      <c r="BH142" s="322"/>
      <c r="BI142" s="322"/>
      <c r="BJ142" s="322"/>
      <c r="BK142" s="322"/>
      <c r="BL142" s="322"/>
      <c r="BM142" s="322"/>
      <c r="BN142" s="322"/>
      <c r="BO142" s="322"/>
      <c r="BP142" s="322"/>
      <c r="BQ142" s="322"/>
      <c r="BR142" s="322"/>
      <c r="BS142" s="322"/>
      <c r="BT142" s="322"/>
      <c r="BU142" s="322"/>
      <c r="BV142" s="322"/>
      <c r="BW142" s="322"/>
      <c r="BX142" s="322"/>
      <c r="BY142" s="322"/>
      <c r="BZ142" s="322"/>
      <c r="CA142" s="322"/>
      <c r="CB142" s="322"/>
      <c r="CC142" s="322"/>
      <c r="CD142" s="322"/>
      <c r="CE142" s="322"/>
      <c r="CF142" s="322"/>
    </row>
    <row r="143" spans="1:84" s="307" customFormat="1" ht="15" customHeight="1">
      <c r="A143" s="337"/>
      <c r="B143" s="335" t="s">
        <v>507</v>
      </c>
      <c r="C143" s="334"/>
      <c r="D143" s="334"/>
      <c r="E143" s="334"/>
      <c r="F143" s="334"/>
      <c r="G143" s="334"/>
      <c r="H143" s="334"/>
      <c r="I143" s="334"/>
      <c r="J143" s="334"/>
      <c r="K143" s="334"/>
      <c r="L143" s="334"/>
      <c r="M143" s="857"/>
      <c r="N143" s="857"/>
      <c r="O143" s="857"/>
      <c r="P143" s="334"/>
      <c r="Q143" s="334"/>
      <c r="R143" s="334"/>
      <c r="S143" s="334"/>
      <c r="T143" s="334"/>
      <c r="U143" s="334"/>
      <c r="V143" s="334"/>
      <c r="W143" s="334"/>
      <c r="X143" s="334"/>
      <c r="Y143" s="334"/>
      <c r="Z143" s="334"/>
      <c r="AA143" s="334"/>
      <c r="AB143" s="334"/>
      <c r="AC143" s="334"/>
      <c r="AD143" s="334"/>
      <c r="AE143" s="334"/>
      <c r="AF143" s="334"/>
      <c r="AG143" s="334"/>
      <c r="AH143" s="334"/>
      <c r="AI143" s="334"/>
      <c r="AJ143" s="334"/>
      <c r="AK143" s="334"/>
      <c r="AL143" s="334"/>
      <c r="AM143" s="334"/>
      <c r="AN143" s="334"/>
      <c r="AO143" s="334"/>
      <c r="AP143" s="334"/>
      <c r="AQ143" s="334"/>
      <c r="AR143" s="334"/>
      <c r="AS143" s="334"/>
      <c r="AT143" s="334"/>
      <c r="AU143" s="334"/>
      <c r="AV143" s="336"/>
      <c r="AY143" s="322"/>
      <c r="AZ143" s="322"/>
      <c r="BA143" s="322"/>
      <c r="BB143" s="322"/>
      <c r="BC143" s="322"/>
      <c r="BD143" s="322"/>
      <c r="BE143" s="322"/>
      <c r="BF143" s="322"/>
      <c r="BG143" s="322"/>
      <c r="BH143" s="322"/>
      <c r="BI143" s="322"/>
      <c r="BJ143" s="322"/>
      <c r="BK143" s="322"/>
      <c r="BL143" s="322"/>
      <c r="BM143" s="322"/>
      <c r="BN143" s="322"/>
      <c r="BO143" s="322"/>
      <c r="BP143" s="322"/>
      <c r="BQ143" s="322"/>
      <c r="BR143" s="322"/>
      <c r="BS143" s="322"/>
      <c r="BT143" s="322"/>
      <c r="BU143" s="322"/>
      <c r="BV143" s="322"/>
      <c r="BW143" s="322"/>
      <c r="BX143" s="322"/>
      <c r="BY143" s="322"/>
      <c r="BZ143" s="322"/>
      <c r="CA143" s="322"/>
      <c r="CB143" s="322"/>
      <c r="CC143" s="322"/>
      <c r="CD143" s="322"/>
      <c r="CE143" s="322"/>
      <c r="CF143" s="322"/>
    </row>
    <row r="144" spans="1:84" ht="15" customHeight="1">
      <c r="B144" s="843" t="s">
        <v>117</v>
      </c>
      <c r="C144" s="844"/>
      <c r="D144" s="845"/>
      <c r="E144" s="745"/>
      <c r="F144" s="746"/>
      <c r="G144" s="746"/>
      <c r="H144" s="746"/>
      <c r="I144" s="746"/>
      <c r="J144" s="746"/>
      <c r="K144" s="746"/>
      <c r="L144" s="746"/>
      <c r="M144" s="746"/>
      <c r="N144" s="746"/>
      <c r="O144" s="746"/>
      <c r="P144" s="746"/>
      <c r="Q144" s="746"/>
      <c r="R144" s="746"/>
      <c r="S144" s="746"/>
      <c r="T144" s="746"/>
      <c r="U144" s="746"/>
      <c r="V144" s="746"/>
      <c r="W144" s="746"/>
      <c r="X144" s="746"/>
      <c r="Y144" s="746"/>
      <c r="Z144" s="746"/>
      <c r="AA144" s="746"/>
      <c r="AB144" s="746"/>
      <c r="AC144" s="746"/>
      <c r="AD144" s="746"/>
      <c r="AE144" s="746"/>
      <c r="AF144" s="746"/>
      <c r="AG144" s="746"/>
      <c r="AH144" s="746"/>
      <c r="AI144" s="746"/>
      <c r="AJ144" s="746"/>
      <c r="AK144" s="746"/>
      <c r="AL144" s="746"/>
      <c r="AM144" s="746"/>
      <c r="AN144" s="746"/>
      <c r="AO144" s="746"/>
      <c r="AP144" s="746"/>
      <c r="AQ144" s="746"/>
      <c r="AR144" s="746"/>
      <c r="AS144" s="746"/>
      <c r="AT144" s="746"/>
      <c r="AU144" s="746"/>
      <c r="AV144" s="747"/>
      <c r="AY144" s="322"/>
      <c r="AZ144" s="322"/>
      <c r="BA144" s="322"/>
      <c r="BB144" s="322"/>
      <c r="BC144" s="322"/>
      <c r="BD144" s="322"/>
      <c r="BE144" s="322"/>
      <c r="BF144" s="322"/>
      <c r="BG144" s="322"/>
      <c r="BH144" s="322"/>
      <c r="BI144" s="322"/>
      <c r="BJ144" s="322"/>
      <c r="BK144" s="322"/>
      <c r="BL144" s="322"/>
      <c r="BM144" s="322"/>
      <c r="BN144" s="322"/>
      <c r="BO144" s="322"/>
      <c r="BP144" s="322"/>
      <c r="BQ144" s="322"/>
      <c r="BR144" s="322"/>
      <c r="BS144" s="322"/>
      <c r="BT144" s="322"/>
      <c r="BU144" s="322"/>
      <c r="BV144" s="322"/>
      <c r="BW144" s="322"/>
      <c r="BX144" s="322"/>
      <c r="BY144" s="322"/>
      <c r="BZ144" s="322"/>
      <c r="CA144" s="322"/>
      <c r="CB144" s="322"/>
      <c r="CC144" s="322"/>
      <c r="CD144" s="322"/>
      <c r="CE144" s="322"/>
      <c r="CF144" s="322"/>
    </row>
    <row r="145" spans="1:84" ht="15" customHeight="1">
      <c r="B145" s="846"/>
      <c r="C145" s="847"/>
      <c r="D145" s="848"/>
      <c r="E145" s="704"/>
      <c r="F145" s="705"/>
      <c r="G145" s="705"/>
      <c r="H145" s="705"/>
      <c r="I145" s="705"/>
      <c r="J145" s="705"/>
      <c r="K145" s="705"/>
      <c r="L145" s="705"/>
      <c r="M145" s="705"/>
      <c r="N145" s="705"/>
      <c r="O145" s="705"/>
      <c r="P145" s="705"/>
      <c r="Q145" s="705"/>
      <c r="R145" s="705"/>
      <c r="S145" s="705"/>
      <c r="T145" s="705"/>
      <c r="U145" s="705"/>
      <c r="V145" s="705"/>
      <c r="W145" s="705"/>
      <c r="X145" s="705"/>
      <c r="Y145" s="705"/>
      <c r="Z145" s="705"/>
      <c r="AA145" s="705"/>
      <c r="AB145" s="705"/>
      <c r="AC145" s="705"/>
      <c r="AD145" s="705"/>
      <c r="AE145" s="705"/>
      <c r="AF145" s="705"/>
      <c r="AG145" s="705"/>
      <c r="AH145" s="705"/>
      <c r="AI145" s="705"/>
      <c r="AJ145" s="705"/>
      <c r="AK145" s="705"/>
      <c r="AL145" s="705"/>
      <c r="AM145" s="705"/>
      <c r="AN145" s="705"/>
      <c r="AO145" s="705"/>
      <c r="AP145" s="705"/>
      <c r="AQ145" s="705"/>
      <c r="AR145" s="705"/>
      <c r="AS145" s="705"/>
      <c r="AT145" s="705"/>
      <c r="AU145" s="705"/>
      <c r="AV145" s="706"/>
      <c r="AY145" s="322"/>
      <c r="AZ145" s="322"/>
      <c r="BA145" s="322"/>
      <c r="BB145" s="322"/>
      <c r="BC145" s="322"/>
      <c r="BD145" s="322"/>
      <c r="BE145" s="322"/>
      <c r="BF145" s="322"/>
      <c r="BG145" s="322"/>
      <c r="BH145" s="322"/>
      <c r="BI145" s="322"/>
      <c r="BJ145" s="322"/>
      <c r="BK145" s="322"/>
      <c r="BL145" s="322"/>
      <c r="BM145" s="322"/>
      <c r="BN145" s="322"/>
      <c r="BO145" s="322"/>
      <c r="BP145" s="322"/>
      <c r="BQ145" s="322"/>
      <c r="BR145" s="322"/>
      <c r="BS145" s="322"/>
      <c r="BT145" s="322"/>
      <c r="BU145" s="322"/>
      <c r="BV145" s="322"/>
      <c r="BW145" s="322"/>
      <c r="BX145" s="322"/>
      <c r="BY145" s="322"/>
      <c r="BZ145" s="322"/>
      <c r="CA145" s="322"/>
      <c r="CB145" s="322"/>
      <c r="CC145" s="322"/>
      <c r="CD145" s="322"/>
      <c r="CE145" s="322"/>
      <c r="CF145" s="322"/>
    </row>
    <row r="146" spans="1:84" ht="15" customHeight="1">
      <c r="B146" s="846"/>
      <c r="C146" s="847"/>
      <c r="D146" s="848"/>
      <c r="E146" s="704"/>
      <c r="F146" s="705"/>
      <c r="G146" s="705"/>
      <c r="H146" s="705"/>
      <c r="I146" s="705"/>
      <c r="J146" s="705"/>
      <c r="K146" s="705"/>
      <c r="L146" s="705"/>
      <c r="M146" s="705"/>
      <c r="N146" s="705"/>
      <c r="O146" s="705"/>
      <c r="P146" s="705"/>
      <c r="Q146" s="705"/>
      <c r="R146" s="705"/>
      <c r="S146" s="705"/>
      <c r="T146" s="705"/>
      <c r="U146" s="705"/>
      <c r="V146" s="705"/>
      <c r="W146" s="705"/>
      <c r="X146" s="705"/>
      <c r="Y146" s="705"/>
      <c r="Z146" s="705"/>
      <c r="AA146" s="705"/>
      <c r="AB146" s="705"/>
      <c r="AC146" s="705"/>
      <c r="AD146" s="705"/>
      <c r="AE146" s="705"/>
      <c r="AF146" s="705"/>
      <c r="AG146" s="705"/>
      <c r="AH146" s="705"/>
      <c r="AI146" s="705"/>
      <c r="AJ146" s="705"/>
      <c r="AK146" s="705"/>
      <c r="AL146" s="705"/>
      <c r="AM146" s="705"/>
      <c r="AN146" s="705"/>
      <c r="AO146" s="705"/>
      <c r="AP146" s="705"/>
      <c r="AQ146" s="705"/>
      <c r="AR146" s="705"/>
      <c r="AS146" s="705"/>
      <c r="AT146" s="705"/>
      <c r="AU146" s="705"/>
      <c r="AV146" s="706"/>
      <c r="AY146" s="322"/>
      <c r="AZ146" s="322"/>
      <c r="BA146" s="322"/>
      <c r="BB146" s="322"/>
      <c r="BC146" s="322"/>
      <c r="BD146" s="322"/>
      <c r="BE146" s="322"/>
      <c r="BF146" s="322"/>
      <c r="BG146" s="322"/>
      <c r="BH146" s="322"/>
      <c r="BI146" s="322"/>
      <c r="BJ146" s="322"/>
      <c r="BK146" s="322"/>
      <c r="BL146" s="322"/>
      <c r="BM146" s="322"/>
      <c r="BN146" s="322"/>
      <c r="BO146" s="322"/>
      <c r="BP146" s="322"/>
      <c r="BQ146" s="322"/>
      <c r="BR146" s="322"/>
      <c r="BS146" s="322"/>
      <c r="BT146" s="322"/>
      <c r="BU146" s="322"/>
      <c r="BV146" s="322"/>
      <c r="BW146" s="322"/>
      <c r="BX146" s="322"/>
      <c r="BY146" s="322"/>
      <c r="BZ146" s="322"/>
      <c r="CA146" s="322"/>
      <c r="CB146" s="322"/>
      <c r="CC146" s="322"/>
      <c r="CD146" s="322"/>
      <c r="CE146" s="322"/>
      <c r="CF146" s="322"/>
    </row>
    <row r="147" spans="1:84" ht="15" customHeight="1">
      <c r="B147" s="849"/>
      <c r="C147" s="850"/>
      <c r="D147" s="851"/>
      <c r="E147" s="854"/>
      <c r="F147" s="855"/>
      <c r="G147" s="855"/>
      <c r="H147" s="855"/>
      <c r="I147" s="855"/>
      <c r="J147" s="855"/>
      <c r="K147" s="855"/>
      <c r="L147" s="855"/>
      <c r="M147" s="855"/>
      <c r="N147" s="855"/>
      <c r="O147" s="855"/>
      <c r="P147" s="855"/>
      <c r="Q147" s="855"/>
      <c r="R147" s="855"/>
      <c r="S147" s="855"/>
      <c r="T147" s="855"/>
      <c r="U147" s="855"/>
      <c r="V147" s="855"/>
      <c r="W147" s="855"/>
      <c r="X147" s="855"/>
      <c r="Y147" s="855"/>
      <c r="Z147" s="855"/>
      <c r="AA147" s="855"/>
      <c r="AB147" s="855"/>
      <c r="AC147" s="855"/>
      <c r="AD147" s="855"/>
      <c r="AE147" s="855"/>
      <c r="AF147" s="855"/>
      <c r="AG147" s="855"/>
      <c r="AH147" s="855"/>
      <c r="AI147" s="855"/>
      <c r="AJ147" s="855"/>
      <c r="AK147" s="855"/>
      <c r="AL147" s="855"/>
      <c r="AM147" s="855"/>
      <c r="AN147" s="855"/>
      <c r="AO147" s="855"/>
      <c r="AP147" s="855"/>
      <c r="AQ147" s="855"/>
      <c r="AR147" s="855"/>
      <c r="AS147" s="855"/>
      <c r="AT147" s="855"/>
      <c r="AU147" s="855"/>
      <c r="AV147" s="856"/>
      <c r="AY147" s="322"/>
      <c r="AZ147" s="322"/>
      <c r="BA147" s="322"/>
      <c r="BB147" s="322"/>
      <c r="BC147" s="322"/>
      <c r="BD147" s="322"/>
      <c r="BE147" s="322"/>
      <c r="BF147" s="322"/>
      <c r="BG147" s="322"/>
      <c r="BH147" s="322"/>
      <c r="BI147" s="322"/>
      <c r="BJ147" s="322"/>
      <c r="BK147" s="322"/>
      <c r="BL147" s="322"/>
      <c r="BM147" s="322"/>
      <c r="BN147" s="322"/>
      <c r="BO147" s="322"/>
      <c r="BP147" s="322"/>
      <c r="BQ147" s="322"/>
      <c r="BR147" s="322"/>
      <c r="BS147" s="322"/>
      <c r="BT147" s="322"/>
      <c r="BU147" s="322"/>
      <c r="BV147" s="322"/>
      <c r="BW147" s="322"/>
      <c r="BX147" s="322"/>
      <c r="BY147" s="322"/>
      <c r="BZ147" s="322"/>
      <c r="CA147" s="322"/>
      <c r="CB147" s="322"/>
      <c r="CC147" s="322"/>
      <c r="CD147" s="322"/>
      <c r="CE147" s="322"/>
      <c r="CF147" s="322"/>
    </row>
    <row r="148" spans="1:84" ht="11.25" customHeight="1">
      <c r="AD148" s="60"/>
      <c r="AE148" s="60"/>
      <c r="AF148" s="60"/>
      <c r="AG148" s="60"/>
      <c r="AH148" s="60"/>
      <c r="AI148" s="109"/>
      <c r="AJ148" s="109"/>
      <c r="AK148" s="109"/>
      <c r="AN148" s="60"/>
      <c r="AO148" s="513"/>
      <c r="AP148" s="513"/>
      <c r="AQ148" s="513"/>
      <c r="AR148" s="513"/>
      <c r="AS148" s="513"/>
      <c r="AT148" s="513"/>
      <c r="AU148" s="513"/>
      <c r="AV148" s="586" t="s">
        <v>766</v>
      </c>
      <c r="AY148" s="322"/>
      <c r="AZ148" s="322"/>
      <c r="BA148" s="322"/>
      <c r="BB148" s="322"/>
      <c r="BC148" s="322"/>
      <c r="BD148" s="322"/>
      <c r="BE148" s="322"/>
      <c r="BF148" s="322"/>
      <c r="BG148" s="322"/>
      <c r="BH148" s="322"/>
      <c r="BI148" s="322"/>
      <c r="BJ148" s="322"/>
      <c r="BK148" s="322"/>
      <c r="BL148" s="322"/>
      <c r="BM148" s="322"/>
      <c r="BN148" s="322"/>
      <c r="BO148" s="322"/>
      <c r="BP148" s="322"/>
      <c r="BQ148" s="322"/>
      <c r="BR148" s="322"/>
      <c r="BS148" s="322"/>
      <c r="BT148" s="322"/>
      <c r="BU148" s="322"/>
      <c r="BV148" s="322"/>
      <c r="BW148" s="322"/>
      <c r="BX148" s="322"/>
      <c r="BY148" s="322"/>
      <c r="BZ148" s="322"/>
      <c r="CA148" s="322"/>
      <c r="CB148" s="322"/>
      <c r="CC148" s="322"/>
      <c r="CD148" s="322"/>
      <c r="CE148" s="322"/>
      <c r="CF148" s="322"/>
    </row>
    <row r="149" spans="1:84" ht="21.75" customHeight="1">
      <c r="A149" s="719" t="str">
        <f>IF(L83="","",IF(OR(L83="二号（通常）",L83="二号の四（新規公開）"),"※右のシートの「付表（二号・二号の四）」も作成し、日程表とともにご提出ください。",IF(AND(L83="二号の五（少額）"),"※右のシートの「付表（二号の五）」も作成し、日程表とともにご提出ください。","※右のシートの「付表」の作成・提出は不要です。")))</f>
        <v/>
      </c>
      <c r="B149" s="719"/>
      <c r="C149" s="719"/>
      <c r="D149" s="719"/>
      <c r="E149" s="719"/>
      <c r="F149" s="719"/>
      <c r="G149" s="719"/>
      <c r="H149" s="719"/>
      <c r="I149" s="719"/>
      <c r="J149" s="719"/>
      <c r="K149" s="719"/>
      <c r="L149" s="719"/>
      <c r="M149" s="719"/>
      <c r="N149" s="719"/>
      <c r="O149" s="719"/>
      <c r="P149" s="719"/>
      <c r="Q149" s="719"/>
      <c r="R149" s="719"/>
      <c r="S149" s="719"/>
      <c r="T149" s="719"/>
      <c r="U149" s="719"/>
      <c r="V149" s="719"/>
      <c r="W149" s="719"/>
      <c r="X149" s="719"/>
      <c r="Y149" s="719"/>
      <c r="Z149" s="719"/>
      <c r="AA149" s="719"/>
      <c r="AB149" s="719"/>
      <c r="AC149" s="719"/>
      <c r="AD149" s="719"/>
      <c r="AE149" s="719"/>
      <c r="AF149" s="719"/>
      <c r="AG149" s="719"/>
      <c r="AH149" s="719"/>
      <c r="AI149" s="719"/>
      <c r="AJ149" s="719"/>
      <c r="AK149" s="719"/>
      <c r="AL149" s="719"/>
      <c r="AM149" s="719"/>
      <c r="AN149" s="719"/>
      <c r="AO149" s="719"/>
      <c r="AP149" s="719"/>
      <c r="AQ149" s="719"/>
      <c r="AR149" s="719"/>
      <c r="AS149" s="719"/>
      <c r="AT149" s="719"/>
      <c r="AU149" s="719"/>
      <c r="AV149" s="719"/>
      <c r="AW149" s="322"/>
      <c r="AX149" s="322"/>
      <c r="AY149" s="322"/>
      <c r="AZ149" s="322"/>
      <c r="BA149" s="322"/>
      <c r="BB149" s="322"/>
      <c r="BC149" s="322"/>
      <c r="BD149" s="322"/>
      <c r="BE149" s="322"/>
      <c r="BF149" s="322"/>
      <c r="BG149" s="322"/>
      <c r="BH149" s="322"/>
      <c r="BI149" s="322"/>
      <c r="BJ149" s="322"/>
      <c r="BK149" s="322"/>
      <c r="BL149" s="322"/>
      <c r="BM149" s="322"/>
      <c r="BN149" s="322"/>
      <c r="BO149" s="322"/>
      <c r="BP149" s="322"/>
      <c r="BQ149" s="322"/>
      <c r="BR149" s="322"/>
      <c r="BS149" s="322"/>
      <c r="BT149" s="322"/>
      <c r="BU149" s="322"/>
      <c r="BV149" s="322"/>
      <c r="BW149" s="322"/>
      <c r="BX149" s="322"/>
      <c r="BY149" s="322"/>
      <c r="BZ149" s="322"/>
      <c r="CA149" s="322"/>
      <c r="CB149" s="322"/>
      <c r="CC149" s="322"/>
      <c r="CD149" s="322"/>
    </row>
    <row r="150" spans="1:84" ht="11.25" customHeight="1">
      <c r="AY150" s="322"/>
      <c r="AZ150" s="322"/>
      <c r="BA150" s="322"/>
      <c r="BB150" s="322"/>
      <c r="BC150" s="322"/>
      <c r="BD150" s="322"/>
      <c r="BE150" s="322"/>
      <c r="BF150" s="322"/>
      <c r="BG150" s="322"/>
      <c r="BH150" s="322"/>
      <c r="BI150" s="322"/>
      <c r="BJ150" s="322"/>
      <c r="BK150" s="322"/>
      <c r="BL150" s="322"/>
      <c r="BM150" s="322"/>
      <c r="BN150" s="322"/>
      <c r="BO150" s="322"/>
      <c r="BP150" s="322"/>
      <c r="BQ150" s="322"/>
      <c r="BR150" s="322"/>
      <c r="BS150" s="322"/>
      <c r="BT150" s="322"/>
      <c r="BU150" s="322"/>
      <c r="BV150" s="322"/>
      <c r="BW150" s="322"/>
      <c r="BX150" s="322"/>
      <c r="BY150" s="322"/>
      <c r="BZ150" s="322"/>
      <c r="CA150" s="322"/>
      <c r="CB150" s="322"/>
      <c r="CC150" s="322"/>
    </row>
    <row r="151" spans="1:84" ht="11.25" customHeight="1">
      <c r="AY151" s="322"/>
      <c r="AZ151" s="322"/>
      <c r="BA151" s="322"/>
      <c r="BB151" s="322"/>
      <c r="BC151" s="322"/>
      <c r="BD151" s="322"/>
      <c r="BE151" s="322"/>
      <c r="BF151" s="322"/>
      <c r="BG151" s="322"/>
      <c r="BH151" s="322"/>
      <c r="BI151" s="322"/>
      <c r="BJ151" s="322"/>
      <c r="BK151" s="322"/>
      <c r="BL151" s="322"/>
      <c r="BM151" s="322"/>
      <c r="BN151" s="322"/>
      <c r="BO151" s="322"/>
      <c r="BP151" s="322"/>
      <c r="BQ151" s="322"/>
      <c r="BR151" s="322"/>
      <c r="BS151" s="322"/>
      <c r="BT151" s="322"/>
      <c r="BU151" s="322"/>
      <c r="BV151" s="322"/>
      <c r="BW151" s="322"/>
      <c r="BX151" s="322"/>
      <c r="BY151" s="322"/>
      <c r="BZ151" s="322"/>
      <c r="CA151" s="322"/>
      <c r="CB151" s="322"/>
      <c r="CC151" s="322"/>
    </row>
    <row r="164" spans="1:1" ht="11.25" hidden="1" customHeight="1">
      <c r="A164" s="1" t="s">
        <v>656</v>
      </c>
    </row>
    <row r="165" spans="1:1" ht="11.25" hidden="1" customHeight="1">
      <c r="A165" s="1" t="s">
        <v>657</v>
      </c>
    </row>
    <row r="166" spans="1:1" ht="11.25" hidden="1" customHeight="1">
      <c r="A166" s="1" t="s">
        <v>658</v>
      </c>
    </row>
    <row r="167" spans="1:1" ht="11.25" hidden="1" customHeight="1">
      <c r="A167" s="1" t="s">
        <v>659</v>
      </c>
    </row>
    <row r="168" spans="1:1" ht="11.25" hidden="1" customHeight="1">
      <c r="A168" s="1" t="s">
        <v>660</v>
      </c>
    </row>
    <row r="169" spans="1:1" ht="11.25" hidden="1" customHeight="1">
      <c r="A169" s="1" t="s">
        <v>661</v>
      </c>
    </row>
    <row r="170" spans="1:1" ht="11.25" hidden="1" customHeight="1">
      <c r="A170" s="1" t="s">
        <v>662</v>
      </c>
    </row>
    <row r="171" spans="1:1" ht="11.25" hidden="1" customHeight="1">
      <c r="A171" s="1" t="s">
        <v>663</v>
      </c>
    </row>
    <row r="172" spans="1:1" ht="11.25" hidden="1" customHeight="1">
      <c r="A172" s="307" t="s">
        <v>666</v>
      </c>
    </row>
    <row r="173" spans="1:1" ht="11.25" hidden="1" customHeight="1">
      <c r="A173" s="307" t="s">
        <v>631</v>
      </c>
    </row>
    <row r="174" spans="1:1" ht="11.25" hidden="1" customHeight="1">
      <c r="A174" s="307" t="s">
        <v>667</v>
      </c>
    </row>
    <row r="175" spans="1:1" ht="11.25" hidden="1" customHeight="1">
      <c r="A175" s="307" t="s">
        <v>632</v>
      </c>
    </row>
    <row r="176" spans="1:1" ht="11.25" hidden="1" customHeight="1">
      <c r="A176" s="307" t="s">
        <v>669</v>
      </c>
    </row>
    <row r="177" spans="1:1" ht="11.25" hidden="1" customHeight="1">
      <c r="A177" s="307" t="s">
        <v>668</v>
      </c>
    </row>
    <row r="178" spans="1:1" ht="11.25" hidden="1" customHeight="1">
      <c r="A178" s="307" t="s">
        <v>671</v>
      </c>
    </row>
    <row r="179" spans="1:1" ht="11.25" hidden="1" customHeight="1">
      <c r="A179" s="307" t="s">
        <v>670</v>
      </c>
    </row>
    <row r="180" spans="1:1" ht="11.25" hidden="1" customHeight="1">
      <c r="A180" s="1" t="s">
        <v>674</v>
      </c>
    </row>
    <row r="181" spans="1:1" ht="11.25" hidden="1" customHeight="1">
      <c r="A181" s="307" t="s">
        <v>673</v>
      </c>
    </row>
    <row r="182" spans="1:1" ht="11.25" hidden="1" customHeight="1">
      <c r="A182" s="307" t="s">
        <v>675</v>
      </c>
    </row>
    <row r="183" spans="1:1" ht="11.25" hidden="1" customHeight="1">
      <c r="A183" s="307" t="s">
        <v>654</v>
      </c>
    </row>
  </sheetData>
  <dataConsolidate link="1"/>
  <mergeCells count="610">
    <mergeCell ref="H94:M94"/>
    <mergeCell ref="H99:M99"/>
    <mergeCell ref="H98:M98"/>
    <mergeCell ref="H101:M101"/>
    <mergeCell ref="AI93:AJ93"/>
    <mergeCell ref="H93:K93"/>
    <mergeCell ref="N78:O78"/>
    <mergeCell ref="O46:P46"/>
    <mergeCell ref="AE41:AF41"/>
    <mergeCell ref="AI47:AJ47"/>
    <mergeCell ref="AI49:AJ49"/>
    <mergeCell ref="AB49:AD49"/>
    <mergeCell ref="AE49:AF49"/>
    <mergeCell ref="AB48:AD48"/>
    <mergeCell ref="AE48:AF48"/>
    <mergeCell ref="AE51:AF51"/>
    <mergeCell ref="AG51:AH51"/>
    <mergeCell ref="AI51:AJ51"/>
    <mergeCell ref="AE47:AF47"/>
    <mergeCell ref="AG47:AH47"/>
    <mergeCell ref="Z46:AA46"/>
    <mergeCell ref="C46:M46"/>
    <mergeCell ref="AG49:AH49"/>
    <mergeCell ref="B51:M51"/>
    <mergeCell ref="AH112:AI112"/>
    <mergeCell ref="AJ112:AK112"/>
    <mergeCell ref="AD97:AE97"/>
    <mergeCell ref="AG97:AH97"/>
    <mergeCell ref="AL97:AM97"/>
    <mergeCell ref="Z100:AA100"/>
    <mergeCell ref="Z97:AA97"/>
    <mergeCell ref="AD100:AE100"/>
    <mergeCell ref="AL95:AM95"/>
    <mergeCell ref="Z95:AA95"/>
    <mergeCell ref="AG95:AH95"/>
    <mergeCell ref="AD95:AE95"/>
    <mergeCell ref="Z96:AA96"/>
    <mergeCell ref="AD96:AE96"/>
    <mergeCell ref="AG96:AH96"/>
    <mergeCell ref="AG100:AH100"/>
    <mergeCell ref="AL100:AM100"/>
    <mergeCell ref="AL96:AM96"/>
    <mergeCell ref="AW20:AX21"/>
    <mergeCell ref="C19:F19"/>
    <mergeCell ref="AD19:AF19"/>
    <mergeCell ref="Z36:AA36"/>
    <mergeCell ref="AB47:AD47"/>
    <mergeCell ref="AK32:AL32"/>
    <mergeCell ref="O47:P47"/>
    <mergeCell ref="B22:F24"/>
    <mergeCell ref="E32:F36"/>
    <mergeCell ref="Q32:R32"/>
    <mergeCell ref="Q33:R33"/>
    <mergeCell ref="N40:O40"/>
    <mergeCell ref="Q42:R42"/>
    <mergeCell ref="N41:O41"/>
    <mergeCell ref="G33:M33"/>
    <mergeCell ref="Q34:R34"/>
    <mergeCell ref="Q31:R31"/>
    <mergeCell ref="AR44:AS44"/>
    <mergeCell ref="AI44:AJ44"/>
    <mergeCell ref="Y41:Z41"/>
    <mergeCell ref="AA41:AB41"/>
    <mergeCell ref="Z42:AA42"/>
    <mergeCell ref="Z28:AA28"/>
    <mergeCell ref="N44:O44"/>
    <mergeCell ref="AD135:AT135"/>
    <mergeCell ref="Q139:AA139"/>
    <mergeCell ref="AD139:AT139"/>
    <mergeCell ref="H95:K95"/>
    <mergeCell ref="H96:K96"/>
    <mergeCell ref="H97:K97"/>
    <mergeCell ref="H100:K100"/>
    <mergeCell ref="AP97:AQ97"/>
    <mergeCell ref="AK103:AL103"/>
    <mergeCell ref="AA107:AB107"/>
    <mergeCell ref="W107:Z107"/>
    <mergeCell ref="AC107:AD107"/>
    <mergeCell ref="AG107:AJ107"/>
    <mergeCell ref="R104:U104"/>
    <mergeCell ref="R128:T128"/>
    <mergeCell ref="AS96:AT96"/>
    <mergeCell ref="AS97:AT97"/>
    <mergeCell ref="AP96:AQ96"/>
    <mergeCell ref="AS100:AT100"/>
    <mergeCell ref="I107:R107"/>
    <mergeCell ref="Q112:R112"/>
    <mergeCell ref="S112:T112"/>
    <mergeCell ref="Y112:Z112"/>
    <mergeCell ref="AA112:AB112"/>
    <mergeCell ref="E3:F3"/>
    <mergeCell ref="B8:F13"/>
    <mergeCell ref="B4:D5"/>
    <mergeCell ref="W10:AV11"/>
    <mergeCell ref="E4:G5"/>
    <mergeCell ref="AT8:AV9"/>
    <mergeCell ref="G12:G13"/>
    <mergeCell ref="N12:N13"/>
    <mergeCell ref="S12:S13"/>
    <mergeCell ref="O12:R13"/>
    <mergeCell ref="N11:S11"/>
    <mergeCell ref="AP12:AR13"/>
    <mergeCell ref="Y2:AG2"/>
    <mergeCell ref="AL2:AR2"/>
    <mergeCell ref="I2:W2"/>
    <mergeCell ref="AS12:AS13"/>
    <mergeCell ref="AO12:AO13"/>
    <mergeCell ref="AS8:AS9"/>
    <mergeCell ref="W12:AH13"/>
    <mergeCell ref="AI12:AK13"/>
    <mergeCell ref="AL12:AN13"/>
    <mergeCell ref="M12:M13"/>
    <mergeCell ref="H12:L13"/>
    <mergeCell ref="G11:M11"/>
    <mergeCell ref="B2:G2"/>
    <mergeCell ref="I3:N3"/>
    <mergeCell ref="I4:R4"/>
    <mergeCell ref="AP8:AR9"/>
    <mergeCell ref="AO8:AO9"/>
    <mergeCell ref="AL8:AN9"/>
    <mergeCell ref="AI8:AK9"/>
    <mergeCell ref="W8:AH9"/>
    <mergeCell ref="I5:J5"/>
    <mergeCell ref="K5:L5"/>
    <mergeCell ref="A7:AH7"/>
    <mergeCell ref="B3:C3"/>
    <mergeCell ref="Y44:Z44"/>
    <mergeCell ref="AE44:AF44"/>
    <mergeCell ref="A27:AE27"/>
    <mergeCell ref="L34:M34"/>
    <mergeCell ref="Q28:R28"/>
    <mergeCell ref="Q29:R29"/>
    <mergeCell ref="G35:L35"/>
    <mergeCell ref="AK44:AL44"/>
    <mergeCell ref="AM31:AO31"/>
    <mergeCell ref="AK31:AL31"/>
    <mergeCell ref="AI31:AJ31"/>
    <mergeCell ref="AC41:AD41"/>
    <mergeCell ref="AI32:AJ32"/>
    <mergeCell ref="AG44:AH44"/>
    <mergeCell ref="AE39:AF39"/>
    <mergeCell ref="AC39:AD39"/>
    <mergeCell ref="G38:M38"/>
    <mergeCell ref="Q43:R43"/>
    <mergeCell ref="AI27:AO30"/>
    <mergeCell ref="Z43:AA43"/>
    <mergeCell ref="G40:M40"/>
    <mergeCell ref="G41:M41"/>
    <mergeCell ref="E42:M42"/>
    <mergeCell ref="G28:M28"/>
    <mergeCell ref="B14:F14"/>
    <mergeCell ref="G14:S14"/>
    <mergeCell ref="A16:AV16"/>
    <mergeCell ref="B25:F25"/>
    <mergeCell ref="B17:F18"/>
    <mergeCell ref="T8:V14"/>
    <mergeCell ref="G8:S10"/>
    <mergeCell ref="W14:AV14"/>
    <mergeCell ref="AT12:AV13"/>
    <mergeCell ref="H17:L17"/>
    <mergeCell ref="V17:Z17"/>
    <mergeCell ref="R17:T17"/>
    <mergeCell ref="AA17:AB17"/>
    <mergeCell ref="AC17:AV17"/>
    <mergeCell ref="AJ20:AO20"/>
    <mergeCell ref="G25:AV25"/>
    <mergeCell ref="AQ21:AU21"/>
    <mergeCell ref="M17:P17"/>
    <mergeCell ref="G29:M29"/>
    <mergeCell ref="AT46:AU46"/>
    <mergeCell ref="AT35:AV36"/>
    <mergeCell ref="AQ35:AS36"/>
    <mergeCell ref="AP27:AV30"/>
    <mergeCell ref="AF46:AG46"/>
    <mergeCell ref="AO44:AP44"/>
    <mergeCell ref="Z34:AA34"/>
    <mergeCell ref="Z35:AA35"/>
    <mergeCell ref="AK46:AL46"/>
    <mergeCell ref="AB46:AC46"/>
    <mergeCell ref="Z31:AA31"/>
    <mergeCell ref="Z32:AA32"/>
    <mergeCell ref="Z33:AA33"/>
    <mergeCell ref="Z29:AA29"/>
    <mergeCell ref="Y38:Z38"/>
    <mergeCell ref="AA38:AB38"/>
    <mergeCell ref="AC38:AD38"/>
    <mergeCell ref="AE38:AF38"/>
    <mergeCell ref="AP46:AQ46"/>
    <mergeCell ref="AM44:AN44"/>
    <mergeCell ref="Y40:Z40"/>
    <mergeCell ref="AA40:AB40"/>
    <mergeCell ref="AC40:AD40"/>
    <mergeCell ref="AE40:AF40"/>
    <mergeCell ref="AQ67:AR67"/>
    <mergeCell ref="AE65:AS66"/>
    <mergeCell ref="AJ78:AK78"/>
    <mergeCell ref="AL78:AM78"/>
    <mergeCell ref="AG48:AH48"/>
    <mergeCell ref="AM53:AN53"/>
    <mergeCell ref="AO53:AP53"/>
    <mergeCell ref="AQ68:AR68"/>
    <mergeCell ref="AN68:AO68"/>
    <mergeCell ref="AJ58:AK58"/>
    <mergeCell ref="AL58:AM58"/>
    <mergeCell ref="AK68:AL68"/>
    <mergeCell ref="AG50:AH50"/>
    <mergeCell ref="AI48:AJ48"/>
    <mergeCell ref="AI50:AJ50"/>
    <mergeCell ref="AO55:AP55"/>
    <mergeCell ref="AM55:AN55"/>
    <mergeCell ref="AK55:AL55"/>
    <mergeCell ref="AH55:AJ55"/>
    <mergeCell ref="AL76:AM76"/>
    <mergeCell ref="AO52:AP52"/>
    <mergeCell ref="AK52:AL52"/>
    <mergeCell ref="AM52:AN52"/>
    <mergeCell ref="AQ55:AR55"/>
    <mergeCell ref="AR47:AS47"/>
    <mergeCell ref="AK47:AL47"/>
    <mergeCell ref="AM47:AN47"/>
    <mergeCell ref="AM51:AN51"/>
    <mergeCell ref="AR52:AS52"/>
    <mergeCell ref="AO51:AP51"/>
    <mergeCell ref="AR51:AS51"/>
    <mergeCell ref="AR50:AS50"/>
    <mergeCell ref="AR48:AS48"/>
    <mergeCell ref="AR49:AS49"/>
    <mergeCell ref="AK50:AL50"/>
    <mergeCell ref="AM50:AN50"/>
    <mergeCell ref="AK49:AL49"/>
    <mergeCell ref="AK51:AL51"/>
    <mergeCell ref="AO47:AP47"/>
    <mergeCell ref="AM48:AN48"/>
    <mergeCell ref="AO48:AP48"/>
    <mergeCell ref="AK48:AL48"/>
    <mergeCell ref="AO50:AP50"/>
    <mergeCell ref="AR53:AS53"/>
    <mergeCell ref="O51:P51"/>
    <mergeCell ref="Z51:AA51"/>
    <mergeCell ref="AB51:AD51"/>
    <mergeCell ref="O49:P49"/>
    <mergeCell ref="Z49:AA49"/>
    <mergeCell ref="C48:I49"/>
    <mergeCell ref="O48:P48"/>
    <mergeCell ref="Z48:AA48"/>
    <mergeCell ref="J49:M49"/>
    <mergeCell ref="J48:M48"/>
    <mergeCell ref="B50:M50"/>
    <mergeCell ref="O50:P50"/>
    <mergeCell ref="Z50:AA50"/>
    <mergeCell ref="N61:T61"/>
    <mergeCell ref="O54:P54"/>
    <mergeCell ref="B52:M52"/>
    <mergeCell ref="O52:P52"/>
    <mergeCell ref="Z52:AA52"/>
    <mergeCell ref="AB52:AD52"/>
    <mergeCell ref="B56:I58"/>
    <mergeCell ref="J56:M58"/>
    <mergeCell ref="Y58:AA58"/>
    <mergeCell ref="AB58:AC58"/>
    <mergeCell ref="AD58:AE58"/>
    <mergeCell ref="AB53:AD53"/>
    <mergeCell ref="AE53:AF53"/>
    <mergeCell ref="J53:M53"/>
    <mergeCell ref="J54:M54"/>
    <mergeCell ref="B53:I54"/>
    <mergeCell ref="O53:P53"/>
    <mergeCell ref="Z53:AA53"/>
    <mergeCell ref="AE52:AF52"/>
    <mergeCell ref="N55:R55"/>
    <mergeCell ref="S55:X55"/>
    <mergeCell ref="B55:M55"/>
    <mergeCell ref="N56:AV56"/>
    <mergeCell ref="N57:AV57"/>
    <mergeCell ref="AU55:AV55"/>
    <mergeCell ref="AS55:AT55"/>
    <mergeCell ref="N85:AV85"/>
    <mergeCell ref="AK67:AL67"/>
    <mergeCell ref="AN67:AO67"/>
    <mergeCell ref="N79:O80"/>
    <mergeCell ref="P79:X79"/>
    <mergeCell ref="Q80:X80"/>
    <mergeCell ref="W84:AV84"/>
    <mergeCell ref="AF58:AG58"/>
    <mergeCell ref="AH58:AI58"/>
    <mergeCell ref="V66:AA66"/>
    <mergeCell ref="A60:AV60"/>
    <mergeCell ref="U61:AC61"/>
    <mergeCell ref="AE61:AV61"/>
    <mergeCell ref="U62:AA62"/>
    <mergeCell ref="AB62:AC62"/>
    <mergeCell ref="AE62:AV62"/>
    <mergeCell ref="AB63:AC63"/>
    <mergeCell ref="AE63:AT63"/>
    <mergeCell ref="AU63:AV63"/>
    <mergeCell ref="AT65:AV66"/>
    <mergeCell ref="AB66:AC66"/>
    <mergeCell ref="P77:X77"/>
    <mergeCell ref="T91:AU91"/>
    <mergeCell ref="AA93:AB93"/>
    <mergeCell ref="AD93:AE93"/>
    <mergeCell ref="N86:AV86"/>
    <mergeCell ref="AN69:AO69"/>
    <mergeCell ref="AQ69:AR69"/>
    <mergeCell ref="AG70:AV70"/>
    <mergeCell ref="B73:M74"/>
    <mergeCell ref="AD73:AE73"/>
    <mergeCell ref="AF73:AG73"/>
    <mergeCell ref="AH73:AI73"/>
    <mergeCell ref="AJ73:AK73"/>
    <mergeCell ref="AL73:AM73"/>
    <mergeCell ref="X74:Z74"/>
    <mergeCell ref="AA74:AS74"/>
    <mergeCell ref="AT74:AV74"/>
    <mergeCell ref="N72:Z72"/>
    <mergeCell ref="AA72:AV72"/>
    <mergeCell ref="L88:M88"/>
    <mergeCell ref="N77:O77"/>
    <mergeCell ref="AU79:AV79"/>
    <mergeCell ref="AP93:AQ93"/>
    <mergeCell ref="Y77:Z77"/>
    <mergeCell ref="S70:T70"/>
    <mergeCell ref="AI131:AJ131"/>
    <mergeCell ref="R130:T130"/>
    <mergeCell ref="B124:AV124"/>
    <mergeCell ref="AQ131:AR131"/>
    <mergeCell ref="U130:AA130"/>
    <mergeCell ref="B119:D122"/>
    <mergeCell ref="B108:D114"/>
    <mergeCell ref="E112:H113"/>
    <mergeCell ref="I112:J112"/>
    <mergeCell ref="AT131:AU131"/>
    <mergeCell ref="E114:H114"/>
    <mergeCell ref="O110:P110"/>
    <mergeCell ref="S110:V110"/>
    <mergeCell ref="W110:AB110"/>
    <mergeCell ref="E121:AV121"/>
    <mergeCell ref="E122:AV122"/>
    <mergeCell ref="B131:H131"/>
    <mergeCell ref="I131:T131"/>
    <mergeCell ref="I130:J130"/>
    <mergeCell ref="U127:AA127"/>
    <mergeCell ref="U128:AA128"/>
    <mergeCell ref="U129:AA129"/>
    <mergeCell ref="E108:H109"/>
    <mergeCell ref="E110:H111"/>
    <mergeCell ref="AU136:AV136"/>
    <mergeCell ref="I113:Q113"/>
    <mergeCell ref="R113:S113"/>
    <mergeCell ref="Z113:AA113"/>
    <mergeCell ref="AB113:AC113"/>
    <mergeCell ref="AM136:AN136"/>
    <mergeCell ref="AO136:AP136"/>
    <mergeCell ref="M133:O133"/>
    <mergeCell ref="AD133:AT133"/>
    <mergeCell ref="M134:O134"/>
    <mergeCell ref="Q134:AA134"/>
    <mergeCell ref="AB134:AC134"/>
    <mergeCell ref="AD134:AT134"/>
    <mergeCell ref="K130:M130"/>
    <mergeCell ref="O130:P130"/>
    <mergeCell ref="I129:T129"/>
    <mergeCell ref="U131:AA131"/>
    <mergeCell ref="AB135:AC135"/>
    <mergeCell ref="AQ136:AR136"/>
    <mergeCell ref="AK131:AL131"/>
    <mergeCell ref="AM131:AN131"/>
    <mergeCell ref="AB130:AV130"/>
    <mergeCell ref="AD131:AF131"/>
    <mergeCell ref="AG131:AH131"/>
    <mergeCell ref="Y136:Z136"/>
    <mergeCell ref="AA136:AB136"/>
    <mergeCell ref="AC136:AD136"/>
    <mergeCell ref="M137:O137"/>
    <mergeCell ref="Q137:AA137"/>
    <mergeCell ref="AB137:AC137"/>
    <mergeCell ref="AD137:AT137"/>
    <mergeCell ref="U136:V136"/>
    <mergeCell ref="AK136:AL136"/>
    <mergeCell ref="Q136:T136"/>
    <mergeCell ref="AS136:AT136"/>
    <mergeCell ref="AE141:AF141"/>
    <mergeCell ref="AG141:AH141"/>
    <mergeCell ref="AI141:AJ141"/>
    <mergeCell ref="M140:O140"/>
    <mergeCell ref="M141:N141"/>
    <mergeCell ref="W141:X141"/>
    <mergeCell ref="U141:V141"/>
    <mergeCell ref="M138:O138"/>
    <mergeCell ref="Q138:AA138"/>
    <mergeCell ref="AB138:AC138"/>
    <mergeCell ref="AD138:AT138"/>
    <mergeCell ref="AB139:AC139"/>
    <mergeCell ref="B144:D147"/>
    <mergeCell ref="E144:AV144"/>
    <mergeCell ref="E145:AV145"/>
    <mergeCell ref="E146:AV146"/>
    <mergeCell ref="E147:AV147"/>
    <mergeCell ref="M143:O143"/>
    <mergeCell ref="B127:H128"/>
    <mergeCell ref="I127:T127"/>
    <mergeCell ref="I128:J128"/>
    <mergeCell ref="K128:M128"/>
    <mergeCell ref="O128:P128"/>
    <mergeCell ref="B129:H130"/>
    <mergeCell ref="AB127:AV127"/>
    <mergeCell ref="AB128:AV128"/>
    <mergeCell ref="M136:O136"/>
    <mergeCell ref="Q133:AA133"/>
    <mergeCell ref="Q135:AA135"/>
    <mergeCell ref="AB133:AC133"/>
    <mergeCell ref="AO131:AP131"/>
    <mergeCell ref="AE136:AF136"/>
    <mergeCell ref="M142:O142"/>
    <mergeCell ref="Y141:Z141"/>
    <mergeCell ref="AA141:AB141"/>
    <mergeCell ref="AC141:AD141"/>
    <mergeCell ref="A126:AV126"/>
    <mergeCell ref="AB129:AV129"/>
    <mergeCell ref="AC109:AD109"/>
    <mergeCell ref="AD113:AE113"/>
    <mergeCell ref="I108:T109"/>
    <mergeCell ref="AH109:AJ109"/>
    <mergeCell ref="AK109:AL109"/>
    <mergeCell ref="AM109:AN109"/>
    <mergeCell ref="AE107:AF107"/>
    <mergeCell ref="B100:B107"/>
    <mergeCell ref="Z103:AA103"/>
    <mergeCell ref="I110:N110"/>
    <mergeCell ref="J111:N111"/>
    <mergeCell ref="I106:N106"/>
    <mergeCell ref="C102:G104"/>
    <mergeCell ref="C100:G101"/>
    <mergeCell ref="I114:L114"/>
    <mergeCell ref="B115:D118"/>
    <mergeCell ref="O111:AV111"/>
    <mergeCell ref="AC103:AJ103"/>
    <mergeCell ref="K112:L112"/>
    <mergeCell ref="AQ103:AR103"/>
    <mergeCell ref="R102:U102"/>
    <mergeCell ref="R103:U103"/>
    <mergeCell ref="M114:N114"/>
    <mergeCell ref="B88:K92"/>
    <mergeCell ref="AS95:AT95"/>
    <mergeCell ref="AP95:AQ95"/>
    <mergeCell ref="C93:G94"/>
    <mergeCell ref="T93:U93"/>
    <mergeCell ref="L92:M92"/>
    <mergeCell ref="AO109:AP109"/>
    <mergeCell ref="W109:X109"/>
    <mergeCell ref="Z104:AA104"/>
    <mergeCell ref="AC104:AJ104"/>
    <mergeCell ref="AK104:AL104"/>
    <mergeCell ref="AN104:AO104"/>
    <mergeCell ref="AQ104:AR104"/>
    <mergeCell ref="Y109:Z109"/>
    <mergeCell ref="AA109:AB109"/>
    <mergeCell ref="C95:G99"/>
    <mergeCell ref="L97:M97"/>
    <mergeCell ref="B97:B99"/>
    <mergeCell ref="L93:M93"/>
    <mergeCell ref="AM93:AN93"/>
    <mergeCell ref="AP100:AQ100"/>
    <mergeCell ref="L95:M95"/>
    <mergeCell ref="L96:M96"/>
    <mergeCell ref="C105:G105"/>
    <mergeCell ref="H105:AV105"/>
    <mergeCell ref="O106:P106"/>
    <mergeCell ref="S106:V106"/>
    <mergeCell ref="W106:AB106"/>
    <mergeCell ref="AF113:AG113"/>
    <mergeCell ref="AH78:AI78"/>
    <mergeCell ref="U70:AA70"/>
    <mergeCell ref="Z102:AA102"/>
    <mergeCell ref="AC102:AJ102"/>
    <mergeCell ref="AN103:AO103"/>
    <mergeCell ref="L100:M100"/>
    <mergeCell ref="AQ102:AR102"/>
    <mergeCell ref="AN102:AO102"/>
    <mergeCell ref="AK102:AL102"/>
    <mergeCell ref="AD76:AE76"/>
    <mergeCell ref="AF76:AG76"/>
    <mergeCell ref="AH76:AI76"/>
    <mergeCell ref="AJ76:AK76"/>
    <mergeCell ref="AD78:AE78"/>
    <mergeCell ref="AF78:AG78"/>
    <mergeCell ref="AG88:AH88"/>
    <mergeCell ref="B78:M80"/>
    <mergeCell ref="B87:K87"/>
    <mergeCell ref="C47:M47"/>
    <mergeCell ref="L83:AV83"/>
    <mergeCell ref="L89:M89"/>
    <mergeCell ref="L90:M90"/>
    <mergeCell ref="L91:M91"/>
    <mergeCell ref="N87:AV87"/>
    <mergeCell ref="A82:AV82"/>
    <mergeCell ref="B84:K86"/>
    <mergeCell ref="L84:M86"/>
    <mergeCell ref="L87:M87"/>
    <mergeCell ref="B75:M77"/>
    <mergeCell ref="N75:Z76"/>
    <mergeCell ref="C66:M66"/>
    <mergeCell ref="B72:M72"/>
    <mergeCell ref="AE70:AF70"/>
    <mergeCell ref="N62:R62"/>
    <mergeCell ref="V67:AA67"/>
    <mergeCell ref="N74:W74"/>
    <mergeCell ref="V68:AA68"/>
    <mergeCell ref="N63:R63"/>
    <mergeCell ref="N64:R64"/>
    <mergeCell ref="U69:AA69"/>
    <mergeCell ref="S66:T66"/>
    <mergeCell ref="N66:R66"/>
    <mergeCell ref="A149:AV149"/>
    <mergeCell ref="AT45:AV45"/>
    <mergeCell ref="AF45:AS45"/>
    <mergeCell ref="K22:L22"/>
    <mergeCell ref="AA22:AB22"/>
    <mergeCell ref="AO22:AP22"/>
    <mergeCell ref="AF23:AG23"/>
    <mergeCell ref="G24:AV24"/>
    <mergeCell ref="U45:AE45"/>
    <mergeCell ref="C45:M45"/>
    <mergeCell ref="O45:R45"/>
    <mergeCell ref="AA44:AD44"/>
    <mergeCell ref="B61:B70"/>
    <mergeCell ref="C61:M61"/>
    <mergeCell ref="AL23:AM23"/>
    <mergeCell ref="C67:M67"/>
    <mergeCell ref="C69:G70"/>
    <mergeCell ref="AE69:AF69"/>
    <mergeCell ref="AK69:AL69"/>
    <mergeCell ref="E119:AV119"/>
    <mergeCell ref="C62:C65"/>
    <mergeCell ref="N73:O73"/>
    <mergeCell ref="E120:AV120"/>
    <mergeCell ref="C68:M68"/>
    <mergeCell ref="D62:M62"/>
    <mergeCell ref="D63:M63"/>
    <mergeCell ref="D64:M64"/>
    <mergeCell ref="U64:AA64"/>
    <mergeCell ref="AB64:AC64"/>
    <mergeCell ref="D65:M65"/>
    <mergeCell ref="N65:R65"/>
    <mergeCell ref="S65:T65"/>
    <mergeCell ref="V65:AA65"/>
    <mergeCell ref="AB65:AC65"/>
    <mergeCell ref="U63:AA63"/>
    <mergeCell ref="S64:T64"/>
    <mergeCell ref="S62:T62"/>
    <mergeCell ref="S63:T63"/>
    <mergeCell ref="AB68:AC68"/>
    <mergeCell ref="N67:R67"/>
    <mergeCell ref="N68:R68"/>
    <mergeCell ref="N69:R69"/>
    <mergeCell ref="N70:R70"/>
    <mergeCell ref="S67:T67"/>
    <mergeCell ref="S68:T68"/>
    <mergeCell ref="S69:T69"/>
    <mergeCell ref="AB69:AC69"/>
    <mergeCell ref="AB70:AC70"/>
    <mergeCell ref="AB67:AC67"/>
    <mergeCell ref="E43:M43"/>
    <mergeCell ref="Y79:Z79"/>
    <mergeCell ref="AA79:AT79"/>
    <mergeCell ref="Y80:Z80"/>
    <mergeCell ref="AA80:AB80"/>
    <mergeCell ref="AC80:AS80"/>
    <mergeCell ref="AT80:AV80"/>
    <mergeCell ref="AY8:CD9"/>
    <mergeCell ref="AY10:CD11"/>
    <mergeCell ref="AY13:CD14"/>
    <mergeCell ref="AY15:CD16"/>
    <mergeCell ref="AA77:AT77"/>
    <mergeCell ref="AU77:AV77"/>
    <mergeCell ref="Z47:AA47"/>
    <mergeCell ref="AG53:AH53"/>
    <mergeCell ref="AK53:AL53"/>
    <mergeCell ref="AI53:AJ53"/>
    <mergeCell ref="AB50:AD50"/>
    <mergeCell ref="AE50:AF50"/>
    <mergeCell ref="AG52:AH52"/>
    <mergeCell ref="AI52:AJ52"/>
    <mergeCell ref="AD46:AE46"/>
    <mergeCell ref="AM49:AN49"/>
    <mergeCell ref="AO49:AP49"/>
    <mergeCell ref="AY24:CF24"/>
    <mergeCell ref="E40:F41"/>
    <mergeCell ref="Q37:R37"/>
    <mergeCell ref="Z37:AA37"/>
    <mergeCell ref="H18:J18"/>
    <mergeCell ref="K18:L18"/>
    <mergeCell ref="M18:R18"/>
    <mergeCell ref="Q30:R30"/>
    <mergeCell ref="Y39:Z39"/>
    <mergeCell ref="AA39:AB39"/>
    <mergeCell ref="Z30:AA30"/>
    <mergeCell ref="B20:F21"/>
    <mergeCell ref="G36:I36"/>
    <mergeCell ref="B28:F29"/>
    <mergeCell ref="G34:J34"/>
    <mergeCell ref="Q35:R35"/>
    <mergeCell ref="Q36:R36"/>
    <mergeCell ref="G32:M32"/>
    <mergeCell ref="C32:D43"/>
    <mergeCell ref="G37:M37"/>
    <mergeCell ref="G39:M39"/>
    <mergeCell ref="E37:F39"/>
    <mergeCell ref="N38:O38"/>
    <mergeCell ref="N39:O39"/>
  </mergeCells>
  <phoneticPr fontId="3"/>
  <conditionalFormatting sqref="B141:AA141">
    <cfRule type="expression" dxfId="54" priority="19">
      <formula>$E$4="無"</formula>
    </cfRule>
  </conditionalFormatting>
  <conditionalFormatting sqref="B88:AV90 B91:T91 AV91 B92:AV92">
    <cfRule type="expression" dxfId="53" priority="38">
      <formula>OR($L$83="二号（通常）",$L$83="二号の三（参照）",$L$83="二号の四（新規公開）",$L$83="二号の五（少額）",$L$83="二号の六（組織再編成）",$L$83="二号の七（組織再編成・上場）")</formula>
    </cfRule>
  </conditionalFormatting>
  <conditionalFormatting sqref="B108:AV112 B113:AF113 AH113:AV113 B114:AV114">
    <cfRule type="expression" dxfId="52" priority="24">
      <formula>OR($L$83="二号の二（組込）",$L$83="二号の三（参照）",$L$83="二号の六（組織再編成）",$L$83="二号の七（組織再編成・上場）")</formula>
    </cfRule>
  </conditionalFormatting>
  <conditionalFormatting sqref="C93:H101">
    <cfRule type="expression" dxfId="51" priority="5">
      <formula>OR($L$83="二号（通常）",$L$83="二号の四（新規公開）",$L$83="二号の五（少額）",$L$83="二号の六（組織再編成）",$L$83="二号の七（組織再編成・上場）")</formula>
    </cfRule>
  </conditionalFormatting>
  <conditionalFormatting sqref="C46:AV46">
    <cfRule type="expression" dxfId="50" priority="30">
      <formula>$AT$45="郵送"</formula>
    </cfRule>
  </conditionalFormatting>
  <conditionalFormatting sqref="C102:AV104">
    <cfRule type="expression" dxfId="49" priority="39">
      <formula>OR($L$83="二号（通常）",$L$83="二号の二（組込）",$L$83="二号の四（新規公開）",$L$83="二号の五（少額）",$L$83="二号の六（組織再編成）",$L$83="二号の七（組織再編成・上場）")</formula>
    </cfRule>
  </conditionalFormatting>
  <conditionalFormatting sqref="C105:AV105">
    <cfRule type="expression" dxfId="48" priority="37">
      <formula>OR($L$83="二号（通常）",$L$83="二号の二（組込）",$L$83="二号の四（新規公開）",$L$83="二号の五（少額）",$L$83="二号の六（組織再編成）",$L$83="二号の七（組織再編成・上場）")</formula>
    </cfRule>
  </conditionalFormatting>
  <conditionalFormatting sqref="C106:AV106">
    <cfRule type="expression" dxfId="47" priority="25">
      <formula>OR($L$83="二号（通常）",$L$83="二号の四（新規公開）",$L$83="二号の五（少額）",$L$83="二号の六（組織再編成）",$L$83="二号の七（組織再編成・上場）")</formula>
    </cfRule>
  </conditionalFormatting>
  <conditionalFormatting sqref="E117:T117">
    <cfRule type="expression" dxfId="46" priority="17">
      <formula>OR($L$83="二号（通常）",$L$83="二号の二（組込）",$L$83="二号の四（新規公開）",$L$83="二号の五（少額）",$L$83="二号の六（組織再編成）",$L$83="二号の七（組織再編成・上場）")</formula>
    </cfRule>
  </conditionalFormatting>
  <conditionalFormatting sqref="J48:AV48">
    <cfRule type="expression" dxfId="45" priority="36">
      <formula>$Y$2="売出し"</formula>
    </cfRule>
  </conditionalFormatting>
  <conditionalFormatting sqref="J49:AV49">
    <cfRule type="expression" dxfId="44" priority="35">
      <formula>$Y$2="募　集"</formula>
    </cfRule>
  </conditionalFormatting>
  <conditionalFormatting sqref="L95:Z97">
    <cfRule type="expression" dxfId="43" priority="3">
      <formula>OR($L$83="二号（通常）",$L$83="二号の四（新規公開）",$L$83="二号の五（少額）",$L$83="二号の六（組織再編成）",$L$83="二号の七（組織再編成・上場）")</formula>
    </cfRule>
  </conditionalFormatting>
  <conditionalFormatting sqref="L100:Z100">
    <cfRule type="expression" dxfId="42" priority="1">
      <formula>OR($L$83="二号（通常）",$L$83="二号の四（新規公開）",$L$83="二号の五（少額）",$L$83="二号の六（組織再編成）",$L$83="二号の七（組織再編成・上場）")</formula>
    </cfRule>
  </conditionalFormatting>
  <conditionalFormatting sqref="L93:AI93 AK93:AV93 B93:B107 N94:AV94 AB95:AD97 AF95:AG97 AI95:AL97 AN95:AP97 AR95:AS97 AU95:AV97 N98:AV99 AB100:AD100 AF100:AG100 AI100:AL100 AN100:AP100 AR100:AS100 AU100:AV100 N101:AV101 C107:I107 S107:AV107">
    <cfRule type="expression" dxfId="41" priority="27">
      <formula>OR($L$83="二号（通常）",$L$83="二号の四（新規公開）",$L$83="二号の五（少額）",$L$83="二号の六（組織再編成）",$L$83="二号の七（組織再編成・上場）")</formula>
    </cfRule>
  </conditionalFormatting>
  <conditionalFormatting sqref="N84:W84 N85 N86:AV86">
    <cfRule type="expression" dxfId="40" priority="23">
      <formula>$L$84="無"</formula>
    </cfRule>
  </conditionalFormatting>
  <conditionalFormatting sqref="N56:AV58">
    <cfRule type="expression" dxfId="39" priority="34">
      <formula>$J$56="無"</formula>
    </cfRule>
  </conditionalFormatting>
  <conditionalFormatting sqref="P133:AV135">
    <cfRule type="expression" dxfId="38" priority="12">
      <formula>$M$133="非上場"</formula>
    </cfRule>
  </conditionalFormatting>
  <conditionalFormatting sqref="P137:AV139">
    <cfRule type="expression" dxfId="37" priority="11">
      <formula>$M$136="非上場"</formula>
    </cfRule>
  </conditionalFormatting>
  <conditionalFormatting sqref="Q52:Q54">
    <cfRule type="cellIs" dxfId="36" priority="136" operator="lessThan">
      <formula>$S$32</formula>
    </cfRule>
  </conditionalFormatting>
  <conditionalFormatting sqref="Q136:AV136">
    <cfRule type="expression" dxfId="35" priority="13">
      <formula>OR(AND($M$133="",$M$136=""),AND($M$133="",$M$136="非上場"),AND($M$133="",$M$136="上場"),AND($M$133="非上場",$M$136=""),AND($M$133="非上場",$M$136="非上場"),AND($M$133="上場",$M$136=""),AND($M$133="上場",$M$136="非上場"),AND($M$133="上場",$M$136="上場"))</formula>
    </cfRule>
  </conditionalFormatting>
  <conditionalFormatting sqref="S52:S54">
    <cfRule type="cellIs" dxfId="34" priority="138" operator="lessThan">
      <formula>$U$32</formula>
    </cfRule>
  </conditionalFormatting>
  <conditionalFormatting sqref="U52:U54">
    <cfRule type="cellIs" dxfId="33" priority="137" operator="lessThan">
      <formula>$W$32</formula>
    </cfRule>
  </conditionalFormatting>
  <conditionalFormatting sqref="U115:AV117">
    <cfRule type="expression" dxfId="32" priority="16">
      <formula>OR($L$83="二号（通常）",$L$83="二号の二（組込）",$L$83="二号の四（新規公開）",$L$83="二号の五（少額）",$L$83="二号の六（組織再編成）",$L$83="二号の七（組織再編成・上場）")</formula>
    </cfRule>
  </conditionalFormatting>
  <conditionalFormatting sqref="U130:AV130 U131:AS131 AV131">
    <cfRule type="expression" dxfId="31" priority="10">
      <formula>AND($M$133="非上場",$M$136="非上場")</formula>
    </cfRule>
  </conditionalFormatting>
  <conditionalFormatting sqref="AC141:AV141">
    <cfRule type="expression" dxfId="30" priority="18">
      <formula>$E$4="無"</formula>
    </cfRule>
  </conditionalFormatting>
  <dataValidations count="28">
    <dataValidation type="list" allowBlank="1" showInputMessage="1" showErrorMessage="1" sqref="AD30" xr:uid="{00000000-0002-0000-0000-000000000000}">
      <formula1>$CL$7:$CR$7</formula1>
    </dataValidation>
    <dataValidation type="list" allowBlank="1" showInputMessage="1" showErrorMessage="1" sqref="AT45:AV45" xr:uid="{00000000-0002-0000-0000-000001000000}">
      <formula1>$CL$9:$CN$9</formula1>
    </dataValidation>
    <dataValidation type="list" allowBlank="1" showInputMessage="1" showErrorMessage="1" sqref="E115:E117 U115:U117 L88:M92" xr:uid="{00000000-0002-0000-0000-000002000000}">
      <formula1>$CL$32</formula1>
    </dataValidation>
    <dataValidation type="list" allowBlank="1" showInputMessage="1" showErrorMessage="1" sqref="L83:AV83" xr:uid="{00000000-0002-0000-0000-000003000000}">
      <formula1>$CL$16:$CR$16</formula1>
    </dataValidation>
    <dataValidation type="list" allowBlank="1" showInputMessage="1" showErrorMessage="1" sqref="W106:AB106 W110:AB110" xr:uid="{00000000-0002-0000-0000-000004000000}">
      <formula1>$CL$20:$CM$20</formula1>
    </dataValidation>
    <dataValidation type="list" allowBlank="1" showInputMessage="1" showErrorMessage="1" sqref="Z48:AA51 V38:V41" xr:uid="{00000000-0002-0000-0000-000006000000}">
      <formula1>$CL$14</formula1>
    </dataValidation>
    <dataValidation type="list" allowBlank="1" showInputMessage="1" showErrorMessage="1" sqref="AB127:AV127" xr:uid="{00000000-0002-0000-0000-000007000000}">
      <formula1>$CL$17:$CO$17</formula1>
    </dataValidation>
    <dataValidation type="list" allowBlank="1" showInputMessage="1" showErrorMessage="1" sqref="AB130:AV130" xr:uid="{00000000-0002-0000-0000-000008000000}">
      <formula1>$CL$23:$CO$23</formula1>
    </dataValidation>
    <dataValidation type="list" allowBlank="1" showInputMessage="1" showErrorMessage="1" sqref="M133 M136" xr:uid="{00000000-0002-0000-0000-000009000000}">
      <formula1>$CL$25:$CM$25</formula1>
    </dataValidation>
    <dataValidation type="list" allowBlank="1" showInputMessage="1" showErrorMessage="1" sqref="G14:S14" xr:uid="{00000000-0002-0000-0000-00000B000000}">
      <formula1>$CL$31:$DR$31</formula1>
    </dataValidation>
    <dataValidation type="list" allowBlank="1" showInputMessage="1" showErrorMessage="1" sqref="AQ35" xr:uid="{00000000-0002-0000-0000-00000C000000}">
      <formula1>$CL$33:$DG$33</formula1>
    </dataValidation>
    <dataValidation type="list" allowBlank="1" showInputMessage="1" showErrorMessage="1" sqref="AT65:AV66 L84:M87 N142:O142 M142:M143 I131:T131 AB128:AV128 E4:G6 O106:P106 J56:M58 M140:O140 O110:P110 AU19:AV19 AD19:AF19" xr:uid="{00000000-0002-0000-0000-00000D000000}">
      <formula1>$CL$1:$CM$1</formula1>
    </dataValidation>
    <dataValidation type="list" allowBlank="1" showInputMessage="1" showErrorMessage="1" sqref="Y2" xr:uid="{00000000-0002-0000-0000-00000E000000}">
      <formula1>$CN$1:$CP$1</formula1>
    </dataValidation>
    <dataValidation type="list" allowBlank="1" showInputMessage="1" showErrorMessage="1" sqref="AL2" xr:uid="{00000000-0002-0000-0000-00000F000000}">
      <formula1>$CQ$1:$CR$1</formula1>
    </dataValidation>
    <dataValidation type="list" allowBlank="1" showInputMessage="1" showErrorMessage="1" sqref="S55:X55" xr:uid="{00000000-0002-0000-0000-000010000000}">
      <formula1>$CL$24:$CP$24</formula1>
    </dataValidation>
    <dataValidation type="list" allowBlank="1" showInputMessage="1" showErrorMessage="1" sqref="E3:F3 S141" xr:uid="{00000000-0002-0000-0000-000011000000}">
      <formula1>$CL$35:$CQ$35</formula1>
    </dataValidation>
    <dataValidation type="list" allowBlank="1" showInputMessage="1" showErrorMessage="1" sqref="T91:AU91" xr:uid="{00000000-0002-0000-0000-000012000000}">
      <formula1>$CL$18:$CP$18</formula1>
    </dataValidation>
    <dataValidation type="list" allowBlank="1" showInputMessage="1" showErrorMessage="1" sqref="AJ20" xr:uid="{00000000-0002-0000-0000-000013000000}">
      <formula1>$CL$5:$CO$5</formula1>
    </dataValidation>
    <dataValidation type="list" allowBlank="1" showInputMessage="1" showErrorMessage="1" sqref="N73 N78" xr:uid="{00000000-0002-0000-0000-000014000000}">
      <formula1>$A$164:$A$165</formula1>
    </dataValidation>
    <dataValidation type="list" allowBlank="1" showInputMessage="1" showErrorMessage="1" sqref="H93:K93 H95:K97 H100:K100" xr:uid="{00000000-0002-0000-0000-000015000000}">
      <formula1>$A$166:$A$167</formula1>
    </dataValidation>
    <dataValidation type="list" allowBlank="1" showInputMessage="1" showErrorMessage="1" sqref="H94 H98:H99 H101" xr:uid="{00000000-0002-0000-0000-000016000000}">
      <formula1>$A$168:$A$169</formula1>
    </dataValidation>
    <dataValidation type="list" allowBlank="1" showInputMessage="1" showErrorMessage="1" sqref="X93 AI93:AJ93 Z95:Z97 AL95:AL97 Z100 AL100 W109:X109 AH109:AJ109 I112:J112 Q112:R112 Y112:Z112 AH112:AI112 R113:S113 Z113:AA113 M114:N114" xr:uid="{00000000-0002-0000-0000-000017000000}">
      <formula1>$A$170:$A$171</formula1>
    </dataValidation>
    <dataValidation type="list" allowBlank="1" showInputMessage="1" showErrorMessage="1" sqref="R102:U104" xr:uid="{00000000-0002-0000-0000-000018000000}">
      <formula1>$A$172:$A$173</formula1>
    </dataValidation>
    <dataValidation type="list" allowBlank="1" showInputMessage="1" showErrorMessage="1" sqref="AC102:AJ104" xr:uid="{00000000-0002-0000-0000-000019000000}">
      <formula1>$A$174:$A$175</formula1>
    </dataValidation>
    <dataValidation type="list" allowBlank="1" showInputMessage="1" showErrorMessage="1" sqref="I107" xr:uid="{00000000-0002-0000-0000-00001A000000}">
      <formula1>$A$176:$A$177</formula1>
    </dataValidation>
    <dataValidation type="list" allowBlank="1" showInputMessage="1" showErrorMessage="1" sqref="W107:Z107" xr:uid="{00000000-0002-0000-0000-00001B000000}">
      <formula1>$A$178:$A$179</formula1>
    </dataValidation>
    <dataValidation type="list" allowBlank="1" showInputMessage="1" showErrorMessage="1" sqref="Q137:Q138 AD137:AT138 AD133:AT134 Q134 Q133:AA133" xr:uid="{00000000-0002-0000-0000-00000A000000}">
      <formula1>$CL$26:$CU$26</formula1>
    </dataValidation>
    <dataValidation type="textLength" operator="lessThanOrEqual" allowBlank="1" showInputMessage="1" showErrorMessage="1" sqref="U3 AT131:AU131 W44 AR44:AS44 X46:X54 AR47:AS53 Z28:AA37 Z42:AA43" xr:uid="{400FCE04-59E7-483E-85E3-EC89C2F961C8}">
      <formula1>0</formula1>
    </dataValidation>
  </dataValidations>
  <pageMargins left="0.6692913385826772" right="0.47244094488188981" top="0.39370078740157483" bottom="0.19685039370078741" header="0" footer="0"/>
  <pageSetup paperSize="9" scale="80" orientation="portrait" r:id="rId1"/>
  <headerFooter alignWithMargins="0"/>
  <rowBreaks count="2" manualBreakCount="2">
    <brk id="80" max="83" man="1"/>
    <brk id="124" max="83" man="1"/>
  </rowBreaks>
  <colBreaks count="1" manualBreakCount="1">
    <brk id="50" min="1" max="147" man="1"/>
  </colBreaks>
  <drawing r:id="rId2"/>
  <legacyDrawing r:id="rId3"/>
  <mc:AlternateContent xmlns:mc="http://schemas.openxmlformats.org/markup-compatibility/2006">
    <mc:Choice Requires="x14">
      <controls>
        <mc:AlternateContent xmlns:mc="http://schemas.openxmlformats.org/markup-compatibility/2006">
          <mc:Choice Requires="x14">
            <control shapeId="8203" r:id="rId4" name="Check Box 11">
              <controlPr defaultSize="0" autoFill="0" autoLine="0" autoPict="0">
                <anchor moveWithCells="1">
                  <from>
                    <xdr:col>14</xdr:col>
                    <xdr:colOff>0</xdr:colOff>
                    <xdr:row>86</xdr:row>
                    <xdr:rowOff>184150</xdr:rowOff>
                  </from>
                  <to>
                    <xdr:col>15</xdr:col>
                    <xdr:colOff>12700</xdr:colOff>
                    <xdr:row>88</xdr:row>
                    <xdr:rowOff>12700</xdr:rowOff>
                  </to>
                </anchor>
              </controlPr>
            </control>
          </mc:Choice>
        </mc:AlternateContent>
        <mc:AlternateContent xmlns:mc="http://schemas.openxmlformats.org/markup-compatibility/2006">
          <mc:Choice Requires="x14">
            <control shapeId="8205" r:id="rId5" name="Check Box 13">
              <controlPr defaultSize="0" autoFill="0" autoLine="0" autoPict="0">
                <anchor moveWithCells="1">
                  <from>
                    <xdr:col>20</xdr:col>
                    <xdr:colOff>184150</xdr:colOff>
                    <xdr:row>86</xdr:row>
                    <xdr:rowOff>184150</xdr:rowOff>
                  </from>
                  <to>
                    <xdr:col>22</xdr:col>
                    <xdr:colOff>0</xdr:colOff>
                    <xdr:row>88</xdr:row>
                    <xdr:rowOff>12700</xdr:rowOff>
                  </to>
                </anchor>
              </controlPr>
            </control>
          </mc:Choice>
        </mc:AlternateContent>
        <mc:AlternateContent xmlns:mc="http://schemas.openxmlformats.org/markup-compatibility/2006">
          <mc:Choice Requires="x14">
            <control shapeId="8206" r:id="rId6" name="Check Box 14">
              <controlPr defaultSize="0" autoFill="0" autoLine="0" autoPict="0">
                <anchor moveWithCells="1">
                  <from>
                    <xdr:col>32</xdr:col>
                    <xdr:colOff>31750</xdr:colOff>
                    <xdr:row>86</xdr:row>
                    <xdr:rowOff>165100</xdr:rowOff>
                  </from>
                  <to>
                    <xdr:col>34</xdr:col>
                    <xdr:colOff>0</xdr:colOff>
                    <xdr:row>88</xdr:row>
                    <xdr:rowOff>0</xdr:rowOff>
                  </to>
                </anchor>
              </controlPr>
            </control>
          </mc:Choice>
        </mc:AlternateContent>
        <mc:AlternateContent xmlns:mc="http://schemas.openxmlformats.org/markup-compatibility/2006">
          <mc:Choice Requires="x14">
            <control shapeId="8210" r:id="rId7" name="Check Box 18">
              <controlPr defaultSize="0" autoFill="0" autoLine="0" autoPict="0">
                <anchor moveWithCells="1">
                  <from>
                    <xdr:col>5</xdr:col>
                    <xdr:colOff>184150</xdr:colOff>
                    <xdr:row>16</xdr:row>
                    <xdr:rowOff>0</xdr:rowOff>
                  </from>
                  <to>
                    <xdr:col>7</xdr:col>
                    <xdr:colOff>0</xdr:colOff>
                    <xdr:row>16</xdr:row>
                    <xdr:rowOff>184150</xdr:rowOff>
                  </to>
                </anchor>
              </controlPr>
            </control>
          </mc:Choice>
        </mc:AlternateContent>
        <mc:AlternateContent xmlns:mc="http://schemas.openxmlformats.org/markup-compatibility/2006">
          <mc:Choice Requires="x14">
            <control shapeId="8215" r:id="rId8" name="Check Box 23">
              <controlPr defaultSize="0" autoFill="0" autoLine="0" autoPict="0">
                <anchor moveWithCells="1">
                  <from>
                    <xdr:col>10</xdr:col>
                    <xdr:colOff>76200</xdr:colOff>
                    <xdr:row>16</xdr:row>
                    <xdr:rowOff>12700</xdr:rowOff>
                  </from>
                  <to>
                    <xdr:col>12</xdr:col>
                    <xdr:colOff>38100</xdr:colOff>
                    <xdr:row>17</xdr:row>
                    <xdr:rowOff>0</xdr:rowOff>
                  </to>
                </anchor>
              </controlPr>
            </control>
          </mc:Choice>
        </mc:AlternateContent>
        <mc:AlternateContent xmlns:mc="http://schemas.openxmlformats.org/markup-compatibility/2006">
          <mc:Choice Requires="x14">
            <control shapeId="8216" r:id="rId9" name="Check Box 24">
              <controlPr defaultSize="0" autoFill="0" autoLine="0" autoPict="0">
                <anchor moveWithCells="1">
                  <from>
                    <xdr:col>20</xdr:col>
                    <xdr:colOff>12700</xdr:colOff>
                    <xdr:row>15</xdr:row>
                    <xdr:rowOff>222250</xdr:rowOff>
                  </from>
                  <to>
                    <xdr:col>21</xdr:col>
                    <xdr:colOff>12700</xdr:colOff>
                    <xdr:row>16</xdr:row>
                    <xdr:rowOff>184150</xdr:rowOff>
                  </to>
                </anchor>
              </controlPr>
            </control>
          </mc:Choice>
        </mc:AlternateContent>
        <mc:AlternateContent xmlns:mc="http://schemas.openxmlformats.org/markup-compatibility/2006">
          <mc:Choice Requires="x14">
            <control shapeId="8220" r:id="rId10" name="Check Box 28">
              <controlPr defaultSize="0" autoFill="0" autoLine="0" autoPict="0">
                <anchor moveWithCells="1">
                  <from>
                    <xdr:col>26</xdr:col>
                    <xdr:colOff>12700</xdr:colOff>
                    <xdr:row>15</xdr:row>
                    <xdr:rowOff>222250</xdr:rowOff>
                  </from>
                  <to>
                    <xdr:col>28</xdr:col>
                    <xdr:colOff>0</xdr:colOff>
                    <xdr:row>16</xdr:row>
                    <xdr:rowOff>184150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6</xdr:col>
                    <xdr:colOff>0</xdr:colOff>
                    <xdr:row>19</xdr:row>
                    <xdr:rowOff>12700</xdr:rowOff>
                  </from>
                  <to>
                    <xdr:col>7</xdr:col>
                    <xdr:colOff>12700</xdr:colOff>
                    <xdr:row>19</xdr:row>
                    <xdr:rowOff>184150</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10</xdr:col>
                    <xdr:colOff>0</xdr:colOff>
                    <xdr:row>19</xdr:row>
                    <xdr:rowOff>12700</xdr:rowOff>
                  </from>
                  <to>
                    <xdr:col>11</xdr:col>
                    <xdr:colOff>88900</xdr:colOff>
                    <xdr:row>19</xdr:row>
                    <xdr:rowOff>184150</xdr:rowOff>
                  </to>
                </anchor>
              </controlPr>
            </control>
          </mc:Choice>
        </mc:AlternateContent>
        <mc:AlternateContent xmlns:mc="http://schemas.openxmlformats.org/markup-compatibility/2006">
          <mc:Choice Requires="x14">
            <control shapeId="8271" r:id="rId13" name="Check Box 79">
              <controlPr defaultSize="0" autoFill="0" autoLine="0" autoPict="0">
                <anchor moveWithCells="1">
                  <from>
                    <xdr:col>5</xdr:col>
                    <xdr:colOff>184150</xdr:colOff>
                    <xdr:row>21</xdr:row>
                    <xdr:rowOff>0</xdr:rowOff>
                  </from>
                  <to>
                    <xdr:col>7</xdr:col>
                    <xdr:colOff>12700</xdr:colOff>
                    <xdr:row>22</xdr:row>
                    <xdr:rowOff>31750</xdr:rowOff>
                  </to>
                </anchor>
              </controlPr>
            </control>
          </mc:Choice>
        </mc:AlternateContent>
        <mc:AlternateContent xmlns:mc="http://schemas.openxmlformats.org/markup-compatibility/2006">
          <mc:Choice Requires="x14">
            <control shapeId="8272" r:id="rId14" name="Check Box 80">
              <controlPr defaultSize="0" autoFill="0" autoLine="0" autoPict="0">
                <anchor moveWithCells="1">
                  <from>
                    <xdr:col>10</xdr:col>
                    <xdr:colOff>0</xdr:colOff>
                    <xdr:row>21</xdr:row>
                    <xdr:rowOff>0</xdr:rowOff>
                  </from>
                  <to>
                    <xdr:col>11</xdr:col>
                    <xdr:colOff>107950</xdr:colOff>
                    <xdr:row>22</xdr:row>
                    <xdr:rowOff>31750</xdr:rowOff>
                  </to>
                </anchor>
              </controlPr>
            </control>
          </mc:Choice>
        </mc:AlternateContent>
        <mc:AlternateContent xmlns:mc="http://schemas.openxmlformats.org/markup-compatibility/2006">
          <mc:Choice Requires="x14">
            <control shapeId="8273" r:id="rId15" name="Check Box 81">
              <controlPr defaultSize="0" autoFill="0" autoLine="0" autoPict="0">
                <anchor moveWithCells="1">
                  <from>
                    <xdr:col>17</xdr:col>
                    <xdr:colOff>165100</xdr:colOff>
                    <xdr:row>21</xdr:row>
                    <xdr:rowOff>0</xdr:rowOff>
                  </from>
                  <to>
                    <xdr:col>18</xdr:col>
                    <xdr:colOff>184150</xdr:colOff>
                    <xdr:row>22</xdr:row>
                    <xdr:rowOff>31750</xdr:rowOff>
                  </to>
                </anchor>
              </controlPr>
            </control>
          </mc:Choice>
        </mc:AlternateContent>
        <mc:AlternateContent xmlns:mc="http://schemas.openxmlformats.org/markup-compatibility/2006">
          <mc:Choice Requires="x14">
            <control shapeId="8274" r:id="rId16" name="Check Box 82">
              <controlPr defaultSize="0" autoFill="0" autoLine="0" autoPict="0">
                <anchor moveWithCells="1">
                  <from>
                    <xdr:col>25</xdr:col>
                    <xdr:colOff>107950</xdr:colOff>
                    <xdr:row>21</xdr:row>
                    <xdr:rowOff>0</xdr:rowOff>
                  </from>
                  <to>
                    <xdr:col>27</xdr:col>
                    <xdr:colOff>88900</xdr:colOff>
                    <xdr:row>22</xdr:row>
                    <xdr:rowOff>31750</xdr:rowOff>
                  </to>
                </anchor>
              </controlPr>
            </control>
          </mc:Choice>
        </mc:AlternateContent>
        <mc:AlternateContent xmlns:mc="http://schemas.openxmlformats.org/markup-compatibility/2006">
          <mc:Choice Requires="x14">
            <control shapeId="8275" r:id="rId17" name="Check Box 83">
              <controlPr defaultSize="0" autoFill="0" autoLine="0" autoPict="0">
                <anchor moveWithCells="1">
                  <from>
                    <xdr:col>5</xdr:col>
                    <xdr:colOff>184150</xdr:colOff>
                    <xdr:row>21</xdr:row>
                    <xdr:rowOff>152400</xdr:rowOff>
                  </from>
                  <to>
                    <xdr:col>7</xdr:col>
                    <xdr:colOff>0</xdr:colOff>
                    <xdr:row>23</xdr:row>
                    <xdr:rowOff>12700</xdr:rowOff>
                  </to>
                </anchor>
              </controlPr>
            </control>
          </mc:Choice>
        </mc:AlternateContent>
        <mc:AlternateContent xmlns:mc="http://schemas.openxmlformats.org/markup-compatibility/2006">
          <mc:Choice Requires="x14">
            <control shapeId="8276" r:id="rId18" name="Check Box 84">
              <controlPr defaultSize="0" autoFill="0" autoLine="0" autoPict="0">
                <anchor moveWithCells="1">
                  <from>
                    <xdr:col>17</xdr:col>
                    <xdr:colOff>31750</xdr:colOff>
                    <xdr:row>21</xdr:row>
                    <xdr:rowOff>152400</xdr:rowOff>
                  </from>
                  <to>
                    <xdr:col>18</xdr:col>
                    <xdr:colOff>50800</xdr:colOff>
                    <xdr:row>23</xdr:row>
                    <xdr:rowOff>12700</xdr:rowOff>
                  </to>
                </anchor>
              </controlPr>
            </control>
          </mc:Choice>
        </mc:AlternateContent>
        <mc:AlternateContent xmlns:mc="http://schemas.openxmlformats.org/markup-compatibility/2006">
          <mc:Choice Requires="x14">
            <control shapeId="8277" r:id="rId19" name="Check Box 85">
              <controlPr defaultSize="0" autoFill="0" autoLine="0" autoPict="0">
                <anchor moveWithCells="1">
                  <from>
                    <xdr:col>30</xdr:col>
                    <xdr:colOff>107950</xdr:colOff>
                    <xdr:row>22</xdr:row>
                    <xdr:rowOff>0</xdr:rowOff>
                  </from>
                  <to>
                    <xdr:col>32</xdr:col>
                    <xdr:colOff>88900</xdr:colOff>
                    <xdr:row>23</xdr:row>
                    <xdr:rowOff>31750</xdr:rowOff>
                  </to>
                </anchor>
              </controlPr>
            </control>
          </mc:Choice>
        </mc:AlternateContent>
        <mc:AlternateContent xmlns:mc="http://schemas.openxmlformats.org/markup-compatibility/2006">
          <mc:Choice Requires="x14">
            <control shapeId="8280" r:id="rId20" name="Check Box 88">
              <controlPr defaultSize="0" autoFill="0" autoLine="0" autoPict="0">
                <anchor moveWithCells="1">
                  <from>
                    <xdr:col>37</xdr:col>
                    <xdr:colOff>0</xdr:colOff>
                    <xdr:row>21</xdr:row>
                    <xdr:rowOff>152400</xdr:rowOff>
                  </from>
                  <to>
                    <xdr:col>39</xdr:col>
                    <xdr:colOff>0</xdr:colOff>
                    <xdr:row>23</xdr:row>
                    <xdr:rowOff>12700</xdr:rowOff>
                  </to>
                </anchor>
              </controlPr>
            </control>
          </mc:Choice>
        </mc:AlternateContent>
        <mc:AlternateContent xmlns:mc="http://schemas.openxmlformats.org/markup-compatibility/2006">
          <mc:Choice Requires="x14">
            <control shapeId="8285" r:id="rId21" name="Check Box 93">
              <controlPr defaultSize="0" autoFill="0" autoLine="0" autoPict="0">
                <anchor moveWithCells="1">
                  <from>
                    <xdr:col>16</xdr:col>
                    <xdr:colOff>31750</xdr:colOff>
                    <xdr:row>15</xdr:row>
                    <xdr:rowOff>222250</xdr:rowOff>
                  </from>
                  <to>
                    <xdr:col>17</xdr:col>
                    <xdr:colOff>57150</xdr:colOff>
                    <xdr:row>16</xdr:row>
                    <xdr:rowOff>184150</xdr:rowOff>
                  </to>
                </anchor>
              </controlPr>
            </control>
          </mc:Choice>
        </mc:AlternateContent>
        <mc:AlternateContent xmlns:mc="http://schemas.openxmlformats.org/markup-compatibility/2006">
          <mc:Choice Requires="x14">
            <control shapeId="8286" r:id="rId22" name="Check Box 94">
              <controlPr defaultSize="0" autoFill="0" autoLine="0" autoPict="0">
                <anchor moveWithCells="1">
                  <from>
                    <xdr:col>5</xdr:col>
                    <xdr:colOff>184150</xdr:colOff>
                    <xdr:row>17</xdr:row>
                    <xdr:rowOff>12700</xdr:rowOff>
                  </from>
                  <to>
                    <xdr:col>7</xdr:col>
                    <xdr:colOff>0</xdr:colOff>
                    <xdr:row>18</xdr:row>
                    <xdr:rowOff>0</xdr:rowOff>
                  </to>
                </anchor>
              </controlPr>
            </control>
          </mc:Choice>
        </mc:AlternateContent>
        <mc:AlternateContent xmlns:mc="http://schemas.openxmlformats.org/markup-compatibility/2006">
          <mc:Choice Requires="x14">
            <control shapeId="8287" r:id="rId23" name="Check Box 95">
              <controlPr defaultSize="0" autoFill="0" autoLine="0" autoPict="0">
                <anchor moveWithCells="1">
                  <from>
                    <xdr:col>10</xdr:col>
                    <xdr:colOff>12700</xdr:colOff>
                    <xdr:row>17</xdr:row>
                    <xdr:rowOff>12700</xdr:rowOff>
                  </from>
                  <to>
                    <xdr:col>11</xdr:col>
                    <xdr:colOff>107950</xdr:colOff>
                    <xdr:row>18</xdr:row>
                    <xdr:rowOff>0</xdr:rowOff>
                  </to>
                </anchor>
              </controlPr>
            </control>
          </mc:Choice>
        </mc:AlternateContent>
        <mc:AlternateContent xmlns:mc="http://schemas.openxmlformats.org/markup-compatibility/2006">
          <mc:Choice Requires="x14">
            <control shapeId="8288" r:id="rId24" name="Check Box 96">
              <controlPr defaultSize="0" autoFill="0" autoLine="0" autoPict="0">
                <anchor moveWithCells="1">
                  <from>
                    <xdr:col>17</xdr:col>
                    <xdr:colOff>184150</xdr:colOff>
                    <xdr:row>17</xdr:row>
                    <xdr:rowOff>0</xdr:rowOff>
                  </from>
                  <to>
                    <xdr:col>18</xdr:col>
                    <xdr:colOff>184150</xdr:colOff>
                    <xdr:row>17</xdr:row>
                    <xdr:rowOff>184150</xdr:rowOff>
                  </to>
                </anchor>
              </controlPr>
            </control>
          </mc:Choice>
        </mc:AlternateContent>
        <mc:AlternateContent xmlns:mc="http://schemas.openxmlformats.org/markup-compatibility/2006">
          <mc:Choice Requires="x14">
            <control shapeId="8289" r:id="rId25" name="Check Box 97">
              <controlPr defaultSize="0" autoFill="0" autoLine="0" autoPict="0">
                <anchor moveWithCells="1">
                  <from>
                    <xdr:col>15</xdr:col>
                    <xdr:colOff>127000</xdr:colOff>
                    <xdr:row>19</xdr:row>
                    <xdr:rowOff>31750</xdr:rowOff>
                  </from>
                  <to>
                    <xdr:col>16</xdr:col>
                    <xdr:colOff>146050</xdr:colOff>
                    <xdr:row>20</xdr:row>
                    <xdr:rowOff>0</xdr:rowOff>
                  </to>
                </anchor>
              </controlPr>
            </control>
          </mc:Choice>
        </mc:AlternateContent>
        <mc:AlternateContent xmlns:mc="http://schemas.openxmlformats.org/markup-compatibility/2006">
          <mc:Choice Requires="x14">
            <control shapeId="8290" r:id="rId26" name="Check Box 98">
              <controlPr defaultSize="0" autoFill="0" autoLine="0" autoPict="0">
                <anchor moveWithCells="1">
                  <from>
                    <xdr:col>23</xdr:col>
                    <xdr:colOff>88900</xdr:colOff>
                    <xdr:row>19</xdr:row>
                    <xdr:rowOff>31750</xdr:rowOff>
                  </from>
                  <to>
                    <xdr:col>25</xdr:col>
                    <xdr:colOff>0</xdr:colOff>
                    <xdr:row>20</xdr:row>
                    <xdr:rowOff>0</xdr:rowOff>
                  </to>
                </anchor>
              </controlPr>
            </control>
          </mc:Choice>
        </mc:AlternateContent>
        <mc:AlternateContent xmlns:mc="http://schemas.openxmlformats.org/markup-compatibility/2006">
          <mc:Choice Requires="x14">
            <control shapeId="8301" r:id="rId27" name="Check Box 109">
              <controlPr defaultSize="0" autoFill="0" autoLine="0" autoPict="0">
                <anchor moveWithCells="1">
                  <from>
                    <xdr:col>49</xdr:col>
                    <xdr:colOff>184150</xdr:colOff>
                    <xdr:row>6</xdr:row>
                    <xdr:rowOff>0</xdr:rowOff>
                  </from>
                  <to>
                    <xdr:col>51</xdr:col>
                    <xdr:colOff>12700</xdr:colOff>
                    <xdr:row>6</xdr:row>
                    <xdr:rowOff>184150</xdr:rowOff>
                  </to>
                </anchor>
              </controlPr>
            </control>
          </mc:Choice>
        </mc:AlternateContent>
        <mc:AlternateContent xmlns:mc="http://schemas.openxmlformats.org/markup-compatibility/2006">
          <mc:Choice Requires="x14">
            <control shapeId="8302" r:id="rId28" name="Check Box 110">
              <controlPr defaultSize="0" autoFill="0" autoLine="0" autoPict="0">
                <anchor moveWithCells="1">
                  <from>
                    <xdr:col>30</xdr:col>
                    <xdr:colOff>38100</xdr:colOff>
                    <xdr:row>66</xdr:row>
                    <xdr:rowOff>50800</xdr:rowOff>
                  </from>
                  <to>
                    <xdr:col>32</xdr:col>
                    <xdr:colOff>12700</xdr:colOff>
                    <xdr:row>67</xdr:row>
                    <xdr:rowOff>76200</xdr:rowOff>
                  </to>
                </anchor>
              </controlPr>
            </control>
          </mc:Choice>
        </mc:AlternateContent>
        <mc:AlternateContent xmlns:mc="http://schemas.openxmlformats.org/markup-compatibility/2006">
          <mc:Choice Requires="x14">
            <control shapeId="8303" r:id="rId29" name="Check Box 111">
              <controlPr defaultSize="0" autoFill="0" autoLine="0" autoPict="0">
                <anchor moveWithCells="1">
                  <from>
                    <xdr:col>30</xdr:col>
                    <xdr:colOff>31750</xdr:colOff>
                    <xdr:row>68</xdr:row>
                    <xdr:rowOff>127000</xdr:rowOff>
                  </from>
                  <to>
                    <xdr:col>32</xdr:col>
                    <xdr:colOff>12700</xdr:colOff>
                    <xdr:row>70</xdr:row>
                    <xdr:rowOff>0</xdr:rowOff>
                  </to>
                </anchor>
              </controlPr>
            </control>
          </mc:Choice>
        </mc:AlternateContent>
        <mc:AlternateContent xmlns:mc="http://schemas.openxmlformats.org/markup-compatibility/2006">
          <mc:Choice Requires="x14">
            <control shapeId="8304" r:id="rId30" name="Check Box 112">
              <controlPr defaultSize="0" autoFill="0" autoLine="0" autoPict="0">
                <anchor moveWithCells="1">
                  <from>
                    <xdr:col>30</xdr:col>
                    <xdr:colOff>38100</xdr:colOff>
                    <xdr:row>67</xdr:row>
                    <xdr:rowOff>127000</xdr:rowOff>
                  </from>
                  <to>
                    <xdr:col>32</xdr:col>
                    <xdr:colOff>12700</xdr:colOff>
                    <xdr:row>69</xdr:row>
                    <xdr:rowOff>12700</xdr:rowOff>
                  </to>
                </anchor>
              </controlPr>
            </control>
          </mc:Choice>
        </mc:AlternateContent>
        <mc:AlternateContent xmlns:mc="http://schemas.openxmlformats.org/markup-compatibility/2006">
          <mc:Choice Requires="x14">
            <control shapeId="8310" r:id="rId31" name="Check Box 118">
              <controlPr defaultSize="0" autoFill="0" autoLine="0" autoPict="0">
                <anchor moveWithCells="1">
                  <from>
                    <xdr:col>6</xdr:col>
                    <xdr:colOff>0</xdr:colOff>
                    <xdr:row>20</xdr:row>
                    <xdr:rowOff>0</xdr:rowOff>
                  </from>
                  <to>
                    <xdr:col>7</xdr:col>
                    <xdr:colOff>12700</xdr:colOff>
                    <xdr:row>20</xdr:row>
                    <xdr:rowOff>184150</xdr:rowOff>
                  </to>
                </anchor>
              </controlPr>
            </control>
          </mc:Choice>
        </mc:AlternateContent>
        <mc:AlternateContent xmlns:mc="http://schemas.openxmlformats.org/markup-compatibility/2006">
          <mc:Choice Requires="x14">
            <control shapeId="8322" r:id="rId32" name="Check Box 130">
              <controlPr defaultSize="0" autoFill="0" autoLine="0" autoPict="0">
                <anchor moveWithCells="1">
                  <from>
                    <xdr:col>6</xdr:col>
                    <xdr:colOff>0</xdr:colOff>
                    <xdr:row>19</xdr:row>
                    <xdr:rowOff>12700</xdr:rowOff>
                  </from>
                  <to>
                    <xdr:col>7</xdr:col>
                    <xdr:colOff>12700</xdr:colOff>
                    <xdr:row>19</xdr:row>
                    <xdr:rowOff>184150</xdr:rowOff>
                  </to>
                </anchor>
              </controlPr>
            </control>
          </mc:Choice>
        </mc:AlternateContent>
        <mc:AlternateContent xmlns:mc="http://schemas.openxmlformats.org/markup-compatibility/2006">
          <mc:Choice Requires="x14">
            <control shapeId="8323" r:id="rId33" name="Check Box 131">
              <controlPr defaultSize="0" autoFill="0" autoLine="0" autoPict="0">
                <anchor moveWithCells="1">
                  <from>
                    <xdr:col>10</xdr:col>
                    <xdr:colOff>0</xdr:colOff>
                    <xdr:row>19</xdr:row>
                    <xdr:rowOff>12700</xdr:rowOff>
                  </from>
                  <to>
                    <xdr:col>11</xdr:col>
                    <xdr:colOff>88900</xdr:colOff>
                    <xdr:row>19</xdr:row>
                    <xdr:rowOff>184150</xdr:rowOff>
                  </to>
                </anchor>
              </controlPr>
            </control>
          </mc:Choice>
        </mc:AlternateContent>
        <mc:AlternateContent xmlns:mc="http://schemas.openxmlformats.org/markup-compatibility/2006">
          <mc:Choice Requires="x14">
            <control shapeId="8324" r:id="rId34" name="Check Box 132">
              <controlPr defaultSize="0" autoFill="0" autoLine="0" autoPict="0">
                <anchor moveWithCells="1">
                  <from>
                    <xdr:col>10</xdr:col>
                    <xdr:colOff>107950</xdr:colOff>
                    <xdr:row>20</xdr:row>
                    <xdr:rowOff>12700</xdr:rowOff>
                  </from>
                  <to>
                    <xdr:col>12</xdr:col>
                    <xdr:colOff>107950</xdr:colOff>
                    <xdr:row>20</xdr:row>
                    <xdr:rowOff>184150</xdr:rowOff>
                  </to>
                </anchor>
              </controlPr>
            </control>
          </mc:Choice>
        </mc:AlternateContent>
        <mc:AlternateContent xmlns:mc="http://schemas.openxmlformats.org/markup-compatibility/2006">
          <mc:Choice Requires="x14">
            <control shapeId="8325" r:id="rId35" name="Check Box 133">
              <controlPr defaultSize="0" autoFill="0" autoLine="0" autoPict="0">
                <anchor moveWithCells="1">
                  <from>
                    <xdr:col>19</xdr:col>
                    <xdr:colOff>88900</xdr:colOff>
                    <xdr:row>20</xdr:row>
                    <xdr:rowOff>12700</xdr:rowOff>
                  </from>
                  <to>
                    <xdr:col>20</xdr:col>
                    <xdr:colOff>107950</xdr:colOff>
                    <xdr:row>21</xdr:row>
                    <xdr:rowOff>0</xdr:rowOff>
                  </to>
                </anchor>
              </controlPr>
            </control>
          </mc:Choice>
        </mc:AlternateContent>
        <mc:AlternateContent xmlns:mc="http://schemas.openxmlformats.org/markup-compatibility/2006">
          <mc:Choice Requires="x14">
            <control shapeId="8326" r:id="rId36" name="Check Box 134">
              <controlPr defaultSize="0" autoFill="0" autoLine="0" autoPict="0">
                <anchor moveWithCells="1">
                  <from>
                    <xdr:col>15</xdr:col>
                    <xdr:colOff>127000</xdr:colOff>
                    <xdr:row>19</xdr:row>
                    <xdr:rowOff>31750</xdr:rowOff>
                  </from>
                  <to>
                    <xdr:col>16</xdr:col>
                    <xdr:colOff>146050</xdr:colOff>
                    <xdr:row>20</xdr:row>
                    <xdr:rowOff>0</xdr:rowOff>
                  </to>
                </anchor>
              </controlPr>
            </control>
          </mc:Choice>
        </mc:AlternateContent>
        <mc:AlternateContent xmlns:mc="http://schemas.openxmlformats.org/markup-compatibility/2006">
          <mc:Choice Requires="x14">
            <control shapeId="8327" r:id="rId37" name="Check Box 135">
              <controlPr defaultSize="0" autoFill="0" autoLine="0" autoPict="0">
                <anchor moveWithCells="1">
                  <from>
                    <xdr:col>23</xdr:col>
                    <xdr:colOff>88900</xdr:colOff>
                    <xdr:row>19</xdr:row>
                    <xdr:rowOff>31750</xdr:rowOff>
                  </from>
                  <to>
                    <xdr:col>25</xdr:col>
                    <xdr:colOff>0</xdr:colOff>
                    <xdr:row>20</xdr:row>
                    <xdr:rowOff>0</xdr:rowOff>
                  </to>
                </anchor>
              </controlPr>
            </control>
          </mc:Choice>
        </mc:AlternateContent>
        <mc:AlternateContent xmlns:mc="http://schemas.openxmlformats.org/markup-compatibility/2006">
          <mc:Choice Requires="x14">
            <control shapeId="8328" r:id="rId38" name="Check Box 136">
              <controlPr defaultSize="0" autoFill="0" autoLine="0" autoPict="0">
                <anchor moveWithCells="1">
                  <from>
                    <xdr:col>22</xdr:col>
                    <xdr:colOff>31750</xdr:colOff>
                    <xdr:row>20</xdr:row>
                    <xdr:rowOff>31750</xdr:rowOff>
                  </from>
                  <to>
                    <xdr:col>23</xdr:col>
                    <xdr:colOff>31750</xdr:colOff>
                    <xdr:row>21</xdr:row>
                    <xdr:rowOff>0</xdr:rowOff>
                  </to>
                </anchor>
              </controlPr>
            </control>
          </mc:Choice>
        </mc:AlternateContent>
        <mc:AlternateContent xmlns:mc="http://schemas.openxmlformats.org/markup-compatibility/2006">
          <mc:Choice Requires="x14">
            <control shapeId="8329" r:id="rId39" name="Check Box 137">
              <controlPr defaultSize="0" autoFill="0" autoLine="0" autoPict="0">
                <anchor moveWithCells="1">
                  <from>
                    <xdr:col>36</xdr:col>
                    <xdr:colOff>38100</xdr:colOff>
                    <xdr:row>20</xdr:row>
                    <xdr:rowOff>12700</xdr:rowOff>
                  </from>
                  <to>
                    <xdr:col>38</xdr:col>
                    <xdr:colOff>12700</xdr:colOff>
                    <xdr:row>21</xdr:row>
                    <xdr:rowOff>0</xdr:rowOff>
                  </to>
                </anchor>
              </controlPr>
            </control>
          </mc:Choice>
        </mc:AlternateContent>
        <mc:AlternateContent xmlns:mc="http://schemas.openxmlformats.org/markup-compatibility/2006">
          <mc:Choice Requires="x14">
            <control shapeId="8330" r:id="rId40" name="Check Box 138">
              <controlPr defaultSize="0" autoFill="0" autoLine="0" autoPict="0">
                <anchor moveWithCells="1">
                  <from>
                    <xdr:col>15</xdr:col>
                    <xdr:colOff>31750</xdr:colOff>
                    <xdr:row>20</xdr:row>
                    <xdr:rowOff>31750</xdr:rowOff>
                  </from>
                  <to>
                    <xdr:col>16</xdr:col>
                    <xdr:colOff>31750</xdr:colOff>
                    <xdr:row>20</xdr:row>
                    <xdr:rowOff>184150</xdr:rowOff>
                  </to>
                </anchor>
              </controlPr>
            </control>
          </mc:Choice>
        </mc:AlternateContent>
        <mc:AlternateContent xmlns:mc="http://schemas.openxmlformats.org/markup-compatibility/2006">
          <mc:Choice Requires="x14">
            <control shapeId="8331" r:id="rId41" name="Check Box 139">
              <controlPr defaultSize="0" autoFill="0" autoLine="0" autoPict="0">
                <anchor moveWithCells="1">
                  <from>
                    <xdr:col>6</xdr:col>
                    <xdr:colOff>0</xdr:colOff>
                    <xdr:row>20</xdr:row>
                    <xdr:rowOff>0</xdr:rowOff>
                  </from>
                  <to>
                    <xdr:col>7</xdr:col>
                    <xdr:colOff>12700</xdr:colOff>
                    <xdr:row>20</xdr:row>
                    <xdr:rowOff>184150</xdr:rowOff>
                  </to>
                </anchor>
              </controlPr>
            </control>
          </mc:Choice>
        </mc:AlternateContent>
        <mc:AlternateContent xmlns:mc="http://schemas.openxmlformats.org/markup-compatibility/2006">
          <mc:Choice Requires="x14">
            <control shapeId="8332" r:id="rId42" name="Check Box 140">
              <controlPr defaultSize="0" autoFill="0" autoLine="0" autoPict="0">
                <anchor moveWithCells="1">
                  <from>
                    <xdr:col>42</xdr:col>
                    <xdr:colOff>31750</xdr:colOff>
                    <xdr:row>19</xdr:row>
                    <xdr:rowOff>12700</xdr:rowOff>
                  </from>
                  <to>
                    <xdr:col>44</xdr:col>
                    <xdr:colOff>0</xdr:colOff>
                    <xdr:row>19</xdr:row>
                    <xdr:rowOff>184150</xdr:rowOff>
                  </to>
                </anchor>
              </controlPr>
            </control>
          </mc:Choice>
        </mc:AlternateContent>
        <mc:AlternateContent xmlns:mc="http://schemas.openxmlformats.org/markup-compatibility/2006">
          <mc:Choice Requires="x14">
            <control shapeId="8339" r:id="rId43" name="Check Box 147">
              <controlPr defaultSize="0" autoFill="0" autoLine="0" autoPict="0">
                <anchor moveWithCells="1">
                  <from>
                    <xdr:col>30</xdr:col>
                    <xdr:colOff>31750</xdr:colOff>
                    <xdr:row>20</xdr:row>
                    <xdr:rowOff>12700</xdr:rowOff>
                  </from>
                  <to>
                    <xdr:col>31</xdr:col>
                    <xdr:colOff>107950</xdr:colOff>
                    <xdr:row>20</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V162"/>
  <sheetViews>
    <sheetView showGridLines="0" view="pageBreakPreview" zoomScale="80" zoomScaleNormal="100" zoomScaleSheetLayoutView="80" workbookViewId="0">
      <pane xSplit="7" ySplit="8" topLeftCell="H9" activePane="bottomRight" state="frozen"/>
      <selection pane="topRight" activeCell="H1" sqref="H1"/>
      <selection pane="bottomLeft" activeCell="A7" sqref="A7"/>
      <selection pane="bottomRight" activeCell="BA8" sqref="BA8"/>
    </sheetView>
  </sheetViews>
  <sheetFormatPr defaultColWidth="9" defaultRowHeight="11"/>
  <cols>
    <col min="1" max="1" width="8.984375E-2" style="307" customWidth="1"/>
    <col min="2" max="2" width="4.6328125" style="307" customWidth="1"/>
    <col min="3" max="6" width="4.08984375" style="307" customWidth="1"/>
    <col min="7" max="7" width="3.08984375" style="307" customWidth="1"/>
    <col min="8" max="16" width="4.08984375" style="307" customWidth="1"/>
    <col min="17" max="17" width="8.36328125" style="307" customWidth="1"/>
    <col min="18" max="19" width="1.453125" style="307" customWidth="1"/>
    <col min="20" max="51" width="2.1796875" style="307" customWidth="1"/>
    <col min="52" max="64" width="9" style="307"/>
    <col min="65" max="72" width="9" style="307" hidden="1" customWidth="1"/>
    <col min="73" max="80" width="9" style="307"/>
    <col min="81" max="82" width="9" style="393"/>
    <col min="83" max="84" width="9" style="307"/>
    <col min="85" max="87" width="9" style="393"/>
    <col min="88" max="99" width="9" style="307"/>
    <col min="100" max="100" width="9" style="393"/>
    <col min="101" max="16384" width="9" style="307"/>
  </cols>
  <sheetData>
    <row r="1" spans="2:100" ht="82.5" customHeight="1">
      <c r="B1" s="1248" t="s">
        <v>676</v>
      </c>
      <c r="C1" s="1248"/>
      <c r="D1" s="1248"/>
      <c r="E1" s="1248"/>
      <c r="F1" s="1248"/>
      <c r="G1" s="1248"/>
      <c r="H1" s="1248"/>
      <c r="I1" s="1248"/>
      <c r="J1" s="1248"/>
      <c r="K1" s="1248"/>
      <c r="L1" s="1248"/>
      <c r="M1" s="1248"/>
      <c r="N1" s="1248"/>
      <c r="O1" s="1248"/>
      <c r="P1" s="1248"/>
      <c r="Q1" s="1248"/>
      <c r="R1" s="1248"/>
      <c r="S1" s="1248"/>
      <c r="T1" s="1248"/>
      <c r="U1" s="1248"/>
      <c r="V1" s="1248"/>
      <c r="W1" s="1248"/>
      <c r="X1" s="1248"/>
      <c r="Y1" s="1248"/>
      <c r="Z1" s="1248"/>
      <c r="AA1" s="1248"/>
      <c r="AB1" s="1248"/>
      <c r="AC1" s="1248"/>
      <c r="AD1" s="1248"/>
      <c r="AE1" s="1248"/>
      <c r="AF1" s="1248"/>
      <c r="AG1" s="1248"/>
      <c r="AH1" s="1248"/>
      <c r="AI1" s="1248"/>
      <c r="AJ1" s="1248"/>
      <c r="AK1" s="1248"/>
      <c r="AL1" s="1248"/>
      <c r="AM1" s="1248"/>
      <c r="AN1" s="1248"/>
      <c r="AO1" s="1248"/>
      <c r="AP1" s="1248"/>
      <c r="AQ1" s="1248"/>
      <c r="AR1" s="1248"/>
      <c r="AS1" s="1248"/>
      <c r="AT1" s="1248"/>
      <c r="AU1" s="1248"/>
      <c r="AV1" s="1248"/>
      <c r="AW1" s="1248"/>
      <c r="AX1" s="1248"/>
      <c r="AY1" s="1248"/>
      <c r="AZ1" s="322"/>
      <c r="BA1" s="330"/>
      <c r="BB1" s="330"/>
      <c r="BC1" s="395"/>
      <c r="BD1" s="395"/>
      <c r="BE1" s="395"/>
      <c r="BF1" s="395"/>
      <c r="BG1" s="395"/>
      <c r="BH1" s="395"/>
      <c r="BI1" s="395"/>
      <c r="BJ1" s="395"/>
      <c r="BK1" s="395"/>
      <c r="BL1" s="395"/>
      <c r="BM1" s="395"/>
      <c r="BN1" s="395"/>
      <c r="BO1" s="395"/>
      <c r="BP1" s="395"/>
      <c r="BQ1" s="395"/>
      <c r="BR1" s="395"/>
      <c r="BS1" s="395"/>
      <c r="BT1" s="395"/>
      <c r="BU1" s="395"/>
      <c r="BV1" s="395"/>
      <c r="BW1" s="395"/>
      <c r="BX1" s="395"/>
      <c r="BY1" s="395"/>
      <c r="BZ1" s="395"/>
      <c r="CA1" s="395"/>
      <c r="CB1" s="231"/>
      <c r="CC1" s="301"/>
      <c r="CD1" s="301"/>
      <c r="CE1" s="231"/>
      <c r="CF1" s="231"/>
      <c r="CG1" s="301"/>
      <c r="CH1" s="301"/>
      <c r="CI1" s="301"/>
      <c r="CJ1" s="231"/>
      <c r="CK1" s="231"/>
      <c r="CL1" s="231"/>
      <c r="CM1" s="231"/>
      <c r="CN1" s="231"/>
      <c r="CO1" s="231"/>
      <c r="CV1" s="301"/>
    </row>
    <row r="2" spans="2:100" ht="20.25" customHeight="1">
      <c r="B2" s="353" t="s">
        <v>536</v>
      </c>
      <c r="C2" s="353"/>
      <c r="D2" s="353"/>
      <c r="E2" s="353"/>
      <c r="F2" s="353"/>
      <c r="AZ2" s="322"/>
      <c r="BA2" s="324"/>
      <c r="BB2" s="324"/>
      <c r="BC2" s="231"/>
      <c r="BD2" s="231"/>
      <c r="BE2" s="231"/>
      <c r="BF2" s="231"/>
      <c r="BG2" s="231"/>
      <c r="BH2" s="231"/>
      <c r="BI2" s="231"/>
      <c r="BJ2" s="231"/>
      <c r="BK2" s="231"/>
      <c r="BL2" s="231"/>
      <c r="BM2" s="231"/>
      <c r="BO2" s="143" t="s">
        <v>360</v>
      </c>
      <c r="BP2" s="307" t="str">
        <f>IF(AN9="","",IF(AR9="","",IF(日程表!E3="","",IF((AND(AR9=12,OR(日程表!E3=31,日程表!E3="末"))),AN9+1,AN9))))</f>
        <v/>
      </c>
      <c r="BQ2" s="307" t="str">
        <f>IF(AR9="","",IF(日程表!E3="","",IF(日程表!E3&lt;28,AR9,IF(AND(AR9=12,OR(日程表!E3=31,日程表!E3="末")),1,AR9+1))))</f>
        <v/>
      </c>
      <c r="BR2" s="307" t="str">
        <f>IF(AR9="","",IF(日程表!E3="","",IF(日程表!E3&lt;28,日程表!E3+1,1)))</f>
        <v/>
      </c>
    </row>
    <row r="3" spans="2:100" ht="17.25" customHeight="1">
      <c r="B3" s="1249" t="s">
        <v>358</v>
      </c>
      <c r="C3" s="1249"/>
      <c r="D3" s="1249"/>
      <c r="E3" s="1249"/>
      <c r="F3" s="1249"/>
      <c r="G3" s="1249"/>
      <c r="H3" s="1249"/>
      <c r="I3" s="1249"/>
      <c r="J3" s="1249"/>
      <c r="K3" s="1249"/>
      <c r="L3" s="1249"/>
      <c r="M3" s="1249"/>
      <c r="N3" s="1249"/>
      <c r="O3" s="1249"/>
      <c r="P3" s="1249"/>
      <c r="Q3" s="1249"/>
      <c r="R3" s="1249"/>
      <c r="S3" s="1249"/>
      <c r="T3" s="1249"/>
      <c r="U3" s="1249"/>
      <c r="V3" s="1249"/>
      <c r="W3" s="1249"/>
      <c r="X3" s="1249"/>
      <c r="Y3" s="1249"/>
      <c r="Z3" s="1249"/>
      <c r="AA3" s="1249"/>
      <c r="AB3" s="1249"/>
      <c r="AC3" s="1249"/>
      <c r="AD3" s="1249"/>
      <c r="AE3" s="1249"/>
      <c r="AF3" s="1249"/>
      <c r="AG3" s="1249"/>
      <c r="AH3" s="1249"/>
      <c r="AI3" s="1249"/>
      <c r="AJ3" s="1249"/>
      <c r="AK3" s="1249"/>
      <c r="AL3" s="1249"/>
      <c r="AM3" s="1249"/>
      <c r="AN3" s="1249"/>
      <c r="AO3" s="1249"/>
      <c r="AP3" s="1249"/>
      <c r="AQ3" s="1249"/>
      <c r="AR3" s="1249"/>
      <c r="AS3" s="1249"/>
      <c r="AT3" s="1249"/>
      <c r="AU3" s="1249"/>
      <c r="AV3" s="1249"/>
      <c r="AW3" s="1249"/>
      <c r="AX3" s="1249"/>
      <c r="AY3" s="1249"/>
      <c r="AZ3" s="322"/>
      <c r="BA3" s="324"/>
      <c r="BB3" s="324"/>
      <c r="BC3" s="231"/>
      <c r="BD3" s="231"/>
      <c r="BE3" s="231"/>
      <c r="BF3" s="231"/>
      <c r="BG3" s="231"/>
      <c r="BH3" s="231"/>
      <c r="BI3" s="231"/>
      <c r="BJ3" s="231"/>
      <c r="BK3" s="231"/>
      <c r="BL3" s="231"/>
      <c r="BM3" s="231"/>
      <c r="BO3" s="307" t="s">
        <v>359</v>
      </c>
      <c r="BP3" s="307" t="str">
        <f>IF(BP2="","",IF(BQ2="","",IF(BQ2&lt;4,BP2,BP2+1)))</f>
        <v/>
      </c>
      <c r="BQ3" s="307" t="str">
        <f>IF(BQ2="","",IF(BQ2&lt;4,BQ2+9,BQ2+9-12))</f>
        <v/>
      </c>
      <c r="BR3" s="307" t="str">
        <f>IF($AR$9="","",IF(日程表!$E$3="","",IF(日程表!$E$3&lt;28,日程表!$E$3,1)))</f>
        <v/>
      </c>
    </row>
    <row r="4" spans="2:100" ht="13" customHeight="1">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1246" t="s">
        <v>287</v>
      </c>
      <c r="AB4" s="1246"/>
      <c r="AC4" s="1246"/>
      <c r="AD4" s="1246"/>
      <c r="AE4" s="1246"/>
      <c r="AF4" s="1246"/>
      <c r="AG4" s="1246"/>
      <c r="AH4" s="1246"/>
      <c r="AI4" s="1246"/>
      <c r="AJ4" s="1246"/>
      <c r="AK4" s="871" t="s">
        <v>628</v>
      </c>
      <c r="AL4" s="871"/>
      <c r="AM4" s="871"/>
      <c r="AN4" s="1247"/>
      <c r="AO4" s="1247"/>
      <c r="AP4" s="871" t="s">
        <v>164</v>
      </c>
      <c r="AQ4" s="871"/>
      <c r="AR4" s="1247"/>
      <c r="AS4" s="1247"/>
      <c r="AT4" s="871" t="s">
        <v>125</v>
      </c>
      <c r="AU4" s="871"/>
      <c r="AV4" s="1247"/>
      <c r="AW4" s="1247"/>
      <c r="AX4" s="871" t="s">
        <v>163</v>
      </c>
      <c r="AY4" s="871"/>
      <c r="AZ4" s="322"/>
      <c r="BA4" s="324"/>
      <c r="BB4" s="324"/>
      <c r="BC4" s="231"/>
      <c r="BD4" s="231"/>
      <c r="BE4" s="231"/>
      <c r="BF4" s="231"/>
      <c r="BG4" s="231"/>
      <c r="BH4" s="231"/>
      <c r="BI4" s="231"/>
      <c r="BJ4" s="231"/>
      <c r="BK4" s="231"/>
      <c r="BL4" s="231"/>
      <c r="BM4" s="231"/>
      <c r="BO4" s="307" t="s">
        <v>492</v>
      </c>
      <c r="BP4" s="307" t="str">
        <f>IF(BP2="","",IF(BQ2="","",IF(BQ2&lt;9,BP2,BP2+1)))</f>
        <v/>
      </c>
      <c r="BQ4" s="307" t="str">
        <f>IF(BQ2="","",IF(BR2="","",IF(AND(BQ2&lt;9,BR2=16),BQ2+3,IF(AND(BQ2&gt;9,BR2=16),BQ2+3-12,IF(OR(AND(BQ2&lt;9,BR2=1),AND(BQ2&lt;9,BR2&gt;16)),BQ2+4,BQ2+4-12)))))</f>
        <v/>
      </c>
      <c r="BR4" s="307" t="str">
        <f>IF(BR2="","",IF(AND(BR2=16),29,IF(AND(BR2=21),4,IF(AND(BR2=25),9,14))))</f>
        <v/>
      </c>
    </row>
    <row r="5" spans="2:100" ht="13" customHeight="1">
      <c r="B5" s="1245" t="str">
        <f>IF(日程表!G8="","",IF(OR(日程表!L83="二号（通常）",日程表!L83="二号の四（新規公開）"),日程表!G8,""))</f>
        <v/>
      </c>
      <c r="C5" s="1245"/>
      <c r="D5" s="1245"/>
      <c r="E5" s="1245"/>
      <c r="F5" s="1245"/>
      <c r="G5" s="1245"/>
      <c r="H5" s="1245"/>
      <c r="I5" s="1245"/>
      <c r="J5" s="1245"/>
      <c r="K5" s="1245"/>
      <c r="L5" s="1245"/>
      <c r="M5" s="1245"/>
      <c r="N5" s="1245"/>
      <c r="O5" s="1245"/>
      <c r="P5" s="1245"/>
      <c r="Q5" s="1245"/>
      <c r="R5" s="1245"/>
      <c r="S5" s="1245"/>
      <c r="T5" s="1245"/>
      <c r="U5" s="1245"/>
      <c r="V5" s="1245"/>
      <c r="W5" s="1245"/>
      <c r="X5" s="1245"/>
      <c r="AA5" s="1246" t="s">
        <v>288</v>
      </c>
      <c r="AB5" s="1246"/>
      <c r="AC5" s="1246"/>
      <c r="AD5" s="1246"/>
      <c r="AE5" s="1246"/>
      <c r="AF5" s="1246"/>
      <c r="AG5" s="1246"/>
      <c r="AH5" s="1246"/>
      <c r="AI5" s="1246"/>
      <c r="AJ5" s="1246"/>
      <c r="AK5" s="871" t="s">
        <v>628</v>
      </c>
      <c r="AL5" s="871"/>
      <c r="AM5" s="871"/>
      <c r="AN5" s="1247"/>
      <c r="AO5" s="1247"/>
      <c r="AP5" s="871" t="s">
        <v>164</v>
      </c>
      <c r="AQ5" s="871"/>
      <c r="AR5" s="1247"/>
      <c r="AS5" s="1247"/>
      <c r="AT5" s="871" t="s">
        <v>125</v>
      </c>
      <c r="AU5" s="871"/>
      <c r="AV5" s="1247"/>
      <c r="AW5" s="1247"/>
      <c r="AX5" s="871" t="s">
        <v>163</v>
      </c>
      <c r="AY5" s="871"/>
      <c r="AZ5" s="322"/>
      <c r="BA5" s="324"/>
      <c r="BB5" s="324"/>
      <c r="BC5" s="231"/>
      <c r="BD5" s="231"/>
      <c r="BE5" s="231"/>
      <c r="BF5" s="231"/>
      <c r="BG5" s="231"/>
      <c r="BH5" s="231"/>
      <c r="BI5" s="231"/>
      <c r="BJ5" s="231"/>
      <c r="BK5" s="231"/>
      <c r="BL5" s="231"/>
      <c r="BM5" s="231"/>
    </row>
    <row r="6" spans="2:100" ht="13" customHeight="1">
      <c r="C6" s="203"/>
      <c r="D6" s="203"/>
      <c r="E6" s="203"/>
      <c r="F6" s="203"/>
      <c r="G6" s="203"/>
      <c r="H6" s="203"/>
      <c r="I6" s="203"/>
      <c r="J6" s="203"/>
      <c r="K6" s="203"/>
      <c r="L6" s="203"/>
      <c r="M6" s="203"/>
      <c r="N6" s="203"/>
      <c r="O6" s="203"/>
      <c r="P6" s="1253"/>
      <c r="Q6" s="1253"/>
      <c r="R6" s="1253"/>
      <c r="S6" s="1254"/>
      <c r="T6" s="1254"/>
      <c r="U6" s="1254"/>
      <c r="V6" s="465"/>
      <c r="W6" s="465"/>
      <c r="X6" s="465"/>
      <c r="Y6" s="465"/>
      <c r="Z6" s="465"/>
      <c r="AA6" s="1253" t="s">
        <v>357</v>
      </c>
      <c r="AB6" s="1253"/>
      <c r="AC6" s="1253"/>
      <c r="AD6" s="1253"/>
      <c r="AE6" s="1253"/>
      <c r="AF6" s="1253"/>
      <c r="AG6" s="1253"/>
      <c r="AH6" s="1253"/>
      <c r="AI6" s="1253"/>
      <c r="AJ6" s="1253"/>
      <c r="AK6" s="662" t="s">
        <v>628</v>
      </c>
      <c r="AL6" s="662"/>
      <c r="AM6" s="662"/>
      <c r="AN6" s="1236"/>
      <c r="AO6" s="1236"/>
      <c r="AP6" s="662" t="s">
        <v>164</v>
      </c>
      <c r="AQ6" s="662"/>
      <c r="AR6" s="1236"/>
      <c r="AS6" s="1236"/>
      <c r="AT6" s="662" t="s">
        <v>289</v>
      </c>
      <c r="AU6" s="662"/>
      <c r="AV6" s="1247"/>
      <c r="AW6" s="1247"/>
      <c r="AX6" s="871" t="s">
        <v>163</v>
      </c>
      <c r="AY6" s="871"/>
      <c r="AZ6" s="322"/>
      <c r="BA6" s="324"/>
      <c r="BB6" s="324"/>
      <c r="BC6" s="231"/>
      <c r="BD6" s="231"/>
      <c r="BE6" s="231"/>
      <c r="BF6" s="231"/>
      <c r="BG6" s="231"/>
      <c r="BH6" s="231"/>
      <c r="BI6" s="231"/>
      <c r="BJ6" s="231"/>
      <c r="BK6" s="231"/>
      <c r="BL6" s="231"/>
      <c r="BM6" s="231"/>
      <c r="CC6" s="392"/>
      <c r="CD6" s="391"/>
      <c r="CE6" s="392"/>
      <c r="CF6" s="392"/>
      <c r="CG6" s="391"/>
      <c r="CH6" s="391"/>
      <c r="CI6" s="391"/>
      <c r="CJ6" s="392"/>
      <c r="CK6" s="392"/>
      <c r="CL6" s="392"/>
      <c r="CM6" s="392"/>
      <c r="CN6" s="392"/>
      <c r="CO6" s="392"/>
    </row>
    <row r="7" spans="2:100" ht="6" customHeight="1">
      <c r="C7" s="180"/>
      <c r="D7" s="180"/>
      <c r="E7" s="180"/>
      <c r="F7" s="180"/>
      <c r="G7" s="180"/>
      <c r="H7" s="180"/>
      <c r="I7" s="180"/>
      <c r="J7" s="180"/>
      <c r="K7" s="180"/>
      <c r="L7" s="180"/>
      <c r="M7" s="180"/>
      <c r="N7" s="180"/>
      <c r="O7" s="180"/>
      <c r="P7" s="198"/>
      <c r="Q7" s="198"/>
      <c r="R7" s="198"/>
      <c r="S7" s="478"/>
      <c r="T7" s="481"/>
      <c r="U7" s="481"/>
      <c r="AA7" s="198"/>
      <c r="AB7" s="198"/>
      <c r="AC7" s="198"/>
      <c r="AD7" s="198"/>
      <c r="AE7" s="198"/>
      <c r="AF7" s="198"/>
      <c r="AG7" s="198"/>
      <c r="AH7" s="198"/>
      <c r="AI7" s="198"/>
      <c r="AJ7" s="198"/>
      <c r="AK7" s="470"/>
      <c r="AL7" s="470"/>
      <c r="AM7" s="470"/>
      <c r="AN7" s="470"/>
      <c r="AO7" s="470"/>
      <c r="AP7" s="470"/>
      <c r="AQ7" s="470"/>
      <c r="AR7" s="464"/>
      <c r="AS7" s="464"/>
      <c r="AT7" s="464"/>
      <c r="AU7" s="464"/>
      <c r="AV7" s="470"/>
      <c r="AW7" s="470"/>
      <c r="AX7" s="470"/>
      <c r="AY7" s="470"/>
      <c r="AZ7" s="322"/>
      <c r="BA7" s="324"/>
      <c r="BB7" s="324"/>
      <c r="BC7" s="231"/>
      <c r="BD7" s="231"/>
      <c r="BE7" s="231"/>
      <c r="BF7" s="231"/>
      <c r="BG7" s="231"/>
      <c r="BH7" s="231"/>
      <c r="BI7" s="231"/>
      <c r="BJ7" s="231"/>
      <c r="BK7" s="231"/>
      <c r="BL7" s="231"/>
      <c r="BM7" s="231"/>
      <c r="CC7" s="391"/>
      <c r="CD7" s="391"/>
      <c r="CE7" s="392"/>
      <c r="CF7" s="392"/>
      <c r="CG7" s="391"/>
      <c r="CH7" s="391"/>
      <c r="CI7" s="391"/>
      <c r="CJ7" s="392"/>
      <c r="CK7" s="392"/>
      <c r="CL7" s="392"/>
      <c r="CM7" s="392"/>
      <c r="CN7" s="392"/>
      <c r="CO7" s="392"/>
    </row>
    <row r="8" spans="2:100" ht="18" customHeight="1">
      <c r="B8" s="1250" t="s">
        <v>40</v>
      </c>
      <c r="C8" s="1250"/>
      <c r="D8" s="1250"/>
      <c r="E8" s="1250"/>
      <c r="F8" s="1250"/>
      <c r="G8" s="1250"/>
      <c r="H8" s="1251" t="s">
        <v>41</v>
      </c>
      <c r="I8" s="658"/>
      <c r="J8" s="658"/>
      <c r="K8" s="658"/>
      <c r="L8" s="658"/>
      <c r="M8" s="658"/>
      <c r="N8" s="658"/>
      <c r="O8" s="658"/>
      <c r="P8" s="658"/>
      <c r="Q8" s="658"/>
      <c r="R8" s="658"/>
      <c r="S8" s="1252"/>
      <c r="T8" s="1251" t="s">
        <v>42</v>
      </c>
      <c r="U8" s="658"/>
      <c r="V8" s="658"/>
      <c r="W8" s="658"/>
      <c r="X8" s="658"/>
      <c r="Y8" s="658"/>
      <c r="Z8" s="658"/>
      <c r="AA8" s="658"/>
      <c r="AB8" s="658"/>
      <c r="AC8" s="658"/>
      <c r="AD8" s="658"/>
      <c r="AE8" s="658"/>
      <c r="AF8" s="658"/>
      <c r="AG8" s="658"/>
      <c r="AH8" s="658"/>
      <c r="AI8" s="658"/>
      <c r="AJ8" s="658"/>
      <c r="AK8" s="658"/>
      <c r="AL8" s="658"/>
      <c r="AM8" s="658"/>
      <c r="AN8" s="658"/>
      <c r="AO8" s="658"/>
      <c r="AP8" s="658"/>
      <c r="AQ8" s="658"/>
      <c r="AR8" s="658"/>
      <c r="AS8" s="658"/>
      <c r="AT8" s="658"/>
      <c r="AU8" s="658"/>
      <c r="AV8" s="658"/>
      <c r="AW8" s="658"/>
      <c r="AX8" s="658"/>
      <c r="AY8" s="1252"/>
      <c r="AZ8" s="322"/>
      <c r="BA8" s="324"/>
      <c r="BB8" s="324"/>
      <c r="BC8" s="231"/>
      <c r="BD8" s="231"/>
      <c r="BE8" s="231"/>
      <c r="BF8" s="231"/>
      <c r="BG8" s="231"/>
      <c r="BH8" s="231"/>
      <c r="BI8" s="231"/>
      <c r="BJ8" s="231"/>
      <c r="BK8" s="231"/>
      <c r="BL8" s="231"/>
      <c r="BM8" s="231"/>
      <c r="CC8" s="391"/>
      <c r="CD8" s="662"/>
      <c r="CE8" s="662"/>
      <c r="CF8" s="662"/>
      <c r="CG8" s="662"/>
      <c r="CH8" s="662"/>
      <c r="CI8" s="662"/>
      <c r="CJ8" s="662"/>
      <c r="CK8" s="662"/>
      <c r="CL8" s="662"/>
      <c r="CM8" s="662"/>
      <c r="CN8" s="662"/>
      <c r="CO8" s="662"/>
    </row>
    <row r="9" spans="2:100" ht="11.25" customHeight="1">
      <c r="B9" s="1185" t="s">
        <v>300</v>
      </c>
      <c r="C9" s="1146" t="s">
        <v>43</v>
      </c>
      <c r="D9" s="1147"/>
      <c r="E9" s="1147"/>
      <c r="F9" s="1147"/>
      <c r="G9" s="1148"/>
      <c r="H9" s="1146" t="str">
        <f>IF(AND(日程表!L83="二号の四（新規公開）",AW9="連結"),"最近２連結会計年度及び最近５事業年度",IF(AW9="個別","最近５事業年度","最近５連結会計年度及び最近５事業年度"))</f>
        <v>最近５連結会計年度及び最近５事業年度</v>
      </c>
      <c r="I9" s="1147"/>
      <c r="J9" s="1147"/>
      <c r="K9" s="1147"/>
      <c r="L9" s="1147"/>
      <c r="M9" s="1147"/>
      <c r="N9" s="1147"/>
      <c r="O9" s="1147"/>
      <c r="P9" s="1147"/>
      <c r="Q9" s="1147"/>
      <c r="R9" s="1147"/>
      <c r="S9" s="1148"/>
      <c r="T9" s="1268" t="s">
        <v>219</v>
      </c>
      <c r="U9" s="808"/>
      <c r="V9" s="888" t="s">
        <v>663</v>
      </c>
      <c r="W9" s="888"/>
      <c r="X9" s="888"/>
      <c r="Y9" s="1135"/>
      <c r="Z9" s="1135"/>
      <c r="AA9" s="808" t="s">
        <v>164</v>
      </c>
      <c r="AB9" s="808"/>
      <c r="AC9" s="1135"/>
      <c r="AD9" s="1135"/>
      <c r="AE9" s="841" t="s">
        <v>283</v>
      </c>
      <c r="AF9" s="841"/>
      <c r="AG9" s="841"/>
      <c r="AH9" s="841"/>
      <c r="AI9" s="808" t="s">
        <v>284</v>
      </c>
      <c r="AJ9" s="808"/>
      <c r="AK9" s="888" t="s">
        <v>663</v>
      </c>
      <c r="AL9" s="888"/>
      <c r="AM9" s="888"/>
      <c r="AN9" s="1135"/>
      <c r="AO9" s="1135"/>
      <c r="AP9" s="808" t="s">
        <v>164</v>
      </c>
      <c r="AQ9" s="808"/>
      <c r="AR9" s="1135"/>
      <c r="AS9" s="1135"/>
      <c r="AT9" s="1147" t="s">
        <v>285</v>
      </c>
      <c r="AU9" s="1147"/>
      <c r="AV9" s="1147"/>
      <c r="AW9" s="804" t="str">
        <f>IF(日程表!M143="","",IF(日程表!L83="二号の二（組込）","",IF(日程表!L83="二号の三（参照）","",IF(日程表!L83="二号の五（少額）","",IF(日程表!L83="二号の六（組織再編成）","",IF(日程表!L83="二号の七（組織再編成・上場）","",IF(AND(日程表!M143="有"),"連結","個別")))))))</f>
        <v/>
      </c>
      <c r="AX9" s="804"/>
      <c r="AY9" s="1269"/>
      <c r="AZ9" s="322"/>
      <c r="BA9" s="322"/>
      <c r="BB9" s="322"/>
      <c r="BC9" s="1235"/>
      <c r="BD9" s="1235"/>
      <c r="BE9" s="1235"/>
      <c r="BF9" s="1235"/>
      <c r="BG9" s="1235"/>
      <c r="BH9" s="1235"/>
      <c r="BI9" s="1235"/>
      <c r="BJ9" s="1235"/>
      <c r="BK9" s="1235"/>
      <c r="BL9" s="1235"/>
      <c r="BM9" s="1235"/>
      <c r="BN9" s="1235"/>
      <c r="BO9" s="1235"/>
      <c r="BP9" s="1235"/>
      <c r="BQ9" s="1235"/>
      <c r="BR9" s="1235"/>
      <c r="BS9" s="1235"/>
      <c r="BT9" s="1235"/>
      <c r="BU9" s="1235"/>
      <c r="BV9" s="1235"/>
      <c r="CC9" s="442"/>
      <c r="CD9" s="442"/>
      <c r="CE9" s="442"/>
      <c r="CF9" s="442"/>
      <c r="CG9" s="442"/>
      <c r="CH9" s="442"/>
      <c r="CI9" s="442"/>
      <c r="CJ9" s="442"/>
      <c r="CK9" s="442"/>
      <c r="CL9" s="442"/>
      <c r="CM9" s="302"/>
      <c r="CN9" s="302"/>
      <c r="CO9" s="302"/>
      <c r="CV9" s="447"/>
    </row>
    <row r="10" spans="2:100" ht="11.25" customHeight="1">
      <c r="B10" s="1186"/>
      <c r="C10" s="1149"/>
      <c r="D10" s="1150"/>
      <c r="E10" s="1150"/>
      <c r="F10" s="1150"/>
      <c r="G10" s="1151"/>
      <c r="H10" s="1149"/>
      <c r="I10" s="1150"/>
      <c r="J10" s="1150"/>
      <c r="K10" s="1150"/>
      <c r="L10" s="1150"/>
      <c r="M10" s="1150"/>
      <c r="N10" s="1150"/>
      <c r="O10" s="1150"/>
      <c r="P10" s="1150"/>
      <c r="Q10" s="1150"/>
      <c r="R10" s="1150"/>
      <c r="S10" s="1151"/>
      <c r="T10" s="1273" t="str">
        <f>IF(AW9="連結","自","")</f>
        <v/>
      </c>
      <c r="U10" s="1119"/>
      <c r="V10" s="1119" t="str">
        <f>IF(AW9="連結","令和","")</f>
        <v/>
      </c>
      <c r="W10" s="1119"/>
      <c r="X10" s="1119"/>
      <c r="Y10" s="1196"/>
      <c r="Z10" s="1196"/>
      <c r="AA10" s="1119" t="str">
        <f>IF(AW9="連結","年","")</f>
        <v/>
      </c>
      <c r="AB10" s="1119"/>
      <c r="AC10" s="1196"/>
      <c r="AD10" s="1196"/>
      <c r="AE10" s="1255" t="str">
        <f>IF(AW9="連結","月期～","")</f>
        <v/>
      </c>
      <c r="AF10" s="1255"/>
      <c r="AG10" s="1255"/>
      <c r="AH10" s="1255"/>
      <c r="AI10" s="1119" t="str">
        <f>IF(AW9="連結","至","")</f>
        <v/>
      </c>
      <c r="AJ10" s="1119"/>
      <c r="AK10" s="1119" t="str">
        <f>IF(AW9="連結","令和","")</f>
        <v/>
      </c>
      <c r="AL10" s="1119"/>
      <c r="AM10" s="1119"/>
      <c r="AN10" s="1119" t="str">
        <f>IF(AN9="","",IF(AND(AW9="連結"),AN9,""))</f>
        <v/>
      </c>
      <c r="AO10" s="1119"/>
      <c r="AP10" s="1119" t="str">
        <f>IF(AW9="連結","年","")</f>
        <v/>
      </c>
      <c r="AQ10" s="1119"/>
      <c r="AR10" s="1119" t="str">
        <f>IF(AR9="","",IF(AND(AW9="連結"),AR9,""))</f>
        <v/>
      </c>
      <c r="AS10" s="1119"/>
      <c r="AT10" s="1237" t="str">
        <f>IF(AW9="連結","月期","")</f>
        <v/>
      </c>
      <c r="AU10" s="1237"/>
      <c r="AV10" s="1237"/>
      <c r="AW10" s="1119" t="str">
        <f>IF(AW9="連結","個別","")</f>
        <v/>
      </c>
      <c r="AX10" s="1119"/>
      <c r="AY10" s="1238"/>
      <c r="AZ10" s="322"/>
      <c r="BA10" s="322"/>
      <c r="BB10" s="322"/>
      <c r="BC10" s="1235"/>
      <c r="BD10" s="1235"/>
      <c r="BE10" s="1235"/>
      <c r="BF10" s="1235"/>
      <c r="BG10" s="1235"/>
      <c r="BH10" s="1235"/>
      <c r="BI10" s="1235"/>
      <c r="BJ10" s="1235"/>
      <c r="BK10" s="1235"/>
      <c r="BL10" s="1235"/>
      <c r="BM10" s="1235"/>
      <c r="BN10" s="1235"/>
      <c r="BO10" s="1235"/>
      <c r="BP10" s="1235"/>
      <c r="BQ10" s="1235"/>
      <c r="BR10" s="1235"/>
      <c r="BS10" s="1235"/>
      <c r="BT10" s="1235"/>
      <c r="BU10" s="1235"/>
      <c r="BV10" s="1235"/>
      <c r="CC10" s="442"/>
      <c r="CD10" s="442"/>
      <c r="CE10" s="442"/>
      <c r="CF10" s="442"/>
      <c r="CG10" s="442"/>
      <c r="CH10" s="442"/>
      <c r="CI10" s="442"/>
      <c r="CJ10" s="442"/>
      <c r="CK10" s="442"/>
      <c r="CL10" s="442"/>
      <c r="CM10" s="442"/>
      <c r="CN10" s="442"/>
      <c r="CO10" s="442"/>
      <c r="CV10" s="307"/>
    </row>
    <row r="11" spans="2:100" ht="11.25" customHeight="1">
      <c r="B11" s="1186"/>
      <c r="C11" s="1256" t="s">
        <v>643</v>
      </c>
      <c r="D11" s="1257"/>
      <c r="E11" s="1257"/>
      <c r="F11" s="1257"/>
      <c r="G11" s="1258"/>
      <c r="H11" s="1239" t="s">
        <v>644</v>
      </c>
      <c r="I11" s="1240"/>
      <c r="J11" s="1240"/>
      <c r="K11" s="1240"/>
      <c r="L11" s="1240"/>
      <c r="M11" s="1240"/>
      <c r="N11" s="1240"/>
      <c r="O11" s="1240"/>
      <c r="P11" s="1240"/>
      <c r="Q11" s="1240"/>
      <c r="R11" s="1240"/>
      <c r="S11" s="1241"/>
      <c r="T11" s="471" t="s">
        <v>655</v>
      </c>
      <c r="U11" s="888" t="s">
        <v>663</v>
      </c>
      <c r="V11" s="888"/>
      <c r="W11" s="888"/>
      <c r="X11" s="1135"/>
      <c r="Y11" s="1135"/>
      <c r="Z11" s="808" t="s">
        <v>164</v>
      </c>
      <c r="AA11" s="808"/>
      <c r="AB11" s="1135"/>
      <c r="AC11" s="1135"/>
      <c r="AD11" s="808" t="s">
        <v>286</v>
      </c>
      <c r="AE11" s="808"/>
      <c r="AF11" s="1135"/>
      <c r="AG11" s="1135"/>
      <c r="AH11" s="484" t="s">
        <v>686</v>
      </c>
      <c r="AI11" s="472"/>
      <c r="AJ11" s="472"/>
      <c r="AK11" s="888" t="s">
        <v>663</v>
      </c>
      <c r="AL11" s="888"/>
      <c r="AM11" s="888"/>
      <c r="AN11" s="1135"/>
      <c r="AO11" s="1135"/>
      <c r="AP11" s="808" t="s">
        <v>164</v>
      </c>
      <c r="AQ11" s="808"/>
      <c r="AR11" s="1135"/>
      <c r="AS11" s="1135"/>
      <c r="AT11" s="808" t="s">
        <v>286</v>
      </c>
      <c r="AU11" s="808"/>
      <c r="AV11" s="1135"/>
      <c r="AW11" s="1135"/>
      <c r="AX11" s="808" t="s">
        <v>163</v>
      </c>
      <c r="AY11" s="1152"/>
      <c r="AZ11" s="322"/>
      <c r="BA11" s="322"/>
      <c r="BB11" s="322"/>
      <c r="BC11" s="1235"/>
      <c r="BD11" s="1235"/>
      <c r="BE11" s="1235"/>
      <c r="BF11" s="1235"/>
      <c r="BG11" s="1235"/>
      <c r="BH11" s="1235"/>
      <c r="BI11" s="1235"/>
      <c r="BJ11" s="1235"/>
      <c r="BK11" s="1235"/>
      <c r="BL11" s="1235"/>
      <c r="BM11" s="1235"/>
      <c r="BN11" s="1235"/>
      <c r="BO11" s="1235"/>
      <c r="BP11" s="1235"/>
      <c r="BQ11" s="1235"/>
      <c r="BR11" s="1235"/>
      <c r="BS11" s="1235"/>
      <c r="BT11" s="1235"/>
      <c r="BU11" s="1235"/>
      <c r="BV11" s="1235"/>
      <c r="CC11" s="442"/>
      <c r="CD11" s="442"/>
      <c r="CE11" s="442"/>
      <c r="CF11" s="442"/>
      <c r="CG11" s="442"/>
      <c r="CH11" s="442"/>
      <c r="CI11" s="442"/>
      <c r="CJ11" s="442"/>
      <c r="CK11" s="442"/>
      <c r="CL11" s="442"/>
      <c r="CM11" s="442"/>
      <c r="CN11" s="442"/>
      <c r="CO11" s="442"/>
      <c r="CV11" s="447"/>
    </row>
    <row r="12" spans="2:100" ht="11.25" customHeight="1">
      <c r="B12" s="1186"/>
      <c r="C12" s="1259"/>
      <c r="D12" s="1260"/>
      <c r="E12" s="1260"/>
      <c r="F12" s="1260"/>
      <c r="G12" s="1261"/>
      <c r="H12" s="1242"/>
      <c r="I12" s="1243"/>
      <c r="J12" s="1243"/>
      <c r="K12" s="1243"/>
      <c r="L12" s="1243"/>
      <c r="M12" s="1243"/>
      <c r="N12" s="1243"/>
      <c r="O12" s="1243"/>
      <c r="P12" s="1243"/>
      <c r="Q12" s="1243"/>
      <c r="R12" s="1243"/>
      <c r="S12" s="1244"/>
      <c r="T12" s="885"/>
      <c r="U12" s="677"/>
      <c r="V12" s="677"/>
      <c r="W12" s="677"/>
      <c r="X12" s="677"/>
      <c r="Y12" s="677"/>
      <c r="Z12" s="677"/>
      <c r="AA12" s="677"/>
      <c r="AB12" s="677"/>
      <c r="AC12" s="677"/>
      <c r="AD12" s="677"/>
      <c r="AE12" s="677"/>
      <c r="AF12" s="677"/>
      <c r="AG12" s="677"/>
      <c r="AH12" s="677"/>
      <c r="AI12" s="677"/>
      <c r="AJ12" s="677"/>
      <c r="AK12" s="677"/>
      <c r="AL12" s="677"/>
      <c r="AM12" s="677"/>
      <c r="AN12" s="677"/>
      <c r="AO12" s="677"/>
      <c r="AP12" s="464"/>
      <c r="AQ12" s="677"/>
      <c r="AR12" s="677"/>
      <c r="AS12" s="677"/>
      <c r="AT12" s="677"/>
      <c r="AU12" s="464"/>
      <c r="AW12" s="466"/>
      <c r="AX12" s="466"/>
      <c r="AY12" s="475"/>
      <c r="AZ12" s="322"/>
      <c r="BA12" s="322"/>
      <c r="BB12" s="322"/>
      <c r="BC12" s="1235"/>
      <c r="BD12" s="1235"/>
      <c r="BE12" s="1235"/>
      <c r="BF12" s="1235"/>
      <c r="BG12" s="1235"/>
      <c r="BH12" s="1235"/>
      <c r="BI12" s="1235"/>
      <c r="BJ12" s="1235"/>
      <c r="BK12" s="1235"/>
      <c r="BL12" s="1235"/>
      <c r="BM12" s="1235"/>
      <c r="BN12" s="1235"/>
      <c r="BO12" s="1235"/>
      <c r="BP12" s="1235"/>
      <c r="BQ12" s="1235"/>
      <c r="BR12" s="1235"/>
      <c r="BS12" s="1235"/>
      <c r="BT12" s="1235"/>
      <c r="BU12" s="1235"/>
      <c r="BV12" s="1235"/>
      <c r="CC12" s="442"/>
      <c r="CD12" s="442"/>
      <c r="CE12" s="442"/>
      <c r="CF12" s="442"/>
      <c r="CG12" s="442"/>
      <c r="CH12" s="442"/>
      <c r="CI12" s="442"/>
      <c r="CJ12" s="442"/>
      <c r="CK12" s="442"/>
      <c r="CL12" s="442"/>
      <c r="CM12" s="442"/>
      <c r="CN12" s="442"/>
      <c r="CO12" s="442"/>
      <c r="CV12" s="447"/>
    </row>
    <row r="13" spans="2:100" ht="11.25" customHeight="1">
      <c r="B13" s="1186"/>
      <c r="C13" s="1256" t="s">
        <v>645</v>
      </c>
      <c r="D13" s="1257"/>
      <c r="E13" s="1257"/>
      <c r="F13" s="1257"/>
      <c r="G13" s="1258"/>
      <c r="H13" s="1262" t="s">
        <v>646</v>
      </c>
      <c r="I13" s="1263"/>
      <c r="J13" s="1263"/>
      <c r="K13" s="1263"/>
      <c r="L13" s="1263"/>
      <c r="M13" s="1263"/>
      <c r="N13" s="1263"/>
      <c r="O13" s="1263"/>
      <c r="P13" s="1263"/>
      <c r="Q13" s="1263"/>
      <c r="R13" s="1263"/>
      <c r="S13" s="1264"/>
      <c r="T13" s="1268" t="s">
        <v>219</v>
      </c>
      <c r="U13" s="808"/>
      <c r="V13" s="888" t="s">
        <v>663</v>
      </c>
      <c r="W13" s="888"/>
      <c r="X13" s="888"/>
      <c r="Y13" s="804" t="str">
        <f>IF(Y9="","",IF(日程表!M133="","",IF(日程表!M133="非上場","",Y9)))</f>
        <v/>
      </c>
      <c r="Z13" s="804"/>
      <c r="AA13" s="808" t="s">
        <v>164</v>
      </c>
      <c r="AB13" s="808"/>
      <c r="AC13" s="804" t="str">
        <f>IF(AC9="","",IF(日程表!M133="","",IF(日程表!M133="非上場","",AC9)))</f>
        <v/>
      </c>
      <c r="AD13" s="804"/>
      <c r="AE13" s="841" t="s">
        <v>283</v>
      </c>
      <c r="AF13" s="841"/>
      <c r="AG13" s="841"/>
      <c r="AH13" s="841"/>
      <c r="AI13" s="808" t="s">
        <v>284</v>
      </c>
      <c r="AJ13" s="808"/>
      <c r="AK13" s="888" t="s">
        <v>663</v>
      </c>
      <c r="AL13" s="888"/>
      <c r="AM13" s="888"/>
      <c r="AN13" s="804" t="str">
        <f>IF(AN9="","",IF(日程表!M133="","",IF(日程表!M133="非上場","",AN9)))</f>
        <v/>
      </c>
      <c r="AO13" s="804"/>
      <c r="AP13" s="472" t="s">
        <v>164</v>
      </c>
      <c r="AQ13" s="472"/>
      <c r="AR13" s="804" t="str">
        <f>IF(AR9="","",IF(日程表!M133="","",IF(日程表!M133="非上場","",AR9)))</f>
        <v/>
      </c>
      <c r="AS13" s="804"/>
      <c r="AT13" s="1147" t="s">
        <v>285</v>
      </c>
      <c r="AU13" s="1147"/>
      <c r="AV13" s="1147"/>
      <c r="AW13" s="472"/>
      <c r="AX13" s="472"/>
      <c r="AY13" s="473"/>
      <c r="AZ13" s="322"/>
      <c r="BA13" s="322"/>
      <c r="BB13" s="322"/>
      <c r="BC13" s="1235"/>
      <c r="BD13" s="1235"/>
      <c r="BE13" s="1235"/>
      <c r="BF13" s="1235"/>
      <c r="BG13" s="1235"/>
      <c r="BH13" s="1235"/>
      <c r="BI13" s="1235"/>
      <c r="BJ13" s="1235"/>
      <c r="BK13" s="1235"/>
      <c r="BL13" s="1235"/>
      <c r="BM13" s="1235"/>
      <c r="BN13" s="1235"/>
      <c r="BO13" s="1235"/>
      <c r="BP13" s="1235"/>
      <c r="BQ13" s="1235"/>
      <c r="BR13" s="1235"/>
      <c r="BS13" s="1235"/>
      <c r="BT13" s="1235"/>
      <c r="BU13" s="1235"/>
      <c r="BV13" s="1235"/>
      <c r="CC13" s="442"/>
      <c r="CD13" s="442"/>
      <c r="CE13" s="442"/>
      <c r="CF13" s="442"/>
      <c r="CG13" s="442"/>
      <c r="CH13" s="442"/>
      <c r="CI13" s="442"/>
      <c r="CJ13" s="442"/>
      <c r="CK13" s="442"/>
      <c r="CL13" s="442"/>
      <c r="CM13" s="442"/>
      <c r="CN13" s="442"/>
      <c r="CO13" s="442"/>
      <c r="CV13" s="447"/>
    </row>
    <row r="14" spans="2:100" ht="11.25" customHeight="1">
      <c r="B14" s="1186"/>
      <c r="C14" s="1259"/>
      <c r="D14" s="1260"/>
      <c r="E14" s="1260"/>
      <c r="F14" s="1260"/>
      <c r="G14" s="1261"/>
      <c r="H14" s="1265"/>
      <c r="I14" s="1266"/>
      <c r="J14" s="1266"/>
      <c r="K14" s="1266"/>
      <c r="L14" s="1266"/>
      <c r="M14" s="1266"/>
      <c r="N14" s="1266"/>
      <c r="O14" s="1266"/>
      <c r="P14" s="1266"/>
      <c r="Q14" s="1266"/>
      <c r="R14" s="1266"/>
      <c r="S14" s="1267"/>
      <c r="T14" s="885" t="s">
        <v>219</v>
      </c>
      <c r="U14" s="677"/>
      <c r="V14" s="818" t="s">
        <v>663</v>
      </c>
      <c r="W14" s="818"/>
      <c r="X14" s="818"/>
      <c r="Y14" s="1141"/>
      <c r="Z14" s="1141"/>
      <c r="AA14" s="677" t="s">
        <v>164</v>
      </c>
      <c r="AB14" s="677"/>
      <c r="AC14" s="1119" t="str">
        <f>IF(AR6="","",IF(日程表!M133="","",IF(日程表!M133="非上場","",IF(AR6&lt;6,AR6+7,AR6-5))))</f>
        <v/>
      </c>
      <c r="AD14" s="1119"/>
      <c r="AE14" s="677" t="s">
        <v>286</v>
      </c>
      <c r="AF14" s="677"/>
      <c r="AG14" s="677" t="s">
        <v>185</v>
      </c>
      <c r="AH14" s="677"/>
      <c r="AI14" s="677" t="s">
        <v>284</v>
      </c>
      <c r="AJ14" s="677"/>
      <c r="AK14" s="677" t="s">
        <v>629</v>
      </c>
      <c r="AL14" s="677"/>
      <c r="AM14" s="677"/>
      <c r="AN14" s="1119" t="str">
        <f>IF(AN6="","",IF(日程表!M133="","",IF(日程表!M133="非上場","",AN6)))</f>
        <v/>
      </c>
      <c r="AO14" s="1119"/>
      <c r="AP14" s="464" t="s">
        <v>164</v>
      </c>
      <c r="AQ14" s="1119" t="str">
        <f>IF(AR6="","",IF(日程表!M133="","",IF(日程表!M133="非上場","",AR6)))</f>
        <v/>
      </c>
      <c r="AR14" s="1119"/>
      <c r="AS14" s="677" t="s">
        <v>286</v>
      </c>
      <c r="AT14" s="677"/>
      <c r="AU14" s="464"/>
      <c r="AW14" s="466"/>
      <c r="AX14" s="466"/>
      <c r="AY14" s="475"/>
      <c r="AZ14" s="322"/>
      <c r="BA14" s="322"/>
      <c r="BB14" s="322"/>
      <c r="BC14" s="1235"/>
      <c r="BD14" s="1235"/>
      <c r="BE14" s="1235"/>
      <c r="BF14" s="1235"/>
      <c r="BG14" s="1235"/>
      <c r="BH14" s="1235"/>
      <c r="BI14" s="1235"/>
      <c r="BJ14" s="1235"/>
      <c r="BK14" s="1235"/>
      <c r="BL14" s="1235"/>
      <c r="BM14" s="1235"/>
      <c r="BN14" s="1235"/>
      <c r="BO14" s="1235"/>
      <c r="BP14" s="1235"/>
      <c r="BQ14" s="1235"/>
      <c r="BR14" s="1235"/>
      <c r="BS14" s="1235"/>
      <c r="BT14" s="1235"/>
      <c r="BU14" s="1235"/>
      <c r="BV14" s="1235"/>
      <c r="CC14" s="442"/>
      <c r="CD14" s="442"/>
      <c r="CE14" s="442"/>
      <c r="CF14" s="442"/>
      <c r="CG14" s="442"/>
      <c r="CH14" s="442"/>
      <c r="CI14" s="442"/>
      <c r="CJ14" s="442"/>
      <c r="CK14" s="442"/>
      <c r="CL14" s="442"/>
      <c r="CM14" s="442"/>
      <c r="CN14" s="442"/>
      <c r="CO14" s="442"/>
      <c r="CV14" s="447"/>
    </row>
    <row r="15" spans="2:100" ht="11.25" customHeight="1">
      <c r="B15" s="1186"/>
      <c r="C15" s="704" t="s">
        <v>44</v>
      </c>
      <c r="D15" s="705"/>
      <c r="E15" s="705"/>
      <c r="F15" s="705"/>
      <c r="G15" s="1124"/>
      <c r="H15" s="704" t="s">
        <v>45</v>
      </c>
      <c r="I15" s="705"/>
      <c r="J15" s="705"/>
      <c r="K15" s="705"/>
      <c r="L15" s="705"/>
      <c r="M15" s="705"/>
      <c r="N15" s="705"/>
      <c r="O15" s="705"/>
      <c r="P15" s="705"/>
      <c r="Q15" s="705"/>
      <c r="R15" s="705"/>
      <c r="S15" s="1124"/>
      <c r="T15" s="458" t="s">
        <v>234</v>
      </c>
      <c r="U15" s="802" t="s">
        <v>663</v>
      </c>
      <c r="V15" s="802"/>
      <c r="W15" s="802"/>
      <c r="X15" s="1128"/>
      <c r="Y15" s="1128"/>
      <c r="Z15" s="679" t="s">
        <v>164</v>
      </c>
      <c r="AA15" s="679"/>
      <c r="AB15" s="1128"/>
      <c r="AC15" s="1128"/>
      <c r="AD15" s="679" t="s">
        <v>286</v>
      </c>
      <c r="AE15" s="679"/>
      <c r="AF15" s="1128"/>
      <c r="AG15" s="1128"/>
      <c r="AH15" s="679" t="s">
        <v>633</v>
      </c>
      <c r="AI15" s="679"/>
      <c r="AJ15" s="679"/>
      <c r="AK15" s="679"/>
      <c r="AL15" s="679"/>
      <c r="AM15" s="679"/>
      <c r="AN15" s="1123" t="str">
        <f>IF(AN5="","",AN5)</f>
        <v/>
      </c>
      <c r="AO15" s="1123"/>
      <c r="AP15" s="679" t="s">
        <v>164</v>
      </c>
      <c r="AQ15" s="679"/>
      <c r="AR15" s="1123" t="str">
        <f>IF(AR5="","",AR5)</f>
        <v/>
      </c>
      <c r="AS15" s="1123"/>
      <c r="AT15" s="679" t="s">
        <v>286</v>
      </c>
      <c r="AU15" s="679"/>
      <c r="AV15" s="1123" t="str">
        <f>IF(AV5="","",AV5)</f>
        <v/>
      </c>
      <c r="AW15" s="1123"/>
      <c r="AX15" s="679" t="s">
        <v>163</v>
      </c>
      <c r="AY15" s="718"/>
      <c r="AZ15" s="322"/>
      <c r="BA15" s="322"/>
      <c r="BB15" s="322"/>
      <c r="BC15" s="1235"/>
      <c r="BD15" s="1235"/>
      <c r="BE15" s="1235"/>
      <c r="BF15" s="1235"/>
      <c r="BG15" s="1235"/>
      <c r="BH15" s="1235"/>
      <c r="BI15" s="1235"/>
      <c r="BJ15" s="1235"/>
      <c r="BK15" s="1235"/>
      <c r="BL15" s="1235"/>
      <c r="BM15" s="1235"/>
      <c r="BN15" s="1235"/>
      <c r="BO15" s="1235"/>
      <c r="BP15" s="1235"/>
      <c r="BQ15" s="1235"/>
      <c r="BR15" s="1235"/>
      <c r="BS15" s="1235"/>
      <c r="BT15" s="1235"/>
      <c r="BU15" s="1235"/>
      <c r="BV15" s="1235"/>
      <c r="CC15" s="442"/>
      <c r="CD15" s="442"/>
      <c r="CE15" s="442"/>
      <c r="CF15" s="442"/>
      <c r="CG15" s="442"/>
      <c r="CH15" s="442"/>
      <c r="CI15" s="442"/>
      <c r="CJ15" s="442"/>
      <c r="CK15" s="442"/>
      <c r="CL15" s="442"/>
      <c r="CM15" s="442"/>
      <c r="CN15" s="442"/>
      <c r="CO15" s="442"/>
      <c r="CV15" s="447"/>
    </row>
    <row r="16" spans="2:100" ht="11.25" customHeight="1">
      <c r="B16" s="1186"/>
      <c r="C16" s="704" t="s">
        <v>46</v>
      </c>
      <c r="D16" s="705"/>
      <c r="E16" s="705"/>
      <c r="F16" s="705"/>
      <c r="G16" s="1124"/>
      <c r="H16" s="704" t="s">
        <v>47</v>
      </c>
      <c r="I16" s="705"/>
      <c r="J16" s="705"/>
      <c r="K16" s="705"/>
      <c r="L16" s="705"/>
      <c r="M16" s="705"/>
      <c r="N16" s="705"/>
      <c r="O16" s="705"/>
      <c r="P16" s="705"/>
      <c r="Q16" s="705"/>
      <c r="R16" s="705"/>
      <c r="S16" s="1124"/>
      <c r="T16" s="467"/>
      <c r="U16" s="466"/>
      <c r="V16" s="466"/>
      <c r="W16" s="466"/>
      <c r="X16" s="468"/>
      <c r="Y16" s="468"/>
      <c r="Z16" s="468"/>
      <c r="AA16" s="679" t="s">
        <v>629</v>
      </c>
      <c r="AB16" s="679"/>
      <c r="AC16" s="679"/>
      <c r="AD16" s="1123" t="str">
        <f>IF(AN6="","",AN6)</f>
        <v/>
      </c>
      <c r="AE16" s="1123"/>
      <c r="AF16" s="679" t="s">
        <v>164</v>
      </c>
      <c r="AG16" s="679"/>
      <c r="AH16" s="1123" t="str">
        <f>IF(AR6="","",AR6)</f>
        <v/>
      </c>
      <c r="AI16" s="1123"/>
      <c r="AJ16" s="679" t="s">
        <v>125</v>
      </c>
      <c r="AK16" s="679"/>
      <c r="AL16" s="1123" t="str">
        <f>IF(AV6="","",AV6)</f>
        <v/>
      </c>
      <c r="AM16" s="1123"/>
      <c r="AN16" s="468" t="s">
        <v>290</v>
      </c>
      <c r="AO16" s="468"/>
      <c r="AP16" s="468"/>
      <c r="AQ16" s="468"/>
      <c r="AR16" s="468"/>
      <c r="AS16" s="468"/>
      <c r="AT16" s="468"/>
      <c r="AU16" s="468"/>
      <c r="AV16" s="468"/>
      <c r="AW16" s="468"/>
      <c r="AX16" s="468"/>
      <c r="AY16" s="480"/>
      <c r="AZ16" s="322"/>
      <c r="BA16" s="322"/>
      <c r="BB16" s="322"/>
      <c r="BC16" s="1235"/>
      <c r="BD16" s="1235"/>
      <c r="BE16" s="1235"/>
      <c r="BF16" s="1235"/>
      <c r="BG16" s="1235"/>
      <c r="BH16" s="1235"/>
      <c r="BI16" s="1235"/>
      <c r="BJ16" s="1235"/>
      <c r="BK16" s="1235"/>
      <c r="BL16" s="1235"/>
      <c r="BM16" s="1235"/>
      <c r="BN16" s="1235"/>
      <c r="BO16" s="1235"/>
      <c r="BP16" s="1235"/>
      <c r="BQ16" s="1235"/>
      <c r="BR16" s="1235"/>
      <c r="BS16" s="1235"/>
      <c r="BT16" s="1235"/>
      <c r="BU16" s="1235"/>
      <c r="BV16" s="1235"/>
      <c r="CC16" s="442"/>
      <c r="CD16" s="442"/>
      <c r="CE16" s="442"/>
      <c r="CF16" s="442"/>
      <c r="CG16" s="442"/>
      <c r="CH16" s="442"/>
      <c r="CI16" s="442"/>
      <c r="CJ16" s="442"/>
      <c r="CK16" s="442"/>
      <c r="CL16" s="442"/>
      <c r="CM16" s="442"/>
      <c r="CN16" s="442"/>
      <c r="CO16" s="442"/>
      <c r="CV16" s="447"/>
    </row>
    <row r="17" spans="2:100" ht="11.25" customHeight="1">
      <c r="B17" s="1186"/>
      <c r="C17" s="704" t="s">
        <v>48</v>
      </c>
      <c r="D17" s="705"/>
      <c r="E17" s="705"/>
      <c r="F17" s="705"/>
      <c r="G17" s="1124"/>
      <c r="H17" s="704" t="str">
        <f>IF(AW9="連結","最近連結会計年度","最近事業年度")</f>
        <v>最近事業年度</v>
      </c>
      <c r="I17" s="705"/>
      <c r="J17" s="705"/>
      <c r="K17" s="705"/>
      <c r="L17" s="705"/>
      <c r="M17" s="705"/>
      <c r="N17" s="705"/>
      <c r="O17" s="705"/>
      <c r="P17" s="705"/>
      <c r="Q17" s="705"/>
      <c r="R17" s="705"/>
      <c r="S17" s="1124"/>
      <c r="T17" s="467"/>
      <c r="U17" s="468"/>
      <c r="V17" s="468"/>
      <c r="W17" s="468"/>
      <c r="X17" s="468"/>
      <c r="Y17" s="468"/>
      <c r="Z17" s="468"/>
      <c r="AA17" s="802" t="s">
        <v>663</v>
      </c>
      <c r="AB17" s="802"/>
      <c r="AC17" s="802"/>
      <c r="AD17" s="1123" t="str">
        <f>IF(AN9="","",AN9)</f>
        <v/>
      </c>
      <c r="AE17" s="1123"/>
      <c r="AF17" s="679" t="s">
        <v>164</v>
      </c>
      <c r="AG17" s="679"/>
      <c r="AH17" s="1123" t="str">
        <f>IF(AR9="","",AR9)</f>
        <v/>
      </c>
      <c r="AI17" s="1123"/>
      <c r="AJ17" s="468" t="s">
        <v>291</v>
      </c>
      <c r="AK17" s="468"/>
      <c r="AL17" s="468"/>
      <c r="AM17" s="468"/>
      <c r="AN17" s="468"/>
      <c r="AO17" s="468"/>
      <c r="AP17" s="468"/>
      <c r="AQ17" s="468"/>
      <c r="AR17" s="468"/>
      <c r="AS17" s="468"/>
      <c r="AT17" s="468"/>
      <c r="AU17" s="468"/>
      <c r="AV17" s="468"/>
      <c r="AW17" s="468"/>
      <c r="AX17" s="468"/>
      <c r="AY17" s="480"/>
      <c r="AZ17" s="322"/>
      <c r="BA17" s="322"/>
      <c r="BB17" s="322"/>
      <c r="BC17" s="1235"/>
      <c r="BD17" s="1235"/>
      <c r="BE17" s="1235"/>
      <c r="BF17" s="1235"/>
      <c r="BG17" s="1235"/>
      <c r="BH17" s="1235"/>
      <c r="BI17" s="1235"/>
      <c r="BJ17" s="1235"/>
      <c r="BK17" s="1235"/>
      <c r="BL17" s="1235"/>
      <c r="BM17" s="1235"/>
      <c r="BN17" s="1235"/>
      <c r="BO17" s="1235"/>
      <c r="BP17" s="1235"/>
      <c r="BQ17" s="1235"/>
      <c r="BR17" s="1235"/>
      <c r="BS17" s="1235"/>
      <c r="BT17" s="1235"/>
      <c r="BU17" s="1235"/>
      <c r="BV17" s="1235"/>
      <c r="CC17" s="442"/>
      <c r="CD17" s="442"/>
      <c r="CE17" s="442"/>
      <c r="CF17" s="442"/>
      <c r="CG17" s="442"/>
      <c r="CH17" s="442"/>
      <c r="CI17" s="442"/>
      <c r="CJ17" s="442"/>
      <c r="CK17" s="442"/>
      <c r="CL17" s="442"/>
      <c r="CM17" s="442"/>
      <c r="CN17" s="442"/>
      <c r="CO17" s="442"/>
      <c r="CV17" s="447"/>
    </row>
    <row r="18" spans="2:100" ht="11.25" customHeight="1">
      <c r="B18" s="1187"/>
      <c r="C18" s="704" t="s">
        <v>49</v>
      </c>
      <c r="D18" s="705"/>
      <c r="E18" s="705"/>
      <c r="F18" s="705"/>
      <c r="G18" s="1124"/>
      <c r="H18" s="704" t="s">
        <v>47</v>
      </c>
      <c r="I18" s="705"/>
      <c r="J18" s="705"/>
      <c r="K18" s="705"/>
      <c r="L18" s="705"/>
      <c r="M18" s="705"/>
      <c r="N18" s="705"/>
      <c r="O18" s="705"/>
      <c r="P18" s="705"/>
      <c r="Q18" s="705"/>
      <c r="R18" s="705"/>
      <c r="S18" s="1124"/>
      <c r="T18" s="474"/>
      <c r="U18" s="466"/>
      <c r="V18" s="466"/>
      <c r="W18" s="466"/>
      <c r="X18" s="468"/>
      <c r="Y18" s="468"/>
      <c r="Z18" s="468"/>
      <c r="AA18" s="679" t="s">
        <v>629</v>
      </c>
      <c r="AB18" s="679"/>
      <c r="AC18" s="679"/>
      <c r="AD18" s="1123" t="str">
        <f>IF(AN6="","",AN6)</f>
        <v/>
      </c>
      <c r="AE18" s="1123"/>
      <c r="AF18" s="679" t="s">
        <v>164</v>
      </c>
      <c r="AG18" s="679"/>
      <c r="AH18" s="1123" t="str">
        <f>IF(AR6="","",AR6)</f>
        <v/>
      </c>
      <c r="AI18" s="1123"/>
      <c r="AJ18" s="679" t="s">
        <v>125</v>
      </c>
      <c r="AK18" s="679"/>
      <c r="AL18" s="1123" t="str">
        <f>IF(AV6="","",AV6)</f>
        <v/>
      </c>
      <c r="AM18" s="1123"/>
      <c r="AN18" s="468" t="s">
        <v>290</v>
      </c>
      <c r="AO18" s="468"/>
      <c r="AP18" s="468"/>
      <c r="AQ18" s="468"/>
      <c r="AR18" s="468"/>
      <c r="AS18" s="468"/>
      <c r="AT18" s="468"/>
      <c r="AU18" s="468"/>
      <c r="AV18" s="468"/>
      <c r="AW18" s="468"/>
      <c r="AX18" s="468"/>
      <c r="AY18" s="480"/>
      <c r="AZ18" s="322"/>
      <c r="BA18" s="322"/>
      <c r="BB18" s="322"/>
      <c r="BC18" s="1235"/>
      <c r="BD18" s="1235"/>
      <c r="BE18" s="1235"/>
      <c r="BF18" s="1235"/>
      <c r="BG18" s="1235"/>
      <c r="BH18" s="1235"/>
      <c r="BI18" s="1235"/>
      <c r="BJ18" s="1235"/>
      <c r="BK18" s="1235"/>
      <c r="BL18" s="1235"/>
      <c r="BM18" s="1235"/>
      <c r="BN18" s="1235"/>
      <c r="BO18" s="1235"/>
      <c r="BP18" s="1235"/>
      <c r="BQ18" s="1235"/>
      <c r="BR18" s="1235"/>
      <c r="BS18" s="1235"/>
      <c r="BT18" s="1235"/>
      <c r="BU18" s="1235"/>
      <c r="BV18" s="1235"/>
      <c r="CC18" s="442"/>
      <c r="CD18" s="442"/>
      <c r="CE18" s="442"/>
      <c r="CF18" s="442"/>
      <c r="CG18" s="442"/>
      <c r="CH18" s="442"/>
      <c r="CI18" s="442"/>
      <c r="CJ18" s="442"/>
      <c r="CK18" s="442"/>
      <c r="CL18" s="442"/>
      <c r="CM18" s="442"/>
      <c r="CN18" s="442"/>
      <c r="CO18" s="442"/>
      <c r="CV18" s="447"/>
    </row>
    <row r="19" spans="2:100" ht="11.25" customHeight="1">
      <c r="B19" s="1185" t="s">
        <v>599</v>
      </c>
      <c r="C19" s="1129" t="s">
        <v>600</v>
      </c>
      <c r="D19" s="1159"/>
      <c r="E19" s="1159"/>
      <c r="F19" s="1159"/>
      <c r="G19" s="1160"/>
      <c r="H19" s="828" t="s">
        <v>601</v>
      </c>
      <c r="I19" s="829"/>
      <c r="J19" s="829"/>
      <c r="K19" s="829"/>
      <c r="L19" s="829"/>
      <c r="M19" s="829"/>
      <c r="N19" s="829"/>
      <c r="O19" s="829"/>
      <c r="P19" s="829"/>
      <c r="Q19" s="829"/>
      <c r="R19" s="829"/>
      <c r="S19" s="830"/>
      <c r="T19" s="471"/>
      <c r="U19" s="472"/>
      <c r="V19" s="472"/>
      <c r="W19" s="472"/>
      <c r="X19" s="472"/>
      <c r="Y19" s="472"/>
      <c r="Z19" s="472"/>
      <c r="AA19" s="808" t="s">
        <v>628</v>
      </c>
      <c r="AB19" s="808"/>
      <c r="AC19" s="808"/>
      <c r="AD19" s="804" t="str">
        <f>IF(AN6="","",AN6)</f>
        <v/>
      </c>
      <c r="AE19" s="804"/>
      <c r="AF19" s="808" t="s">
        <v>164</v>
      </c>
      <c r="AG19" s="808"/>
      <c r="AH19" s="804" t="str">
        <f>IF(AR6="","",AR6)</f>
        <v/>
      </c>
      <c r="AI19" s="804"/>
      <c r="AJ19" s="808" t="s">
        <v>125</v>
      </c>
      <c r="AK19" s="808"/>
      <c r="AL19" s="804" t="str">
        <f>IF(AV6="","",AV6)</f>
        <v/>
      </c>
      <c r="AM19" s="804"/>
      <c r="AN19" s="472" t="s">
        <v>290</v>
      </c>
      <c r="AO19" s="472"/>
      <c r="AP19" s="472"/>
      <c r="AQ19" s="472"/>
      <c r="AR19" s="472"/>
      <c r="AS19" s="472"/>
      <c r="AT19" s="472"/>
      <c r="AU19" s="472"/>
      <c r="AV19" s="472"/>
      <c r="AW19" s="472"/>
      <c r="AX19" s="472"/>
      <c r="AY19" s="473"/>
      <c r="AZ19" s="322"/>
      <c r="BA19" s="322"/>
      <c r="BB19" s="322"/>
      <c r="BC19" s="1235"/>
      <c r="BD19" s="1235"/>
      <c r="BE19" s="1235"/>
      <c r="BF19" s="1235"/>
      <c r="BG19" s="1235"/>
      <c r="BH19" s="1235"/>
      <c r="BI19" s="1235"/>
      <c r="BJ19" s="1235"/>
      <c r="BK19" s="1235"/>
      <c r="BL19" s="1235"/>
      <c r="BM19" s="1235"/>
      <c r="BN19" s="1235"/>
      <c r="BO19" s="1235"/>
      <c r="BP19" s="1235"/>
      <c r="BQ19" s="1235"/>
      <c r="BR19" s="1235"/>
      <c r="BS19" s="1235"/>
      <c r="BT19" s="1235"/>
      <c r="BU19" s="1235"/>
      <c r="BV19" s="1235"/>
      <c r="CC19" s="442"/>
      <c r="CD19" s="442"/>
      <c r="CE19" s="442"/>
      <c r="CF19" s="442"/>
      <c r="CG19" s="442"/>
      <c r="CH19" s="442"/>
      <c r="CI19" s="442"/>
      <c r="CJ19" s="442"/>
      <c r="CK19" s="442"/>
      <c r="CL19" s="442"/>
      <c r="CM19" s="442"/>
      <c r="CN19" s="442"/>
      <c r="CO19" s="442"/>
      <c r="CV19" s="447"/>
    </row>
    <row r="20" spans="2:100" ht="11.25" customHeight="1">
      <c r="B20" s="1186"/>
      <c r="C20" s="1162"/>
      <c r="D20" s="837"/>
      <c r="E20" s="837"/>
      <c r="F20" s="837"/>
      <c r="G20" s="1163"/>
      <c r="H20" s="1116" t="s">
        <v>602</v>
      </c>
      <c r="I20" s="1117"/>
      <c r="J20" s="1117"/>
      <c r="K20" s="1117"/>
      <c r="L20" s="1117"/>
      <c r="M20" s="1117"/>
      <c r="N20" s="1117"/>
      <c r="O20" s="1117"/>
      <c r="P20" s="1117"/>
      <c r="Q20" s="1117"/>
      <c r="R20" s="1117"/>
      <c r="S20" s="1118"/>
      <c r="T20" s="474"/>
      <c r="U20" s="425"/>
      <c r="V20" s="457" t="s">
        <v>298</v>
      </c>
      <c r="W20" s="426"/>
      <c r="X20" s="474"/>
      <c r="Y20" s="466"/>
      <c r="Z20" s="466"/>
      <c r="AA20" s="466"/>
      <c r="AB20" s="466"/>
      <c r="AC20" s="466"/>
      <c r="AD20" s="466" t="s">
        <v>159</v>
      </c>
      <c r="AE20" s="677" t="s">
        <v>629</v>
      </c>
      <c r="AF20" s="677"/>
      <c r="AG20" s="677"/>
      <c r="AH20" s="1119" t="str">
        <f>IF(AN5="","",AN5)</f>
        <v/>
      </c>
      <c r="AI20" s="1119"/>
      <c r="AJ20" s="677" t="s">
        <v>164</v>
      </c>
      <c r="AK20" s="677"/>
      <c r="AL20" s="1119" t="str">
        <f>IF(AR5="","",AR5)</f>
        <v/>
      </c>
      <c r="AM20" s="1119"/>
      <c r="AN20" s="677" t="s">
        <v>125</v>
      </c>
      <c r="AO20" s="677"/>
      <c r="AP20" s="1119" t="str">
        <f>IF(AV5="","",AV5)</f>
        <v/>
      </c>
      <c r="AQ20" s="1119"/>
      <c r="AR20" s="466" t="s">
        <v>290</v>
      </c>
      <c r="AS20" s="466"/>
      <c r="AT20" s="466"/>
      <c r="AU20" s="466"/>
      <c r="AV20" s="466" t="s">
        <v>161</v>
      </c>
      <c r="AW20" s="466"/>
      <c r="AX20" s="466"/>
      <c r="AY20" s="475"/>
      <c r="AZ20" s="322"/>
      <c r="BA20" s="322"/>
      <c r="BB20" s="322"/>
      <c r="BC20" s="1235"/>
      <c r="BD20" s="1235"/>
      <c r="BE20" s="1235"/>
      <c r="BF20" s="1235"/>
      <c r="BG20" s="1235"/>
      <c r="BH20" s="1235"/>
      <c r="BI20" s="1235"/>
      <c r="BJ20" s="1235"/>
      <c r="BK20" s="1235"/>
      <c r="BL20" s="1235"/>
      <c r="BM20" s="1235"/>
      <c r="BN20" s="1235"/>
      <c r="BO20" s="1235"/>
      <c r="BP20" s="1235"/>
      <c r="BQ20" s="1235"/>
      <c r="BR20" s="1235"/>
      <c r="BS20" s="1235"/>
      <c r="BT20" s="1235"/>
      <c r="BU20" s="1235"/>
      <c r="BV20" s="1235"/>
      <c r="CC20" s="442"/>
      <c r="CD20" s="442"/>
      <c r="CE20" s="442"/>
      <c r="CF20" s="442"/>
      <c r="CG20" s="442"/>
      <c r="CH20" s="442"/>
      <c r="CI20" s="442"/>
      <c r="CJ20" s="442"/>
      <c r="CK20" s="442"/>
      <c r="CL20" s="442"/>
      <c r="CM20" s="442"/>
      <c r="CN20" s="442"/>
      <c r="CO20" s="442"/>
      <c r="CV20" s="447"/>
    </row>
    <row r="21" spans="2:100" ht="11.25" customHeight="1">
      <c r="B21" s="1186"/>
      <c r="C21" s="1129" t="s">
        <v>724</v>
      </c>
      <c r="D21" s="1159"/>
      <c r="E21" s="1159"/>
      <c r="F21" s="1159"/>
      <c r="G21" s="1160"/>
      <c r="H21" s="828" t="s">
        <v>47</v>
      </c>
      <c r="I21" s="829"/>
      <c r="J21" s="829"/>
      <c r="K21" s="829"/>
      <c r="L21" s="829"/>
      <c r="M21" s="829"/>
      <c r="N21" s="829"/>
      <c r="O21" s="829"/>
      <c r="P21" s="829"/>
      <c r="Q21" s="829"/>
      <c r="R21" s="829"/>
      <c r="S21" s="830"/>
      <c r="T21" s="577"/>
      <c r="U21" s="578"/>
      <c r="V21" s="578"/>
      <c r="W21" s="578"/>
      <c r="X21" s="578"/>
      <c r="Y21" s="578"/>
      <c r="Z21" s="578"/>
      <c r="AA21" s="808" t="s">
        <v>628</v>
      </c>
      <c r="AB21" s="808"/>
      <c r="AC21" s="808"/>
      <c r="AD21" s="804" t="str">
        <f>IF(AN6="","",AN6)</f>
        <v/>
      </c>
      <c r="AE21" s="804"/>
      <c r="AF21" s="808" t="s">
        <v>164</v>
      </c>
      <c r="AG21" s="808"/>
      <c r="AH21" s="804" t="str">
        <f>IF(AR6="","",AR6)</f>
        <v/>
      </c>
      <c r="AI21" s="804"/>
      <c r="AJ21" s="808" t="s">
        <v>125</v>
      </c>
      <c r="AK21" s="808"/>
      <c r="AL21" s="804" t="str">
        <f>IF(AV6="","",AV6)</f>
        <v/>
      </c>
      <c r="AM21" s="804"/>
      <c r="AN21" s="578" t="s">
        <v>290</v>
      </c>
      <c r="AO21" s="578"/>
      <c r="AP21" s="578"/>
      <c r="AQ21" s="578"/>
      <c r="AR21" s="578"/>
      <c r="AS21" s="578"/>
      <c r="AT21" s="578"/>
      <c r="AU21" s="578"/>
      <c r="AV21" s="578"/>
      <c r="AW21" s="578"/>
      <c r="AX21" s="578"/>
      <c r="AY21" s="579"/>
      <c r="AZ21" s="322"/>
      <c r="BA21" s="322"/>
      <c r="BB21" s="322"/>
      <c r="BC21" s="1235"/>
      <c r="BD21" s="1235"/>
      <c r="BE21" s="1235"/>
      <c r="BF21" s="1235"/>
      <c r="BG21" s="1235"/>
      <c r="BH21" s="1235"/>
      <c r="BI21" s="1235"/>
      <c r="BJ21" s="1235"/>
      <c r="BK21" s="1235"/>
      <c r="BL21" s="1235"/>
      <c r="BM21" s="1235"/>
      <c r="BN21" s="1235"/>
      <c r="BO21" s="1235"/>
      <c r="BP21" s="1235"/>
      <c r="BQ21" s="1235"/>
      <c r="BR21" s="1235"/>
      <c r="BS21" s="1235"/>
      <c r="BT21" s="1235"/>
      <c r="BU21" s="1235"/>
      <c r="BV21" s="1235"/>
      <c r="CC21" s="566"/>
      <c r="CD21" s="566"/>
      <c r="CE21" s="566"/>
      <c r="CF21" s="566"/>
      <c r="CG21" s="566"/>
      <c r="CH21" s="566"/>
      <c r="CI21" s="566"/>
      <c r="CJ21" s="566"/>
      <c r="CK21" s="566"/>
      <c r="CL21" s="566"/>
      <c r="CM21" s="566"/>
      <c r="CN21" s="566"/>
      <c r="CO21" s="566"/>
      <c r="CV21" s="568"/>
    </row>
    <row r="22" spans="2:100" ht="11.25" customHeight="1">
      <c r="B22" s="1186"/>
      <c r="C22" s="1162"/>
      <c r="D22" s="837"/>
      <c r="E22" s="837"/>
      <c r="F22" s="837"/>
      <c r="G22" s="1163"/>
      <c r="H22" s="1116" t="s">
        <v>602</v>
      </c>
      <c r="I22" s="1117"/>
      <c r="J22" s="1117"/>
      <c r="K22" s="1117"/>
      <c r="L22" s="1117"/>
      <c r="M22" s="1117"/>
      <c r="N22" s="1117"/>
      <c r="O22" s="1117"/>
      <c r="P22" s="1117"/>
      <c r="Q22" s="1117"/>
      <c r="R22" s="1117"/>
      <c r="S22" s="1118"/>
      <c r="T22" s="580"/>
      <c r="U22" s="425"/>
      <c r="V22" s="457" t="s">
        <v>298</v>
      </c>
      <c r="W22" s="426"/>
      <c r="X22" s="580"/>
      <c r="Y22" s="576"/>
      <c r="Z22" s="576"/>
      <c r="AA22" s="576"/>
      <c r="AB22" s="576"/>
      <c r="AC22" s="576"/>
      <c r="AD22" s="576" t="s">
        <v>159</v>
      </c>
      <c r="AE22" s="677" t="s">
        <v>628</v>
      </c>
      <c r="AF22" s="677"/>
      <c r="AG22" s="677"/>
      <c r="AH22" s="1119" t="str">
        <f>IF(AN5="","",AN5)</f>
        <v/>
      </c>
      <c r="AI22" s="1119"/>
      <c r="AJ22" s="677" t="s">
        <v>164</v>
      </c>
      <c r="AK22" s="677"/>
      <c r="AL22" s="1119" t="str">
        <f>IF(AR5="","",AR5)</f>
        <v/>
      </c>
      <c r="AM22" s="1119"/>
      <c r="AN22" s="677" t="s">
        <v>125</v>
      </c>
      <c r="AO22" s="677"/>
      <c r="AP22" s="1119" t="str">
        <f>IF(AV5="","",AV5)</f>
        <v/>
      </c>
      <c r="AQ22" s="1119"/>
      <c r="AR22" s="576" t="s">
        <v>290</v>
      </c>
      <c r="AS22" s="576"/>
      <c r="AT22" s="576"/>
      <c r="AU22" s="576"/>
      <c r="AV22" s="576" t="s">
        <v>161</v>
      </c>
      <c r="AW22" s="576"/>
      <c r="AX22" s="576"/>
      <c r="AY22" s="581"/>
      <c r="AZ22" s="322"/>
      <c r="BA22" s="322"/>
      <c r="BB22" s="322"/>
      <c r="BC22" s="1235"/>
      <c r="BD22" s="1235"/>
      <c r="BE22" s="1235"/>
      <c r="BF22" s="1235"/>
      <c r="BG22" s="1235"/>
      <c r="BH22" s="1235"/>
      <c r="BI22" s="1235"/>
      <c r="BJ22" s="1235"/>
      <c r="BK22" s="1235"/>
      <c r="BL22" s="1235"/>
      <c r="BM22" s="1235"/>
      <c r="BN22" s="1235"/>
      <c r="BO22" s="1235"/>
      <c r="BP22" s="1235"/>
      <c r="BQ22" s="1235"/>
      <c r="BR22" s="1235"/>
      <c r="BS22" s="1235"/>
      <c r="BT22" s="1235"/>
      <c r="BU22" s="1235"/>
      <c r="BV22" s="1235"/>
      <c r="CC22" s="566"/>
      <c r="CD22" s="566"/>
      <c r="CE22" s="566"/>
      <c r="CF22" s="566"/>
      <c r="CG22" s="566"/>
      <c r="CH22" s="566"/>
      <c r="CI22" s="566"/>
      <c r="CJ22" s="566"/>
      <c r="CK22" s="566"/>
      <c r="CL22" s="566"/>
      <c r="CM22" s="566"/>
      <c r="CN22" s="566"/>
      <c r="CO22" s="566"/>
      <c r="CV22" s="568"/>
    </row>
    <row r="23" spans="2:100" ht="11.25" customHeight="1">
      <c r="B23" s="1186"/>
      <c r="C23" s="1142" t="s">
        <v>603</v>
      </c>
      <c r="D23" s="1143"/>
      <c r="E23" s="1143"/>
      <c r="F23" s="1143"/>
      <c r="G23" s="1144"/>
      <c r="H23" s="640" t="s">
        <v>604</v>
      </c>
      <c r="I23" s="641"/>
      <c r="J23" s="641"/>
      <c r="K23" s="641"/>
      <c r="L23" s="641"/>
      <c r="M23" s="641"/>
      <c r="N23" s="641"/>
      <c r="O23" s="641"/>
      <c r="P23" s="641"/>
      <c r="Q23" s="641"/>
      <c r="R23" s="641"/>
      <c r="S23" s="1145"/>
      <c r="T23" s="467"/>
      <c r="U23" s="427"/>
      <c r="V23" s="454" t="s">
        <v>298</v>
      </c>
      <c r="W23" s="428"/>
      <c r="X23" s="467"/>
      <c r="Y23" s="468"/>
      <c r="Z23" s="468"/>
      <c r="AA23" s="468"/>
      <c r="AB23" s="468"/>
      <c r="AC23" s="468"/>
      <c r="AD23" s="468" t="s">
        <v>159</v>
      </c>
      <c r="AE23" s="679" t="s">
        <v>628</v>
      </c>
      <c r="AF23" s="679"/>
      <c r="AG23" s="679"/>
      <c r="AH23" s="1123" t="str">
        <f>IF(AN5="","",AN5)</f>
        <v/>
      </c>
      <c r="AI23" s="1123"/>
      <c r="AJ23" s="679" t="s">
        <v>164</v>
      </c>
      <c r="AK23" s="679"/>
      <c r="AL23" s="1123" t="str">
        <f>IF(AR5="","",AR5)</f>
        <v/>
      </c>
      <c r="AM23" s="1123"/>
      <c r="AN23" s="679" t="s">
        <v>125</v>
      </c>
      <c r="AO23" s="679"/>
      <c r="AP23" s="1123" t="str">
        <f>IF(AV5="","",AV5)</f>
        <v/>
      </c>
      <c r="AQ23" s="1123"/>
      <c r="AR23" s="468" t="s">
        <v>290</v>
      </c>
      <c r="AS23" s="468"/>
      <c r="AT23" s="468"/>
      <c r="AU23" s="468"/>
      <c r="AV23" s="468" t="s">
        <v>161</v>
      </c>
      <c r="AW23" s="468"/>
      <c r="AX23" s="468"/>
      <c r="AY23" s="480"/>
      <c r="AZ23" s="322"/>
      <c r="BA23" s="322"/>
      <c r="BB23" s="322"/>
      <c r="BC23" s="1235"/>
      <c r="BD23" s="1235"/>
      <c r="BE23" s="1235"/>
      <c r="BF23" s="1235"/>
      <c r="BG23" s="1235"/>
      <c r="BH23" s="1235"/>
      <c r="BI23" s="1235"/>
      <c r="BJ23" s="1235"/>
      <c r="BK23" s="1235"/>
      <c r="BL23" s="1235"/>
      <c r="BM23" s="1235"/>
      <c r="BN23" s="1235"/>
      <c r="BO23" s="1235"/>
      <c r="BP23" s="1235"/>
      <c r="BQ23" s="1235"/>
      <c r="BR23" s="1235"/>
      <c r="BS23" s="1235"/>
      <c r="BT23" s="1235"/>
      <c r="BU23" s="1235"/>
      <c r="BV23" s="1235"/>
      <c r="CC23" s="442"/>
      <c r="CD23" s="442"/>
      <c r="CE23" s="442"/>
      <c r="CF23" s="442"/>
      <c r="CG23" s="442"/>
      <c r="CH23" s="442"/>
      <c r="CI23" s="442"/>
      <c r="CJ23" s="442"/>
      <c r="CK23" s="442"/>
      <c r="CL23" s="442"/>
      <c r="CM23" s="442"/>
      <c r="CN23" s="442"/>
      <c r="CO23" s="442"/>
      <c r="CV23" s="447"/>
    </row>
    <row r="24" spans="2:100" ht="11.25" customHeight="1">
      <c r="B24" s="1186"/>
      <c r="C24" s="1129" t="s">
        <v>605</v>
      </c>
      <c r="D24" s="1159"/>
      <c r="E24" s="1159"/>
      <c r="F24" s="1159"/>
      <c r="G24" s="1160"/>
      <c r="H24" s="828" t="str">
        <f>IF($AW$9="連結","最近連結会計年度","最近事業年度")</f>
        <v>最近事業年度</v>
      </c>
      <c r="I24" s="829"/>
      <c r="J24" s="829"/>
      <c r="K24" s="829"/>
      <c r="L24" s="829"/>
      <c r="M24" s="829"/>
      <c r="N24" s="829"/>
      <c r="O24" s="829"/>
      <c r="P24" s="829"/>
      <c r="Q24" s="829"/>
      <c r="R24" s="829"/>
      <c r="S24" s="830"/>
      <c r="T24" s="471"/>
      <c r="U24" s="472"/>
      <c r="V24" s="472"/>
      <c r="W24" s="472"/>
      <c r="X24" s="472"/>
      <c r="Y24" s="472"/>
      <c r="Z24" s="472"/>
      <c r="AA24" s="888" t="s">
        <v>663</v>
      </c>
      <c r="AB24" s="888"/>
      <c r="AC24" s="888"/>
      <c r="AD24" s="804" t="str">
        <f>IF(AN9="","",AN9)</f>
        <v/>
      </c>
      <c r="AE24" s="804"/>
      <c r="AF24" s="808" t="s">
        <v>164</v>
      </c>
      <c r="AG24" s="808"/>
      <c r="AH24" s="804" t="str">
        <f>IF(AR9="","",AR9)</f>
        <v/>
      </c>
      <c r="AI24" s="804"/>
      <c r="AJ24" s="472" t="s">
        <v>291</v>
      </c>
      <c r="AK24" s="472"/>
      <c r="AL24" s="472"/>
      <c r="AM24" s="472"/>
      <c r="AN24" s="472"/>
      <c r="AO24" s="472"/>
      <c r="AP24" s="472"/>
      <c r="AQ24" s="472"/>
      <c r="AR24" s="472"/>
      <c r="AS24" s="472"/>
      <c r="AT24" s="472"/>
      <c r="AU24" s="472"/>
      <c r="AV24" s="472"/>
      <c r="AW24" s="472"/>
      <c r="AX24" s="472"/>
      <c r="AY24" s="473"/>
      <c r="AZ24" s="322"/>
      <c r="BA24" s="322"/>
      <c r="BB24" s="322"/>
      <c r="BC24" s="1235"/>
      <c r="BD24" s="1235"/>
      <c r="BE24" s="1235"/>
      <c r="BF24" s="1235"/>
      <c r="BG24" s="1235"/>
      <c r="BH24" s="1235"/>
      <c r="BI24" s="1235"/>
      <c r="BJ24" s="1235"/>
      <c r="BK24" s="1235"/>
      <c r="BL24" s="1235"/>
      <c r="BM24" s="1235"/>
      <c r="BN24" s="1235"/>
      <c r="BO24" s="1235"/>
      <c r="BP24" s="1235"/>
      <c r="BQ24" s="1235"/>
      <c r="BR24" s="1235"/>
      <c r="BS24" s="1235"/>
      <c r="BT24" s="1235"/>
      <c r="BU24" s="1235"/>
      <c r="BV24" s="1235"/>
      <c r="CC24" s="442"/>
      <c r="CD24" s="442"/>
      <c r="CE24" s="442"/>
      <c r="CF24" s="442"/>
      <c r="CG24" s="442"/>
      <c r="CH24" s="442"/>
      <c r="CI24" s="442"/>
      <c r="CJ24" s="442"/>
      <c r="CK24" s="442"/>
      <c r="CL24" s="442"/>
      <c r="CM24" s="442"/>
      <c r="CN24" s="442"/>
      <c r="CO24" s="442"/>
      <c r="CV24" s="447"/>
    </row>
    <row r="25" spans="2:100" ht="11.25" customHeight="1">
      <c r="B25" s="1186"/>
      <c r="C25" s="1161"/>
      <c r="D25" s="767"/>
      <c r="E25" s="767"/>
      <c r="F25" s="767"/>
      <c r="G25" s="942"/>
      <c r="H25" s="1120" t="s">
        <v>50</v>
      </c>
      <c r="I25" s="1121"/>
      <c r="J25" s="1121"/>
      <c r="K25" s="1121"/>
      <c r="L25" s="1121"/>
      <c r="M25" s="1121"/>
      <c r="N25" s="1121"/>
      <c r="O25" s="1121"/>
      <c r="P25" s="1121"/>
      <c r="Q25" s="1121"/>
      <c r="R25" s="1121"/>
      <c r="S25" s="1122"/>
      <c r="T25" s="476"/>
      <c r="U25" s="465"/>
      <c r="V25" s="465"/>
      <c r="W25" s="465"/>
      <c r="X25" s="465"/>
      <c r="Y25" s="465" t="s">
        <v>159</v>
      </c>
      <c r="Z25" s="868" t="s">
        <v>663</v>
      </c>
      <c r="AA25" s="868"/>
      <c r="AB25" s="868"/>
      <c r="AC25" s="1236"/>
      <c r="AD25" s="1236"/>
      <c r="AE25" s="662" t="s">
        <v>164</v>
      </c>
      <c r="AF25" s="662"/>
      <c r="AG25" s="807" t="str">
        <f>IF(AC25="","",IF(日程表!B3="","",日程表!B3))</f>
        <v/>
      </c>
      <c r="AH25" s="807"/>
      <c r="AI25" s="662" t="s">
        <v>233</v>
      </c>
      <c r="AJ25" s="662"/>
      <c r="AK25" s="662"/>
      <c r="AL25" s="868"/>
      <c r="AM25" s="868"/>
      <c r="AN25" s="868"/>
      <c r="AO25" s="868"/>
      <c r="AP25" s="868"/>
      <c r="AQ25" s="177" t="s">
        <v>221</v>
      </c>
      <c r="AR25" s="177"/>
      <c r="AS25" s="177" t="s">
        <v>161</v>
      </c>
      <c r="AT25" s="465"/>
      <c r="AU25" s="465"/>
      <c r="AV25" s="465"/>
      <c r="AW25" s="465"/>
      <c r="AX25" s="465"/>
      <c r="AY25" s="477"/>
      <c r="AZ25" s="322"/>
      <c r="BA25" s="331"/>
      <c r="BB25" s="322"/>
      <c r="BC25" s="450"/>
      <c r="BD25" s="450"/>
      <c r="BE25" s="450"/>
      <c r="BF25" s="450"/>
      <c r="BG25" s="450"/>
      <c r="BH25" s="450"/>
      <c r="BI25" s="450"/>
      <c r="BJ25" s="450"/>
      <c r="BK25" s="450"/>
      <c r="BL25" s="450"/>
      <c r="BM25" s="450"/>
      <c r="BN25" s="450"/>
      <c r="BO25" s="450"/>
      <c r="BP25" s="450"/>
      <c r="BQ25" s="450"/>
      <c r="BR25" s="450"/>
      <c r="BS25" s="450"/>
      <c r="BT25" s="450"/>
      <c r="BU25" s="450"/>
      <c r="BV25" s="450"/>
      <c r="CC25" s="442"/>
      <c r="CD25" s="442"/>
      <c r="CE25" s="442"/>
      <c r="CF25" s="442"/>
      <c r="CG25" s="442"/>
      <c r="CH25" s="442"/>
      <c r="CI25" s="442"/>
      <c r="CJ25" s="442"/>
      <c r="CK25" s="442"/>
      <c r="CL25" s="442"/>
      <c r="CM25" s="442"/>
      <c r="CN25" s="442"/>
      <c r="CO25" s="442"/>
      <c r="CV25" s="447"/>
    </row>
    <row r="26" spans="2:100" ht="11.25" customHeight="1">
      <c r="B26" s="1186"/>
      <c r="C26" s="1162"/>
      <c r="D26" s="837"/>
      <c r="E26" s="837"/>
      <c r="F26" s="837"/>
      <c r="G26" s="1163"/>
      <c r="H26" s="1125" t="s">
        <v>602</v>
      </c>
      <c r="I26" s="1126"/>
      <c r="J26" s="1126"/>
      <c r="K26" s="1126"/>
      <c r="L26" s="1126"/>
      <c r="M26" s="1126"/>
      <c r="N26" s="1126"/>
      <c r="O26" s="1126"/>
      <c r="P26" s="1126"/>
      <c r="Q26" s="1126"/>
      <c r="R26" s="1126"/>
      <c r="S26" s="1127"/>
      <c r="T26" s="474"/>
      <c r="U26" s="425"/>
      <c r="V26" s="457" t="s">
        <v>298</v>
      </c>
      <c r="W26" s="426"/>
      <c r="X26" s="474"/>
      <c r="Y26" s="466"/>
      <c r="Z26" s="466"/>
      <c r="AA26" s="466"/>
      <c r="AB26" s="466"/>
      <c r="AC26" s="466"/>
      <c r="AD26" s="466" t="s">
        <v>159</v>
      </c>
      <c r="AE26" s="677" t="s">
        <v>629</v>
      </c>
      <c r="AF26" s="677"/>
      <c r="AG26" s="677"/>
      <c r="AH26" s="1119" t="str">
        <f>IF(AN5="","",AN5)</f>
        <v/>
      </c>
      <c r="AI26" s="1119"/>
      <c r="AJ26" s="677" t="s">
        <v>164</v>
      </c>
      <c r="AK26" s="677"/>
      <c r="AL26" s="1119" t="str">
        <f>IF(AR5="","",AR5)</f>
        <v/>
      </c>
      <c r="AM26" s="1119"/>
      <c r="AN26" s="677" t="s">
        <v>125</v>
      </c>
      <c r="AO26" s="677"/>
      <c r="AP26" s="1119" t="str">
        <f>IF(AV5="","",AV5)</f>
        <v/>
      </c>
      <c r="AQ26" s="1119"/>
      <c r="AR26" s="466" t="s">
        <v>290</v>
      </c>
      <c r="AS26" s="466"/>
      <c r="AT26" s="466"/>
      <c r="AU26" s="466"/>
      <c r="AV26" s="466" t="s">
        <v>161</v>
      </c>
      <c r="AW26" s="466"/>
      <c r="AX26" s="466"/>
      <c r="AY26" s="475"/>
      <c r="AZ26" s="322"/>
      <c r="BA26" s="331"/>
      <c r="BB26" s="322"/>
      <c r="BC26" s="450"/>
      <c r="BD26" s="450"/>
      <c r="BE26" s="450"/>
      <c r="BF26" s="450"/>
      <c r="BG26" s="450"/>
      <c r="BH26" s="450"/>
      <c r="BI26" s="450"/>
      <c r="BJ26" s="450"/>
      <c r="BK26" s="450"/>
      <c r="BL26" s="450"/>
      <c r="BM26" s="450"/>
      <c r="BN26" s="450"/>
      <c r="BO26" s="450"/>
      <c r="BP26" s="450"/>
      <c r="BQ26" s="450"/>
      <c r="BR26" s="450"/>
      <c r="BS26" s="450"/>
      <c r="BT26" s="450"/>
      <c r="BU26" s="450"/>
      <c r="BV26" s="450"/>
      <c r="CC26" s="442"/>
      <c r="CD26" s="442"/>
      <c r="CE26" s="442"/>
      <c r="CF26" s="442"/>
      <c r="CG26" s="442"/>
      <c r="CH26" s="442"/>
      <c r="CI26" s="442"/>
      <c r="CJ26" s="442"/>
      <c r="CK26" s="442"/>
      <c r="CL26" s="442"/>
      <c r="CM26" s="442"/>
      <c r="CN26" s="442"/>
      <c r="CO26" s="442"/>
      <c r="CV26" s="447"/>
    </row>
    <row r="27" spans="2:100" ht="11.25" customHeight="1">
      <c r="B27" s="1186"/>
      <c r="C27" s="704" t="s">
        <v>51</v>
      </c>
      <c r="D27" s="705"/>
      <c r="E27" s="705"/>
      <c r="F27" s="705"/>
      <c r="G27" s="1124"/>
      <c r="H27" s="704" t="str">
        <f>IF(AW9="連結","最近連結会計年度開始日～届出書提出日まで","最近事業年度開始日～届出書提出日まで")</f>
        <v>最近事業年度開始日～届出書提出日まで</v>
      </c>
      <c r="I27" s="705"/>
      <c r="J27" s="705"/>
      <c r="K27" s="705"/>
      <c r="L27" s="705"/>
      <c r="M27" s="705"/>
      <c r="N27" s="705"/>
      <c r="O27" s="705"/>
      <c r="P27" s="705"/>
      <c r="Q27" s="705"/>
      <c r="R27" s="705"/>
      <c r="S27" s="1124"/>
      <c r="T27" s="459" t="s">
        <v>672</v>
      </c>
      <c r="U27" s="806" t="s">
        <v>663</v>
      </c>
      <c r="V27" s="806"/>
      <c r="W27" s="806"/>
      <c r="X27" s="1128"/>
      <c r="Y27" s="1128"/>
      <c r="Z27" s="679" t="s">
        <v>164</v>
      </c>
      <c r="AA27" s="679"/>
      <c r="AB27" s="1128"/>
      <c r="AC27" s="1128"/>
      <c r="AD27" s="679" t="s">
        <v>286</v>
      </c>
      <c r="AE27" s="679"/>
      <c r="AF27" s="1128"/>
      <c r="AG27" s="1128"/>
      <c r="AH27" s="679" t="s">
        <v>633</v>
      </c>
      <c r="AI27" s="679"/>
      <c r="AJ27" s="679"/>
      <c r="AK27" s="679"/>
      <c r="AL27" s="679"/>
      <c r="AM27" s="679"/>
      <c r="AN27" s="1123" t="str">
        <f>IF(AN5="","",AN5)</f>
        <v/>
      </c>
      <c r="AO27" s="1123"/>
      <c r="AP27" s="679" t="s">
        <v>164</v>
      </c>
      <c r="AQ27" s="679"/>
      <c r="AR27" s="1123" t="str">
        <f>IF(AR5="","",AR5)</f>
        <v/>
      </c>
      <c r="AS27" s="1123"/>
      <c r="AT27" s="679" t="s">
        <v>286</v>
      </c>
      <c r="AU27" s="679"/>
      <c r="AV27" s="1123" t="str">
        <f>IF(AV5="","",AV5)</f>
        <v/>
      </c>
      <c r="AW27" s="1123"/>
      <c r="AX27" s="679" t="s">
        <v>163</v>
      </c>
      <c r="AY27" s="718"/>
      <c r="AZ27" s="322"/>
      <c r="BA27" s="322"/>
      <c r="BB27" s="322"/>
      <c r="BC27" s="1235"/>
      <c r="BD27" s="1235"/>
      <c r="BE27" s="1235"/>
      <c r="BF27" s="1235"/>
      <c r="BG27" s="1235"/>
      <c r="BH27" s="1235"/>
      <c r="BI27" s="1235"/>
      <c r="BJ27" s="1235"/>
      <c r="BK27" s="1235"/>
      <c r="BL27" s="1235"/>
      <c r="BM27" s="1235"/>
      <c r="BN27" s="1235"/>
      <c r="BO27" s="1235"/>
      <c r="BP27" s="1235"/>
      <c r="BQ27" s="1235"/>
      <c r="BR27" s="1235"/>
      <c r="BS27" s="1235"/>
      <c r="BT27" s="1235"/>
      <c r="BU27" s="1235"/>
      <c r="BV27" s="1235"/>
      <c r="CC27" s="442"/>
      <c r="CD27" s="442"/>
      <c r="CE27" s="442"/>
      <c r="CF27" s="442"/>
      <c r="CG27" s="442"/>
      <c r="CH27" s="442"/>
      <c r="CI27" s="442"/>
      <c r="CJ27" s="442"/>
      <c r="CK27" s="442"/>
      <c r="CL27" s="442"/>
      <c r="CM27" s="442"/>
      <c r="CN27" s="442"/>
      <c r="CO27" s="442"/>
      <c r="CV27" s="447"/>
    </row>
    <row r="28" spans="2:100" ht="11.25" customHeight="1">
      <c r="B28" s="1186"/>
      <c r="C28" s="1146" t="s">
        <v>53</v>
      </c>
      <c r="D28" s="1147"/>
      <c r="E28" s="1147"/>
      <c r="F28" s="1147"/>
      <c r="G28" s="1148"/>
      <c r="H28" s="828" t="str">
        <f>IF($AW$9="連結","最近連結会計年度","最近事業年度")</f>
        <v>最近事業年度</v>
      </c>
      <c r="I28" s="829"/>
      <c r="J28" s="829"/>
      <c r="K28" s="829"/>
      <c r="L28" s="829"/>
      <c r="M28" s="829"/>
      <c r="N28" s="829"/>
      <c r="O28" s="829"/>
      <c r="P28" s="829"/>
      <c r="Q28" s="829"/>
      <c r="R28" s="829"/>
      <c r="S28" s="830"/>
      <c r="T28" s="471"/>
      <c r="U28" s="472"/>
      <c r="V28" s="472"/>
      <c r="W28" s="472"/>
      <c r="X28" s="472"/>
      <c r="Y28" s="472"/>
      <c r="Z28" s="472"/>
      <c r="AA28" s="888" t="s">
        <v>663</v>
      </c>
      <c r="AB28" s="888"/>
      <c r="AC28" s="888"/>
      <c r="AD28" s="804" t="str">
        <f>IF(AN9="","",AN9)</f>
        <v/>
      </c>
      <c r="AE28" s="804"/>
      <c r="AF28" s="808" t="s">
        <v>164</v>
      </c>
      <c r="AG28" s="808"/>
      <c r="AH28" s="804" t="str">
        <f>IF(AR9="","",AR9)</f>
        <v/>
      </c>
      <c r="AI28" s="804"/>
      <c r="AJ28" s="472" t="s">
        <v>291</v>
      </c>
      <c r="AK28" s="472"/>
      <c r="AL28" s="472"/>
      <c r="AM28" s="472"/>
      <c r="AN28" s="472"/>
      <c r="AO28" s="472"/>
      <c r="AP28" s="472"/>
      <c r="AQ28" s="472"/>
      <c r="AR28" s="472"/>
      <c r="AS28" s="472"/>
      <c r="AT28" s="472"/>
      <c r="AU28" s="472"/>
      <c r="AV28" s="472"/>
      <c r="AW28" s="472"/>
      <c r="AX28" s="472"/>
      <c r="AY28" s="473"/>
      <c r="AZ28" s="322"/>
      <c r="BA28" s="322"/>
      <c r="BB28" s="322"/>
      <c r="BC28" s="1235"/>
      <c r="BD28" s="1235"/>
      <c r="BE28" s="1235"/>
      <c r="BF28" s="1235"/>
      <c r="BG28" s="1235"/>
      <c r="BH28" s="1235"/>
      <c r="BI28" s="1235"/>
      <c r="BJ28" s="1235"/>
      <c r="BK28" s="1235"/>
      <c r="BL28" s="1235"/>
      <c r="BM28" s="1235"/>
      <c r="BN28" s="1235"/>
      <c r="BO28" s="1235"/>
      <c r="BP28" s="1235"/>
      <c r="BQ28" s="1235"/>
      <c r="BR28" s="1235"/>
      <c r="BS28" s="1235"/>
      <c r="BT28" s="1235"/>
      <c r="BU28" s="1235"/>
      <c r="BV28" s="1235"/>
      <c r="CC28" s="442"/>
      <c r="CD28" s="442"/>
      <c r="CE28" s="444"/>
      <c r="CF28" s="444"/>
      <c r="CG28" s="442"/>
      <c r="CH28" s="442"/>
      <c r="CI28" s="442"/>
      <c r="CJ28" s="444"/>
      <c r="CK28" s="444"/>
      <c r="CL28" s="444"/>
      <c r="CM28" s="444"/>
      <c r="CN28" s="444"/>
      <c r="CO28" s="444"/>
      <c r="CV28" s="447"/>
    </row>
    <row r="29" spans="2:100" ht="11.25" customHeight="1">
      <c r="B29" s="1187"/>
      <c r="C29" s="1149"/>
      <c r="D29" s="1150"/>
      <c r="E29" s="1150"/>
      <c r="F29" s="1150"/>
      <c r="G29" s="1151"/>
      <c r="H29" s="1125" t="s">
        <v>50</v>
      </c>
      <c r="I29" s="1126"/>
      <c r="J29" s="1126"/>
      <c r="K29" s="1126"/>
      <c r="L29" s="1126"/>
      <c r="M29" s="1126"/>
      <c r="N29" s="1126"/>
      <c r="O29" s="1126"/>
      <c r="P29" s="1126"/>
      <c r="Q29" s="1126"/>
      <c r="R29" s="1126"/>
      <c r="S29" s="1127"/>
      <c r="T29" s="469"/>
      <c r="U29" s="464"/>
      <c r="V29" s="464"/>
      <c r="W29" s="464"/>
      <c r="X29" s="464"/>
      <c r="Y29" s="466" t="s">
        <v>159</v>
      </c>
      <c r="Z29" s="677" t="s">
        <v>629</v>
      </c>
      <c r="AA29" s="677"/>
      <c r="AB29" s="677"/>
      <c r="AC29" s="1119" t="str">
        <f>IF(AC25="","",AC25)</f>
        <v/>
      </c>
      <c r="AD29" s="1119"/>
      <c r="AE29" s="677" t="s">
        <v>164</v>
      </c>
      <c r="AF29" s="677"/>
      <c r="AG29" s="1119" t="str">
        <f>IF(AG25="","",AG25)</f>
        <v/>
      </c>
      <c r="AH29" s="1119"/>
      <c r="AI29" s="677" t="s">
        <v>233</v>
      </c>
      <c r="AJ29" s="677"/>
      <c r="AK29" s="677"/>
      <c r="AL29" s="1119" t="str">
        <f>IF(AL25="","",AL25)</f>
        <v/>
      </c>
      <c r="AM29" s="1119"/>
      <c r="AN29" s="1119"/>
      <c r="AO29" s="1119"/>
      <c r="AP29" s="1119"/>
      <c r="AQ29" s="179" t="s">
        <v>221</v>
      </c>
      <c r="AR29" s="179"/>
      <c r="AS29" s="179" t="s">
        <v>161</v>
      </c>
      <c r="AT29" s="479"/>
      <c r="AU29" s="479"/>
      <c r="AV29" s="479"/>
      <c r="AW29" s="479"/>
      <c r="AX29" s="464"/>
      <c r="AY29" s="482"/>
      <c r="AZ29" s="322"/>
      <c r="BA29" s="322"/>
      <c r="BB29" s="322"/>
      <c r="BC29" s="1235"/>
      <c r="BD29" s="1235"/>
      <c r="BE29" s="1235"/>
      <c r="BF29" s="1235"/>
      <c r="BG29" s="1235"/>
      <c r="BH29" s="1235"/>
      <c r="BI29" s="1235"/>
      <c r="BJ29" s="1235"/>
      <c r="BK29" s="1235"/>
      <c r="BL29" s="1235"/>
      <c r="BM29" s="1235"/>
      <c r="BN29" s="1235"/>
      <c r="BO29" s="1235"/>
      <c r="BP29" s="1235"/>
      <c r="BQ29" s="1235"/>
      <c r="BR29" s="1235"/>
      <c r="BS29" s="1235"/>
      <c r="BT29" s="1235"/>
      <c r="BU29" s="1235"/>
      <c r="BV29" s="1235"/>
      <c r="CC29" s="442"/>
      <c r="CD29" s="662"/>
      <c r="CE29" s="662"/>
      <c r="CF29" s="662"/>
      <c r="CG29" s="662"/>
      <c r="CH29" s="662"/>
      <c r="CI29" s="662"/>
      <c r="CJ29" s="662"/>
      <c r="CK29" s="662"/>
      <c r="CL29" s="662"/>
      <c r="CM29" s="662"/>
      <c r="CN29" s="662"/>
      <c r="CO29" s="662"/>
      <c r="CV29" s="307"/>
    </row>
    <row r="30" spans="2:100" ht="11.25" customHeight="1">
      <c r="B30" s="1185" t="s">
        <v>466</v>
      </c>
      <c r="C30" s="828" t="s">
        <v>54</v>
      </c>
      <c r="D30" s="829"/>
      <c r="E30" s="829"/>
      <c r="F30" s="829"/>
      <c r="G30" s="830"/>
      <c r="H30" s="828" t="str">
        <f>IF($AW$9="連結","最近連結会計年度","最近事業年度")</f>
        <v>最近事業年度</v>
      </c>
      <c r="I30" s="829"/>
      <c r="J30" s="829"/>
      <c r="K30" s="829"/>
      <c r="L30" s="829"/>
      <c r="M30" s="829"/>
      <c r="N30" s="829"/>
      <c r="O30" s="829"/>
      <c r="P30" s="829"/>
      <c r="Q30" s="829"/>
      <c r="R30" s="829"/>
      <c r="S30" s="830"/>
      <c r="T30" s="471"/>
      <c r="U30" s="472"/>
      <c r="V30" s="472"/>
      <c r="W30" s="472"/>
      <c r="X30" s="472"/>
      <c r="Y30" s="472"/>
      <c r="Z30" s="472"/>
      <c r="AA30" s="888" t="s">
        <v>663</v>
      </c>
      <c r="AB30" s="888"/>
      <c r="AC30" s="888"/>
      <c r="AD30" s="804" t="str">
        <f>IF(AN9="","",AN9)</f>
        <v/>
      </c>
      <c r="AE30" s="804"/>
      <c r="AF30" s="808" t="s">
        <v>164</v>
      </c>
      <c r="AG30" s="808"/>
      <c r="AH30" s="804" t="str">
        <f>IF(AR9="","",AR9)</f>
        <v/>
      </c>
      <c r="AI30" s="804"/>
      <c r="AJ30" s="472" t="s">
        <v>291</v>
      </c>
      <c r="AK30" s="472"/>
      <c r="AL30" s="472"/>
      <c r="AM30" s="472"/>
      <c r="AN30" s="472"/>
      <c r="AO30" s="472"/>
      <c r="AP30" s="472"/>
      <c r="AQ30" s="472"/>
      <c r="AR30" s="472"/>
      <c r="AS30" s="472"/>
      <c r="AT30" s="472"/>
      <c r="AU30" s="472"/>
      <c r="AV30" s="472"/>
      <c r="AW30" s="472"/>
      <c r="AX30" s="472"/>
      <c r="AY30" s="473"/>
      <c r="AZ30" s="322"/>
      <c r="BA30" s="322"/>
      <c r="BB30" s="322"/>
      <c r="BC30" s="1235"/>
      <c r="BD30" s="1235"/>
      <c r="BE30" s="1235"/>
      <c r="BF30" s="1235"/>
      <c r="BG30" s="1235"/>
      <c r="BH30" s="1235"/>
      <c r="BI30" s="1235"/>
      <c r="BJ30" s="1235"/>
      <c r="BK30" s="1235"/>
      <c r="BL30" s="1235"/>
      <c r="BM30" s="1235"/>
      <c r="BN30" s="1235"/>
      <c r="BO30" s="1235"/>
      <c r="BP30" s="1235"/>
      <c r="BQ30" s="1235"/>
      <c r="BR30" s="1235"/>
      <c r="BS30" s="1235"/>
      <c r="BT30" s="1235"/>
      <c r="BU30" s="1235"/>
      <c r="BV30" s="1235"/>
      <c r="CC30" s="442"/>
      <c r="CD30" s="442"/>
      <c r="CE30" s="442"/>
      <c r="CF30" s="442"/>
      <c r="CG30" s="442"/>
      <c r="CH30" s="442"/>
      <c r="CI30" s="442"/>
      <c r="CJ30" s="442"/>
      <c r="CK30" s="442"/>
      <c r="CL30" s="442"/>
      <c r="CM30" s="442"/>
      <c r="CN30" s="442"/>
      <c r="CO30" s="442"/>
      <c r="CV30" s="447"/>
    </row>
    <row r="31" spans="2:100" ht="11.25" customHeight="1">
      <c r="B31" s="1186"/>
      <c r="C31" s="821"/>
      <c r="D31" s="822"/>
      <c r="E31" s="822"/>
      <c r="F31" s="822"/>
      <c r="G31" s="823"/>
      <c r="H31" s="1125" t="s">
        <v>50</v>
      </c>
      <c r="I31" s="1126"/>
      <c r="J31" s="1126"/>
      <c r="K31" s="1126"/>
      <c r="L31" s="1126"/>
      <c r="M31" s="1126"/>
      <c r="N31" s="1126"/>
      <c r="O31" s="1126"/>
      <c r="P31" s="1126"/>
      <c r="Q31" s="1126"/>
      <c r="R31" s="1126"/>
      <c r="S31" s="1127"/>
      <c r="T31" s="469"/>
      <c r="U31" s="464"/>
      <c r="V31" s="464"/>
      <c r="W31" s="464"/>
      <c r="X31" s="464"/>
      <c r="Y31" s="466" t="s">
        <v>159</v>
      </c>
      <c r="Z31" s="868" t="s">
        <v>663</v>
      </c>
      <c r="AA31" s="868"/>
      <c r="AB31" s="868"/>
      <c r="AC31" s="1119" t="str">
        <f>IF(AC25="","",AC25)</f>
        <v/>
      </c>
      <c r="AD31" s="1119"/>
      <c r="AE31" s="677" t="s">
        <v>164</v>
      </c>
      <c r="AF31" s="677"/>
      <c r="AG31" s="1119" t="str">
        <f>IF(AG25="","",AG25)</f>
        <v/>
      </c>
      <c r="AH31" s="1119"/>
      <c r="AI31" s="677" t="s">
        <v>233</v>
      </c>
      <c r="AJ31" s="677"/>
      <c r="AK31" s="677"/>
      <c r="AL31" s="1119" t="str">
        <f>IF(AL25="","",AL25)</f>
        <v/>
      </c>
      <c r="AM31" s="1119"/>
      <c r="AN31" s="1119"/>
      <c r="AO31" s="1119"/>
      <c r="AP31" s="1119"/>
      <c r="AQ31" s="179" t="s">
        <v>221</v>
      </c>
      <c r="AR31" s="179"/>
      <c r="AS31" s="179" t="s">
        <v>161</v>
      </c>
      <c r="AT31" s="479"/>
      <c r="AU31" s="479"/>
      <c r="AV31" s="479"/>
      <c r="AW31" s="479"/>
      <c r="AX31" s="464"/>
      <c r="AY31" s="482"/>
      <c r="AZ31" s="322"/>
      <c r="BA31" s="322"/>
      <c r="BB31" s="322"/>
      <c r="BC31" s="1235"/>
      <c r="BD31" s="1235"/>
      <c r="BE31" s="1235"/>
      <c r="BF31" s="1235"/>
      <c r="BG31" s="1235"/>
      <c r="BH31" s="1235"/>
      <c r="BI31" s="1235"/>
      <c r="BJ31" s="1235"/>
      <c r="BK31" s="1235"/>
      <c r="BL31" s="1235"/>
      <c r="BM31" s="1235"/>
      <c r="BN31" s="1235"/>
      <c r="BO31" s="1235"/>
      <c r="BP31" s="1235"/>
      <c r="BQ31" s="1235"/>
      <c r="BR31" s="1235"/>
      <c r="BS31" s="1235"/>
      <c r="BT31" s="1235"/>
      <c r="BU31" s="1235"/>
      <c r="BV31" s="1235"/>
      <c r="CC31" s="442"/>
      <c r="CD31" s="442"/>
      <c r="CE31" s="442"/>
      <c r="CF31" s="442"/>
      <c r="CG31" s="442"/>
      <c r="CH31" s="442"/>
      <c r="CI31" s="442"/>
      <c r="CJ31" s="442"/>
      <c r="CK31" s="442"/>
      <c r="CL31" s="442"/>
      <c r="CM31" s="442"/>
      <c r="CN31" s="442"/>
      <c r="CO31" s="442"/>
      <c r="CV31" s="447"/>
    </row>
    <row r="32" spans="2:100" ht="11.25" customHeight="1">
      <c r="B32" s="1186"/>
      <c r="C32" s="828" t="s">
        <v>55</v>
      </c>
      <c r="D32" s="829"/>
      <c r="E32" s="829"/>
      <c r="F32" s="829"/>
      <c r="G32" s="830"/>
      <c r="H32" s="828" t="str">
        <f>IF($AW$9="連結","最近連結会計年度末","最近事業年度末")</f>
        <v>最近事業年度末</v>
      </c>
      <c r="I32" s="829"/>
      <c r="J32" s="829"/>
      <c r="K32" s="829"/>
      <c r="L32" s="829"/>
      <c r="M32" s="829"/>
      <c r="N32" s="829"/>
      <c r="O32" s="829"/>
      <c r="P32" s="829"/>
      <c r="Q32" s="829"/>
      <c r="R32" s="829"/>
      <c r="S32" s="830"/>
      <c r="T32" s="471"/>
      <c r="U32" s="472"/>
      <c r="V32" s="472"/>
      <c r="W32" s="472"/>
      <c r="X32" s="472"/>
      <c r="Y32" s="472"/>
      <c r="Z32" s="472"/>
      <c r="AA32" s="888" t="s">
        <v>663</v>
      </c>
      <c r="AB32" s="888"/>
      <c r="AC32" s="888"/>
      <c r="AD32" s="804" t="str">
        <f>IF(AN9="","",AN9)</f>
        <v/>
      </c>
      <c r="AE32" s="804"/>
      <c r="AF32" s="808" t="s">
        <v>164</v>
      </c>
      <c r="AG32" s="808"/>
      <c r="AH32" s="804" t="str">
        <f>IF(AR9="","",AR9)</f>
        <v/>
      </c>
      <c r="AI32" s="804"/>
      <c r="AJ32" s="808" t="s">
        <v>125</v>
      </c>
      <c r="AK32" s="808"/>
      <c r="AL32" s="804" t="str">
        <f>IF(AH32="","",IF(OR(AH32=1,AH32=3,AH32=5,AH32=7,AH32=8,AH32=10,AH32=12),31,IF(OR(AH32=4,AH32=6,AH32=9,AH32=11),30,"末")))</f>
        <v/>
      </c>
      <c r="AM32" s="804"/>
      <c r="AN32" s="472" t="s">
        <v>290</v>
      </c>
      <c r="AO32" s="472"/>
      <c r="AP32" s="472"/>
      <c r="AQ32" s="472"/>
      <c r="AR32" s="472"/>
      <c r="AS32" s="472"/>
      <c r="AT32" s="472"/>
      <c r="AU32" s="472"/>
      <c r="AV32" s="472"/>
      <c r="AW32" s="472"/>
      <c r="AX32" s="472"/>
      <c r="AY32" s="473"/>
      <c r="AZ32" s="322"/>
      <c r="BA32" s="322"/>
      <c r="BB32" s="322"/>
      <c r="BC32" s="1235"/>
      <c r="BD32" s="1235"/>
      <c r="BE32" s="1235"/>
      <c r="BF32" s="1235"/>
      <c r="BG32" s="1235"/>
      <c r="BH32" s="1235"/>
      <c r="BI32" s="1235"/>
      <c r="BJ32" s="1235"/>
      <c r="BK32" s="1235"/>
      <c r="BL32" s="1235"/>
      <c r="BM32" s="1235"/>
      <c r="BN32" s="1235"/>
      <c r="BO32" s="1235"/>
      <c r="BP32" s="1235"/>
      <c r="BQ32" s="1235"/>
      <c r="BR32" s="1235"/>
      <c r="BS32" s="1235"/>
      <c r="BT32" s="1235"/>
      <c r="BU32" s="1235"/>
      <c r="BV32" s="1235"/>
      <c r="CC32" s="442"/>
      <c r="CD32" s="442"/>
      <c r="CE32" s="442"/>
      <c r="CF32" s="442"/>
      <c r="CG32" s="442"/>
      <c r="CH32" s="442"/>
      <c r="CI32" s="442"/>
      <c r="CJ32" s="442"/>
      <c r="CK32" s="442"/>
      <c r="CL32" s="442"/>
      <c r="CM32" s="442"/>
      <c r="CN32" s="442"/>
      <c r="CO32" s="442"/>
      <c r="CV32" s="447"/>
    </row>
    <row r="33" spans="2:100" ht="11.25" customHeight="1">
      <c r="B33" s="1186"/>
      <c r="C33" s="821"/>
      <c r="D33" s="822"/>
      <c r="E33" s="822"/>
      <c r="F33" s="822"/>
      <c r="G33" s="823"/>
      <c r="H33" s="1125" t="s">
        <v>56</v>
      </c>
      <c r="I33" s="1126"/>
      <c r="J33" s="1126"/>
      <c r="K33" s="1126"/>
      <c r="L33" s="1126"/>
      <c r="M33" s="1126"/>
      <c r="N33" s="1126"/>
      <c r="O33" s="1126"/>
      <c r="P33" s="1126"/>
      <c r="Q33" s="1126"/>
      <c r="R33" s="1126"/>
      <c r="S33" s="1127"/>
      <c r="T33" s="474"/>
      <c r="U33" s="466"/>
      <c r="V33" s="466"/>
      <c r="W33" s="466"/>
      <c r="X33" s="466"/>
      <c r="Y33" s="466"/>
      <c r="Z33" s="466" t="s">
        <v>159</v>
      </c>
      <c r="AA33" s="868" t="s">
        <v>663</v>
      </c>
      <c r="AB33" s="868"/>
      <c r="AC33" s="868"/>
      <c r="AD33" s="1141"/>
      <c r="AE33" s="1141"/>
      <c r="AF33" s="677" t="s">
        <v>164</v>
      </c>
      <c r="AG33" s="677"/>
      <c r="AH33" s="1141"/>
      <c r="AI33" s="1141"/>
      <c r="AJ33" s="677" t="s">
        <v>125</v>
      </c>
      <c r="AK33" s="677"/>
      <c r="AL33" s="1141"/>
      <c r="AM33" s="1141"/>
      <c r="AN33" s="466" t="s">
        <v>290</v>
      </c>
      <c r="AO33" s="466"/>
      <c r="AP33" s="466"/>
      <c r="AQ33" s="466"/>
      <c r="AR33" s="466" t="s">
        <v>161</v>
      </c>
      <c r="AS33" s="466"/>
      <c r="AT33" s="466"/>
      <c r="AU33" s="466"/>
      <c r="AV33" s="466"/>
      <c r="AW33" s="466"/>
      <c r="AX33" s="466"/>
      <c r="AY33" s="475"/>
      <c r="AZ33" s="322"/>
      <c r="BA33" s="322"/>
      <c r="BB33" s="322"/>
      <c r="BC33" s="1235"/>
      <c r="BD33" s="1235"/>
      <c r="BE33" s="1235"/>
      <c r="BF33" s="1235"/>
      <c r="BG33" s="1235"/>
      <c r="BH33" s="1235"/>
      <c r="BI33" s="1235"/>
      <c r="BJ33" s="1235"/>
      <c r="BK33" s="1235"/>
      <c r="BL33" s="1235"/>
      <c r="BM33" s="1235"/>
      <c r="BN33" s="1235"/>
      <c r="BO33" s="1235"/>
      <c r="BP33" s="1235"/>
      <c r="BQ33" s="1235"/>
      <c r="BR33" s="1235"/>
      <c r="BS33" s="1235"/>
      <c r="BT33" s="1235"/>
      <c r="BU33" s="1235"/>
      <c r="BV33" s="1235"/>
      <c r="CC33" s="442"/>
      <c r="CD33" s="442"/>
      <c r="CE33" s="442"/>
      <c r="CF33" s="442"/>
      <c r="CG33" s="442"/>
      <c r="CH33" s="442"/>
      <c r="CI33" s="442"/>
      <c r="CJ33" s="442"/>
      <c r="CK33" s="442"/>
      <c r="CL33" s="442"/>
      <c r="CM33" s="442"/>
      <c r="CN33" s="442"/>
      <c r="CO33" s="442"/>
      <c r="CV33" s="447"/>
    </row>
    <row r="34" spans="2:100" ht="11.25" customHeight="1">
      <c r="B34" s="1187"/>
      <c r="C34" s="704" t="s">
        <v>57</v>
      </c>
      <c r="D34" s="705"/>
      <c r="E34" s="705"/>
      <c r="F34" s="705"/>
      <c r="G34" s="1124"/>
      <c r="H34" s="704" t="s">
        <v>47</v>
      </c>
      <c r="I34" s="705"/>
      <c r="J34" s="705"/>
      <c r="K34" s="705"/>
      <c r="L34" s="705"/>
      <c r="M34" s="705"/>
      <c r="N34" s="705"/>
      <c r="O34" s="705"/>
      <c r="P34" s="705"/>
      <c r="Q34" s="705"/>
      <c r="R34" s="705"/>
      <c r="S34" s="1124"/>
      <c r="T34" s="467"/>
      <c r="U34" s="468"/>
      <c r="V34" s="466"/>
      <c r="W34" s="468"/>
      <c r="X34" s="468"/>
      <c r="Y34" s="468"/>
      <c r="Z34" s="468"/>
      <c r="AA34" s="679" t="s">
        <v>629</v>
      </c>
      <c r="AB34" s="679"/>
      <c r="AC34" s="679"/>
      <c r="AD34" s="1123" t="str">
        <f>IF(AN6="","",AN6)</f>
        <v/>
      </c>
      <c r="AE34" s="1123"/>
      <c r="AF34" s="679" t="s">
        <v>164</v>
      </c>
      <c r="AG34" s="679"/>
      <c r="AH34" s="1123" t="str">
        <f>IF(AR6="","",AR6)</f>
        <v/>
      </c>
      <c r="AI34" s="1123"/>
      <c r="AJ34" s="679" t="s">
        <v>125</v>
      </c>
      <c r="AK34" s="679"/>
      <c r="AL34" s="1123" t="str">
        <f>IF(AV6="","",AV6)</f>
        <v/>
      </c>
      <c r="AM34" s="1123"/>
      <c r="AN34" s="468" t="s">
        <v>290</v>
      </c>
      <c r="AO34" s="468"/>
      <c r="AP34" s="468"/>
      <c r="AQ34" s="468"/>
      <c r="AR34" s="468"/>
      <c r="AS34" s="468"/>
      <c r="AT34" s="468"/>
      <c r="AU34" s="468"/>
      <c r="AV34" s="468"/>
      <c r="AW34" s="468"/>
      <c r="AX34" s="468"/>
      <c r="AY34" s="480"/>
      <c r="AZ34" s="322"/>
      <c r="BA34" s="322"/>
      <c r="BB34" s="322"/>
      <c r="BC34" s="450"/>
      <c r="BD34" s="450"/>
      <c r="BE34" s="450"/>
      <c r="BF34" s="450"/>
      <c r="BG34" s="450"/>
      <c r="BH34" s="450"/>
      <c r="BI34" s="450"/>
      <c r="BJ34" s="450"/>
      <c r="BK34" s="450"/>
      <c r="BL34" s="450"/>
      <c r="BM34" s="450"/>
      <c r="BN34" s="450"/>
      <c r="BO34" s="450"/>
      <c r="BP34" s="450"/>
      <c r="BQ34" s="450"/>
      <c r="BR34" s="450"/>
      <c r="BS34" s="450"/>
      <c r="BT34" s="450"/>
      <c r="BU34" s="450"/>
      <c r="BV34" s="450"/>
      <c r="CC34" s="442"/>
      <c r="CD34" s="442"/>
      <c r="CE34" s="442"/>
      <c r="CF34" s="442"/>
      <c r="CG34" s="442"/>
      <c r="CH34" s="442"/>
      <c r="CI34" s="442"/>
      <c r="CJ34" s="442"/>
      <c r="CK34" s="442"/>
      <c r="CL34" s="442"/>
      <c r="CM34" s="442"/>
      <c r="CN34" s="442"/>
      <c r="CO34" s="442"/>
      <c r="CV34" s="447"/>
    </row>
    <row r="35" spans="2:100" ht="11.25" customHeight="1">
      <c r="B35" s="1136" t="s">
        <v>58</v>
      </c>
      <c r="C35" s="471" t="s">
        <v>59</v>
      </c>
      <c r="D35" s="468"/>
      <c r="E35" s="468"/>
      <c r="F35" s="468"/>
      <c r="G35" s="480"/>
      <c r="H35" s="467" t="s">
        <v>60</v>
      </c>
      <c r="I35" s="468"/>
      <c r="J35" s="468"/>
      <c r="K35" s="468"/>
      <c r="L35" s="468"/>
      <c r="M35" s="468"/>
      <c r="N35" s="468"/>
      <c r="O35" s="468"/>
      <c r="P35" s="468"/>
      <c r="Q35" s="468"/>
      <c r="R35" s="468"/>
      <c r="S35" s="480"/>
      <c r="T35" s="471"/>
      <c r="U35" s="472"/>
      <c r="V35" s="472"/>
      <c r="W35" s="472"/>
      <c r="X35" s="472"/>
      <c r="Y35" s="472"/>
      <c r="Z35" s="472"/>
      <c r="AA35" s="679" t="s">
        <v>629</v>
      </c>
      <c r="AB35" s="679"/>
      <c r="AC35" s="679"/>
      <c r="AD35" s="1123" t="str">
        <f>IF(AN5="","",AN5)</f>
        <v/>
      </c>
      <c r="AE35" s="1123"/>
      <c r="AF35" s="679" t="s">
        <v>164</v>
      </c>
      <c r="AG35" s="679"/>
      <c r="AH35" s="1123" t="str">
        <f>IF(AR5="","",AR5)</f>
        <v/>
      </c>
      <c r="AI35" s="1123"/>
      <c r="AJ35" s="679" t="s">
        <v>125</v>
      </c>
      <c r="AK35" s="679"/>
      <c r="AL35" s="1123" t="str">
        <f>IF(AV5="","",AV5)</f>
        <v/>
      </c>
      <c r="AM35" s="1123"/>
      <c r="AN35" s="472" t="s">
        <v>290</v>
      </c>
      <c r="AO35" s="472"/>
      <c r="AP35" s="472"/>
      <c r="AQ35" s="472"/>
      <c r="AR35" s="472"/>
      <c r="AS35" s="472"/>
      <c r="AT35" s="472"/>
      <c r="AU35" s="472"/>
      <c r="AV35" s="472"/>
      <c r="AW35" s="472"/>
      <c r="AX35" s="472"/>
      <c r="AY35" s="473"/>
      <c r="AZ35" s="322"/>
      <c r="BA35" s="322"/>
      <c r="BB35" s="322"/>
      <c r="BC35" s="414"/>
      <c r="BD35" s="414"/>
      <c r="BE35" s="414"/>
      <c r="BF35" s="414"/>
      <c r="BG35" s="414"/>
      <c r="BH35" s="414"/>
      <c r="BI35" s="414"/>
      <c r="BJ35" s="414"/>
      <c r="BK35" s="414"/>
      <c r="BL35" s="414"/>
      <c r="BM35" s="414"/>
      <c r="BN35" s="414"/>
      <c r="BO35" s="414"/>
      <c r="BP35" s="414"/>
      <c r="BQ35" s="414"/>
      <c r="BR35" s="414"/>
      <c r="BS35" s="414"/>
      <c r="BT35" s="414"/>
      <c r="BU35" s="414"/>
      <c r="BV35" s="414"/>
      <c r="CC35" s="396"/>
      <c r="CD35" s="396"/>
      <c r="CE35" s="396"/>
      <c r="CF35" s="396"/>
      <c r="CG35" s="396"/>
      <c r="CH35" s="396"/>
      <c r="CI35" s="396"/>
      <c r="CJ35" s="396"/>
      <c r="CK35" s="396"/>
      <c r="CL35" s="396"/>
      <c r="CM35" s="396"/>
      <c r="CN35" s="396"/>
      <c r="CO35" s="396"/>
      <c r="CV35" s="409"/>
    </row>
    <row r="36" spans="2:100" ht="11.25" customHeight="1">
      <c r="B36" s="1137"/>
      <c r="C36" s="171"/>
      <c r="D36" s="467" t="s">
        <v>61</v>
      </c>
      <c r="E36" s="468"/>
      <c r="F36" s="468"/>
      <c r="G36" s="480"/>
      <c r="H36" s="467" t="s">
        <v>62</v>
      </c>
      <c r="I36" s="468"/>
      <c r="J36" s="468"/>
      <c r="K36" s="468"/>
      <c r="L36" s="468"/>
      <c r="M36" s="468"/>
      <c r="N36" s="468"/>
      <c r="O36" s="468"/>
      <c r="P36" s="468"/>
      <c r="Q36" s="468"/>
      <c r="R36" s="468"/>
      <c r="S36" s="480"/>
      <c r="T36" s="471"/>
      <c r="U36" s="472"/>
      <c r="V36" s="472"/>
      <c r="W36" s="472"/>
      <c r="X36" s="468"/>
      <c r="Y36" s="468"/>
      <c r="Z36" s="468"/>
      <c r="AA36" s="679" t="s">
        <v>629</v>
      </c>
      <c r="AB36" s="679"/>
      <c r="AC36" s="679"/>
      <c r="AD36" s="1123" t="str">
        <f>IF(AN6="","",AN6)</f>
        <v/>
      </c>
      <c r="AE36" s="1123"/>
      <c r="AF36" s="679" t="s">
        <v>164</v>
      </c>
      <c r="AG36" s="679"/>
      <c r="AH36" s="1123" t="str">
        <f>IF(AR6="","",AR6)</f>
        <v/>
      </c>
      <c r="AI36" s="1123"/>
      <c r="AJ36" s="679" t="s">
        <v>125</v>
      </c>
      <c r="AK36" s="679"/>
      <c r="AL36" s="1123" t="str">
        <f>IF(AV6="","",AV6)</f>
        <v/>
      </c>
      <c r="AM36" s="1123"/>
      <c r="AN36" s="468" t="s">
        <v>290</v>
      </c>
      <c r="AO36" s="468"/>
      <c r="AP36" s="468"/>
      <c r="AQ36" s="468"/>
      <c r="AR36" s="468"/>
      <c r="AS36" s="468"/>
      <c r="AT36" s="468"/>
      <c r="AU36" s="468"/>
      <c r="AV36" s="468"/>
      <c r="AW36" s="468"/>
      <c r="AX36" s="468"/>
      <c r="AY36" s="480"/>
      <c r="AZ36" s="322"/>
      <c r="BA36" s="322"/>
      <c r="BB36" s="322"/>
      <c r="BC36" s="414"/>
      <c r="BD36" s="414"/>
      <c r="BE36" s="414"/>
      <c r="BF36" s="414"/>
      <c r="BG36" s="414"/>
      <c r="BH36" s="414"/>
      <c r="BI36" s="414"/>
      <c r="BJ36" s="414"/>
      <c r="BK36" s="414"/>
      <c r="BL36" s="414"/>
      <c r="BM36" s="414"/>
      <c r="BN36" s="414"/>
      <c r="BO36" s="414"/>
      <c r="BP36" s="414"/>
      <c r="BQ36" s="414"/>
      <c r="BR36" s="414"/>
      <c r="BS36" s="414"/>
      <c r="BT36" s="414"/>
      <c r="BU36" s="414"/>
      <c r="BV36" s="414"/>
      <c r="CC36" s="396"/>
      <c r="CD36" s="396"/>
      <c r="CE36" s="396"/>
      <c r="CF36" s="396"/>
      <c r="CG36" s="396"/>
      <c r="CH36" s="396"/>
      <c r="CI36" s="396"/>
      <c r="CJ36" s="396"/>
      <c r="CK36" s="396"/>
      <c r="CL36" s="396"/>
      <c r="CM36" s="396"/>
      <c r="CN36" s="396"/>
      <c r="CO36" s="396"/>
      <c r="CV36" s="409"/>
    </row>
    <row r="37" spans="2:100" ht="11.25" customHeight="1">
      <c r="B37" s="1137"/>
      <c r="C37" s="704" t="s">
        <v>68</v>
      </c>
      <c r="D37" s="705"/>
      <c r="E37" s="705"/>
      <c r="F37" s="705"/>
      <c r="G37" s="1124"/>
      <c r="H37" s="704" t="s">
        <v>606</v>
      </c>
      <c r="I37" s="705"/>
      <c r="J37" s="705"/>
      <c r="K37" s="705"/>
      <c r="L37" s="705"/>
      <c r="M37" s="705"/>
      <c r="N37" s="705"/>
      <c r="O37" s="705"/>
      <c r="P37" s="705"/>
      <c r="Q37" s="705"/>
      <c r="R37" s="705"/>
      <c r="S37" s="1124"/>
      <c r="T37" s="806" t="s">
        <v>663</v>
      </c>
      <c r="U37" s="806"/>
      <c r="V37" s="806"/>
      <c r="W37" s="1123" t="str">
        <f>IF(AN9="","",AN9)</f>
        <v/>
      </c>
      <c r="X37" s="1123"/>
      <c r="Y37" s="679" t="s">
        <v>164</v>
      </c>
      <c r="Z37" s="679"/>
      <c r="AA37" s="1123" t="str">
        <f>IF(AR9="","",AR9)</f>
        <v/>
      </c>
      <c r="AB37" s="1123"/>
      <c r="AC37" s="679" t="s">
        <v>125</v>
      </c>
      <c r="AD37" s="679"/>
      <c r="AE37" s="1123" t="str">
        <f>IF(AL32="","",AL32)</f>
        <v/>
      </c>
      <c r="AF37" s="1123"/>
      <c r="AG37" s="468" t="s">
        <v>635</v>
      </c>
      <c r="AH37" s="468"/>
      <c r="AI37" s="462"/>
      <c r="AJ37" s="468"/>
      <c r="AK37" s="1123" t="str">
        <f>IF(AN5="","",IF(AR5="","",IF(AR5=1,AN5-1,AN5)))</f>
        <v/>
      </c>
      <c r="AL37" s="1123"/>
      <c r="AM37" s="679" t="s">
        <v>164</v>
      </c>
      <c r="AN37" s="679"/>
      <c r="AO37" s="1123" t="str">
        <f>IF(AN5="","",IF(AR5="","",IF(AR5=1,12,AR5-1)))</f>
        <v/>
      </c>
      <c r="AP37" s="1123"/>
      <c r="AQ37" s="679" t="s">
        <v>125</v>
      </c>
      <c r="AR37" s="679"/>
      <c r="AS37" s="1123" t="str">
        <f>IF(AO37="","",IF(OR(AO37=1,AO37=3,AO37=5,AO37=7,AO37=8,AO37=10,AO37=12),31,IF(OR(AO37=4,AO37=6,AO37=9,AO37=11),30,"末")))</f>
        <v/>
      </c>
      <c r="AT37" s="1123"/>
      <c r="AU37" s="468" t="s">
        <v>290</v>
      </c>
      <c r="AV37" s="468"/>
      <c r="AW37" s="468"/>
      <c r="AX37" s="468"/>
      <c r="AY37" s="480"/>
      <c r="AZ37" s="322"/>
      <c r="BA37" s="322"/>
      <c r="BB37" s="322"/>
      <c r="CC37" s="391"/>
      <c r="CD37" s="391"/>
      <c r="CE37" s="391"/>
      <c r="CF37" s="391"/>
      <c r="CG37" s="391"/>
      <c r="CH37" s="391"/>
      <c r="CI37" s="391"/>
      <c r="CJ37" s="391"/>
      <c r="CK37" s="391"/>
      <c r="CL37" s="391"/>
      <c r="CM37" s="302"/>
      <c r="CN37" s="302"/>
      <c r="CO37" s="302"/>
    </row>
    <row r="38" spans="2:100" ht="11.25" customHeight="1">
      <c r="B38" s="1137"/>
      <c r="C38" s="474" t="s">
        <v>469</v>
      </c>
      <c r="D38" s="429"/>
      <c r="E38" s="429"/>
      <c r="F38" s="429"/>
      <c r="G38" s="430"/>
      <c r="H38" s="821" t="s">
        <v>63</v>
      </c>
      <c r="I38" s="822"/>
      <c r="J38" s="822"/>
      <c r="K38" s="822"/>
      <c r="L38" s="822"/>
      <c r="M38" s="822"/>
      <c r="N38" s="822"/>
      <c r="O38" s="822"/>
      <c r="P38" s="822"/>
      <c r="Q38" s="822"/>
      <c r="R38" s="822"/>
      <c r="S38" s="823"/>
      <c r="T38" s="806" t="s">
        <v>663</v>
      </c>
      <c r="U38" s="806"/>
      <c r="V38" s="806"/>
      <c r="W38" s="1119" t="str">
        <f>IF(AN9="","",AN9)</f>
        <v/>
      </c>
      <c r="X38" s="1119"/>
      <c r="Y38" s="677" t="s">
        <v>164</v>
      </c>
      <c r="Z38" s="677"/>
      <c r="AA38" s="1119" t="str">
        <f>IF(AR9="","",AR9)</f>
        <v/>
      </c>
      <c r="AB38" s="1119"/>
      <c r="AC38" s="677" t="s">
        <v>125</v>
      </c>
      <c r="AD38" s="677"/>
      <c r="AE38" s="1119" t="str">
        <f>IF(AL32="","",AL32)</f>
        <v/>
      </c>
      <c r="AF38" s="1119"/>
      <c r="AG38" s="466" t="s">
        <v>635</v>
      </c>
      <c r="AH38" s="466"/>
      <c r="AI38" s="464"/>
      <c r="AJ38" s="466"/>
      <c r="AK38" s="1119" t="str">
        <f>IF(AK37="","",AK37)</f>
        <v/>
      </c>
      <c r="AL38" s="1119"/>
      <c r="AM38" s="677" t="s">
        <v>164</v>
      </c>
      <c r="AN38" s="677"/>
      <c r="AO38" s="1119" t="str">
        <f>IF(AO37="","",AO37)</f>
        <v/>
      </c>
      <c r="AP38" s="1119"/>
      <c r="AQ38" s="677" t="s">
        <v>125</v>
      </c>
      <c r="AR38" s="677"/>
      <c r="AS38" s="1119" t="str">
        <f>IF(AS37="","",AS37)</f>
        <v/>
      </c>
      <c r="AT38" s="1119"/>
      <c r="AU38" s="466" t="s">
        <v>290</v>
      </c>
      <c r="AV38" s="466"/>
      <c r="AW38" s="466"/>
      <c r="AX38" s="466"/>
      <c r="AY38" s="475"/>
      <c r="AZ38" s="322"/>
      <c r="BA38" s="322"/>
      <c r="BB38" s="322"/>
      <c r="BC38" s="414"/>
      <c r="BD38" s="414"/>
      <c r="BE38" s="414"/>
      <c r="BF38" s="414"/>
      <c r="BG38" s="414"/>
      <c r="BH38" s="414"/>
      <c r="BI38" s="414"/>
      <c r="BJ38" s="414"/>
      <c r="BK38" s="414"/>
      <c r="BL38" s="414"/>
      <c r="BM38" s="414"/>
      <c r="BN38" s="414"/>
      <c r="BO38" s="414"/>
      <c r="BP38" s="414"/>
      <c r="BQ38" s="414"/>
      <c r="BR38" s="414"/>
      <c r="BS38" s="414"/>
      <c r="BT38" s="414"/>
      <c r="BU38" s="414"/>
      <c r="BV38" s="414"/>
      <c r="CC38" s="396"/>
      <c r="CD38" s="396"/>
      <c r="CE38" s="396"/>
      <c r="CF38" s="396"/>
      <c r="CG38" s="396"/>
      <c r="CH38" s="396"/>
      <c r="CI38" s="396"/>
      <c r="CJ38" s="396"/>
      <c r="CK38" s="396"/>
      <c r="CL38" s="396"/>
      <c r="CM38" s="396"/>
      <c r="CN38" s="396"/>
      <c r="CO38" s="396"/>
      <c r="CV38" s="307"/>
    </row>
    <row r="39" spans="2:100" ht="11.25" customHeight="1">
      <c r="B39" s="1137"/>
      <c r="C39" s="640" t="s">
        <v>607</v>
      </c>
      <c r="D39" s="1233"/>
      <c r="E39" s="1233"/>
      <c r="F39" s="1233"/>
      <c r="G39" s="1234"/>
      <c r="H39" s="704" t="s">
        <v>606</v>
      </c>
      <c r="I39" s="1139"/>
      <c r="J39" s="1139"/>
      <c r="K39" s="1139"/>
      <c r="L39" s="1139"/>
      <c r="M39" s="1139"/>
      <c r="N39" s="1139"/>
      <c r="O39" s="1139"/>
      <c r="P39" s="1139"/>
      <c r="Q39" s="1139"/>
      <c r="R39" s="1139"/>
      <c r="S39" s="1140"/>
      <c r="T39" s="806" t="s">
        <v>663</v>
      </c>
      <c r="U39" s="806"/>
      <c r="V39" s="806"/>
      <c r="W39" s="1123" t="str">
        <f>IF(AN9="","",AN9)</f>
        <v/>
      </c>
      <c r="X39" s="1123"/>
      <c r="Y39" s="679" t="s">
        <v>164</v>
      </c>
      <c r="Z39" s="679"/>
      <c r="AA39" s="1123" t="str">
        <f>IF(AR9="","",AR9)</f>
        <v/>
      </c>
      <c r="AB39" s="1123"/>
      <c r="AC39" s="679" t="s">
        <v>125</v>
      </c>
      <c r="AD39" s="679"/>
      <c r="AE39" s="1123" t="str">
        <f>IF(AL32="","",AL32)</f>
        <v/>
      </c>
      <c r="AF39" s="1123"/>
      <c r="AG39" s="468" t="s">
        <v>635</v>
      </c>
      <c r="AH39" s="468"/>
      <c r="AI39" s="462"/>
      <c r="AJ39" s="468"/>
      <c r="AK39" s="1123" t="str">
        <f>IF(AK37="","",AK37)</f>
        <v/>
      </c>
      <c r="AL39" s="1123"/>
      <c r="AM39" s="679" t="s">
        <v>164</v>
      </c>
      <c r="AN39" s="679"/>
      <c r="AO39" s="1123" t="str">
        <f>IF(AO37="","",AO37)</f>
        <v/>
      </c>
      <c r="AP39" s="1123"/>
      <c r="AQ39" s="679" t="s">
        <v>125</v>
      </c>
      <c r="AR39" s="679"/>
      <c r="AS39" s="1123" t="str">
        <f>IF(AS37="","",AS37)</f>
        <v/>
      </c>
      <c r="AT39" s="1123"/>
      <c r="AU39" s="468" t="s">
        <v>290</v>
      </c>
      <c r="AV39" s="468"/>
      <c r="AW39" s="468"/>
      <c r="AX39" s="468"/>
      <c r="AY39" s="480"/>
      <c r="AZ39" s="322"/>
      <c r="BA39" s="322"/>
      <c r="BB39" s="322"/>
      <c r="BC39" s="414"/>
      <c r="BD39" s="414"/>
      <c r="BE39" s="414"/>
      <c r="BF39" s="414"/>
      <c r="BG39" s="414"/>
      <c r="BH39" s="414"/>
      <c r="BI39" s="414"/>
      <c r="BJ39" s="414"/>
      <c r="BK39" s="414"/>
      <c r="BL39" s="414"/>
      <c r="BM39" s="414"/>
      <c r="BN39" s="414"/>
      <c r="BO39" s="414"/>
      <c r="BP39" s="414"/>
      <c r="BQ39" s="414"/>
      <c r="BR39" s="414"/>
      <c r="BS39" s="414"/>
      <c r="BT39" s="414"/>
      <c r="BU39" s="414"/>
      <c r="BV39" s="414"/>
      <c r="CC39" s="396"/>
      <c r="CD39" s="396"/>
      <c r="CE39" s="396"/>
      <c r="CF39" s="396"/>
      <c r="CG39" s="396"/>
      <c r="CH39" s="396"/>
      <c r="CI39" s="396"/>
      <c r="CJ39" s="396"/>
      <c r="CK39" s="396"/>
      <c r="CL39" s="396"/>
      <c r="CM39" s="396"/>
      <c r="CN39" s="396"/>
      <c r="CO39" s="396"/>
      <c r="CV39" s="409"/>
    </row>
    <row r="40" spans="2:100" ht="11.25" customHeight="1">
      <c r="B40" s="1137"/>
      <c r="C40" s="1129" t="s">
        <v>64</v>
      </c>
      <c r="D40" s="1130"/>
      <c r="E40" s="1130"/>
      <c r="F40" s="1130"/>
      <c r="G40" s="1131"/>
      <c r="H40" s="1129" t="s">
        <v>527</v>
      </c>
      <c r="I40" s="1130"/>
      <c r="J40" s="1130"/>
      <c r="K40" s="1130"/>
      <c r="L40" s="1130"/>
      <c r="M40" s="1130"/>
      <c r="N40" s="1130"/>
      <c r="O40" s="1130"/>
      <c r="P40" s="1130"/>
      <c r="Q40" s="1130"/>
      <c r="R40" s="1130"/>
      <c r="S40" s="1131"/>
      <c r="T40" s="460" t="s">
        <v>672</v>
      </c>
      <c r="U40" s="1092" t="s">
        <v>663</v>
      </c>
      <c r="V40" s="1092"/>
      <c r="W40" s="1092"/>
      <c r="X40" s="1135"/>
      <c r="Y40" s="1135"/>
      <c r="Z40" s="808" t="s">
        <v>164</v>
      </c>
      <c r="AA40" s="808"/>
      <c r="AB40" s="1135"/>
      <c r="AC40" s="1135"/>
      <c r="AD40" s="808" t="s">
        <v>286</v>
      </c>
      <c r="AE40" s="808"/>
      <c r="AF40" s="1135"/>
      <c r="AG40" s="1135"/>
      <c r="AH40" s="888" t="s">
        <v>654</v>
      </c>
      <c r="AI40" s="888"/>
      <c r="AJ40" s="888"/>
      <c r="AK40" s="888"/>
      <c r="AL40" s="888"/>
      <c r="AM40" s="888"/>
      <c r="AN40" s="804" t="str">
        <f>IF(AN5="","",AN5)</f>
        <v/>
      </c>
      <c r="AO40" s="804"/>
      <c r="AP40" s="808" t="s">
        <v>164</v>
      </c>
      <c r="AQ40" s="808"/>
      <c r="AR40" s="804" t="str">
        <f>IF(AR5="","",AR5)</f>
        <v/>
      </c>
      <c r="AS40" s="804"/>
      <c r="AT40" s="808" t="s">
        <v>286</v>
      </c>
      <c r="AU40" s="808"/>
      <c r="AV40" s="804" t="str">
        <f>IF(AV5="","",AV5)</f>
        <v/>
      </c>
      <c r="AW40" s="804"/>
      <c r="AX40" s="808" t="s">
        <v>163</v>
      </c>
      <c r="AY40" s="1152"/>
      <c r="AZ40" s="322"/>
      <c r="BA40" s="322"/>
      <c r="BB40" s="322"/>
      <c r="BC40" s="414"/>
      <c r="BD40" s="414"/>
      <c r="BE40" s="414"/>
      <c r="BF40" s="414"/>
      <c r="BG40" s="414"/>
      <c r="BH40" s="414"/>
      <c r="BI40" s="414"/>
      <c r="BJ40" s="414"/>
      <c r="BK40" s="414"/>
      <c r="BL40" s="414"/>
      <c r="BM40" s="414"/>
      <c r="BN40" s="414"/>
      <c r="BO40" s="414"/>
      <c r="BP40" s="414"/>
      <c r="BQ40" s="414"/>
      <c r="BR40" s="414"/>
      <c r="BS40" s="414"/>
      <c r="BT40" s="414"/>
      <c r="BU40" s="414"/>
      <c r="BV40" s="414"/>
      <c r="CC40" s="396"/>
      <c r="CD40" s="302"/>
      <c r="CE40" s="302"/>
      <c r="CF40" s="302"/>
      <c r="CG40" s="302"/>
      <c r="CH40" s="302"/>
      <c r="CI40" s="302"/>
      <c r="CJ40" s="302"/>
      <c r="CK40" s="302"/>
      <c r="CL40" s="302"/>
      <c r="CM40" s="302"/>
      <c r="CN40" s="302"/>
      <c r="CO40" s="302"/>
      <c r="CV40" s="409"/>
    </row>
    <row r="41" spans="2:100" ht="11.25" customHeight="1">
      <c r="B41" s="1137"/>
      <c r="C41" s="1132"/>
      <c r="D41" s="1133"/>
      <c r="E41" s="1133"/>
      <c r="F41" s="1133"/>
      <c r="G41" s="1134"/>
      <c r="H41" s="1132"/>
      <c r="I41" s="1133"/>
      <c r="J41" s="1133"/>
      <c r="K41" s="1133"/>
      <c r="L41" s="1133"/>
      <c r="M41" s="1133"/>
      <c r="N41" s="1133"/>
      <c r="O41" s="1133"/>
      <c r="P41" s="1133"/>
      <c r="Q41" s="1133"/>
      <c r="R41" s="1133"/>
      <c r="S41" s="1134"/>
      <c r="T41" s="474"/>
      <c r="U41" s="466"/>
      <c r="V41" s="466"/>
      <c r="W41" s="466"/>
      <c r="X41" s="466"/>
      <c r="Y41" s="466"/>
      <c r="Z41" s="466"/>
      <c r="AA41" s="466" t="s">
        <v>159</v>
      </c>
      <c r="AB41" s="677" t="s">
        <v>628</v>
      </c>
      <c r="AC41" s="677"/>
      <c r="AD41" s="677"/>
      <c r="AE41" s="1141" t="s">
        <v>299</v>
      </c>
      <c r="AF41" s="1141"/>
      <c r="AG41" s="677" t="s">
        <v>164</v>
      </c>
      <c r="AH41" s="677"/>
      <c r="AI41" s="1141" t="s">
        <v>299</v>
      </c>
      <c r="AJ41" s="1141"/>
      <c r="AK41" s="677" t="s">
        <v>125</v>
      </c>
      <c r="AL41" s="677"/>
      <c r="AM41" s="1141"/>
      <c r="AN41" s="1141"/>
      <c r="AO41" s="677" t="s">
        <v>163</v>
      </c>
      <c r="AP41" s="677"/>
      <c r="AQ41" s="466" t="s">
        <v>161</v>
      </c>
      <c r="AR41" s="466"/>
      <c r="AS41" s="466"/>
      <c r="AT41" s="466"/>
      <c r="AU41" s="466"/>
      <c r="AV41" s="466"/>
      <c r="AW41" s="466"/>
      <c r="AX41" s="466"/>
      <c r="AY41" s="475"/>
      <c r="AZ41" s="322"/>
      <c r="BA41" s="322"/>
      <c r="BB41" s="322"/>
      <c r="BC41" s="414"/>
      <c r="BD41" s="414"/>
      <c r="BE41" s="414"/>
      <c r="BF41" s="414"/>
      <c r="BG41" s="414"/>
      <c r="BH41" s="414"/>
      <c r="BI41" s="414"/>
      <c r="BJ41" s="414"/>
      <c r="BK41" s="414"/>
      <c r="BL41" s="414"/>
      <c r="BM41" s="414"/>
      <c r="BN41" s="414"/>
      <c r="BO41" s="414"/>
      <c r="BP41" s="414"/>
      <c r="BQ41" s="414"/>
      <c r="BR41" s="414"/>
      <c r="BS41" s="414"/>
      <c r="BT41" s="414"/>
      <c r="BU41" s="414"/>
      <c r="BV41" s="414"/>
      <c r="CC41" s="396"/>
      <c r="CD41" s="302"/>
      <c r="CE41" s="302"/>
      <c r="CF41" s="302"/>
      <c r="CG41" s="302"/>
      <c r="CH41" s="302"/>
      <c r="CI41" s="302"/>
      <c r="CJ41" s="302"/>
      <c r="CK41" s="302"/>
      <c r="CL41" s="302"/>
      <c r="CM41" s="302"/>
      <c r="CN41" s="302"/>
      <c r="CO41" s="302"/>
      <c r="CV41" s="409"/>
    </row>
    <row r="42" spans="2:100" ht="11.25" customHeight="1">
      <c r="B42" s="1137"/>
      <c r="C42" s="467" t="s">
        <v>65</v>
      </c>
      <c r="D42" s="468"/>
      <c r="E42" s="468"/>
      <c r="F42" s="468"/>
      <c r="G42" s="480"/>
      <c r="H42" s="467" t="s">
        <v>62</v>
      </c>
      <c r="I42" s="468"/>
      <c r="J42" s="468"/>
      <c r="K42" s="468"/>
      <c r="L42" s="468"/>
      <c r="M42" s="468"/>
      <c r="N42" s="468"/>
      <c r="O42" s="468"/>
      <c r="P42" s="468"/>
      <c r="Q42" s="468"/>
      <c r="R42" s="468"/>
      <c r="S42" s="480"/>
      <c r="T42" s="471"/>
      <c r="U42" s="472"/>
      <c r="V42" s="472"/>
      <c r="W42" s="472"/>
      <c r="X42" s="468"/>
      <c r="Y42" s="468"/>
      <c r="Z42" s="468"/>
      <c r="AA42" s="679" t="s">
        <v>629</v>
      </c>
      <c r="AB42" s="679"/>
      <c r="AC42" s="679"/>
      <c r="AD42" s="1123" t="str">
        <f>IF(AN6="","",AN6)</f>
        <v/>
      </c>
      <c r="AE42" s="1123"/>
      <c r="AF42" s="679" t="s">
        <v>164</v>
      </c>
      <c r="AG42" s="679"/>
      <c r="AH42" s="1123" t="str">
        <f>IF(AR6="","",AR6)</f>
        <v/>
      </c>
      <c r="AI42" s="1123"/>
      <c r="AJ42" s="679" t="s">
        <v>125</v>
      </c>
      <c r="AK42" s="679"/>
      <c r="AL42" s="1123" t="str">
        <f>IF(AV6="","",AV6)</f>
        <v/>
      </c>
      <c r="AM42" s="1123"/>
      <c r="AN42" s="468" t="s">
        <v>290</v>
      </c>
      <c r="AO42" s="468"/>
      <c r="AP42" s="468"/>
      <c r="AQ42" s="468"/>
      <c r="AR42" s="468"/>
      <c r="AS42" s="468"/>
      <c r="AT42" s="468"/>
      <c r="AU42" s="468"/>
      <c r="AV42" s="468"/>
      <c r="AW42" s="468"/>
      <c r="AX42" s="468"/>
      <c r="AY42" s="480"/>
      <c r="AZ42" s="322"/>
      <c r="BA42" s="322"/>
      <c r="BB42" s="322"/>
      <c r="BC42" s="414"/>
      <c r="BD42" s="414"/>
      <c r="BE42" s="414"/>
      <c r="BF42" s="414"/>
      <c r="BG42" s="414"/>
      <c r="BH42" s="414"/>
      <c r="BI42" s="414"/>
      <c r="BJ42" s="414"/>
      <c r="BK42" s="414"/>
      <c r="BL42" s="414"/>
      <c r="BM42" s="414"/>
      <c r="BN42" s="414"/>
      <c r="BO42" s="414"/>
      <c r="BP42" s="414"/>
      <c r="BQ42" s="414"/>
      <c r="BR42" s="414"/>
      <c r="BS42" s="414"/>
      <c r="BT42" s="414"/>
      <c r="BU42" s="414"/>
      <c r="BV42" s="414"/>
      <c r="CC42" s="396"/>
      <c r="CD42" s="396"/>
      <c r="CE42" s="396"/>
      <c r="CF42" s="396"/>
      <c r="CG42" s="396"/>
      <c r="CH42" s="396"/>
      <c r="CI42" s="396"/>
      <c r="CJ42" s="396"/>
      <c r="CK42" s="396"/>
      <c r="CL42" s="396"/>
      <c r="CM42" s="396"/>
      <c r="CN42" s="396"/>
      <c r="CO42" s="396"/>
      <c r="CV42" s="409"/>
    </row>
    <row r="43" spans="2:100" ht="11.25" customHeight="1">
      <c r="B43" s="1137"/>
      <c r="C43" s="704" t="s">
        <v>66</v>
      </c>
      <c r="D43" s="705"/>
      <c r="E43" s="705"/>
      <c r="F43" s="705"/>
      <c r="G43" s="1124"/>
      <c r="H43" s="704" t="s">
        <v>610</v>
      </c>
      <c r="I43" s="705"/>
      <c r="J43" s="705"/>
      <c r="K43" s="705"/>
      <c r="L43" s="705"/>
      <c r="M43" s="705"/>
      <c r="N43" s="705"/>
      <c r="O43" s="705"/>
      <c r="P43" s="705"/>
      <c r="Q43" s="705"/>
      <c r="R43" s="705"/>
      <c r="S43" s="1124"/>
      <c r="T43" s="471"/>
      <c r="U43" s="472"/>
      <c r="V43" s="472"/>
      <c r="W43" s="472"/>
      <c r="X43" s="468"/>
      <c r="Y43" s="468"/>
      <c r="Z43" s="468"/>
      <c r="AA43" s="679" t="s">
        <v>629</v>
      </c>
      <c r="AB43" s="679"/>
      <c r="AC43" s="679"/>
      <c r="AD43" s="1123" t="str">
        <f>IF(AN6="","",AN6)</f>
        <v/>
      </c>
      <c r="AE43" s="1123"/>
      <c r="AF43" s="679" t="s">
        <v>164</v>
      </c>
      <c r="AG43" s="679"/>
      <c r="AH43" s="1123" t="str">
        <f>IF(AR6="","",AR6)</f>
        <v/>
      </c>
      <c r="AI43" s="1123"/>
      <c r="AJ43" s="679" t="s">
        <v>125</v>
      </c>
      <c r="AK43" s="679"/>
      <c r="AL43" s="1123" t="str">
        <f>IF(AV6="","",AV6)</f>
        <v/>
      </c>
      <c r="AM43" s="1123"/>
      <c r="AN43" s="468" t="s">
        <v>290</v>
      </c>
      <c r="AO43" s="468"/>
      <c r="AP43" s="468"/>
      <c r="AQ43" s="468"/>
      <c r="AR43" s="468"/>
      <c r="AS43" s="468"/>
      <c r="AT43" s="468"/>
      <c r="AU43" s="468"/>
      <c r="AV43" s="468"/>
      <c r="AW43" s="468"/>
      <c r="AX43" s="468"/>
      <c r="AY43" s="480"/>
      <c r="AZ43" s="322"/>
      <c r="BA43" s="322"/>
      <c r="BB43" s="322"/>
      <c r="CC43" s="391"/>
      <c r="CD43" s="391"/>
      <c r="CE43" s="392"/>
      <c r="CF43" s="392"/>
      <c r="CG43" s="391"/>
      <c r="CH43" s="391"/>
      <c r="CI43" s="391"/>
      <c r="CJ43" s="392"/>
      <c r="CK43" s="392"/>
      <c r="CL43" s="392"/>
      <c r="CM43" s="392"/>
      <c r="CN43" s="392"/>
      <c r="CO43" s="392"/>
    </row>
    <row r="44" spans="2:100" ht="11.25" customHeight="1">
      <c r="B44" s="1138"/>
      <c r="C44" s="704" t="s">
        <v>67</v>
      </c>
      <c r="D44" s="705"/>
      <c r="E44" s="705"/>
      <c r="F44" s="705"/>
      <c r="G44" s="1124"/>
      <c r="H44" s="704" t="s">
        <v>62</v>
      </c>
      <c r="I44" s="705"/>
      <c r="J44" s="705"/>
      <c r="K44" s="705"/>
      <c r="L44" s="705"/>
      <c r="M44" s="705"/>
      <c r="N44" s="705"/>
      <c r="O44" s="705"/>
      <c r="P44" s="705"/>
      <c r="Q44" s="705"/>
      <c r="R44" s="705"/>
      <c r="S44" s="1124"/>
      <c r="T44" s="471"/>
      <c r="U44" s="472"/>
      <c r="V44" s="472"/>
      <c r="W44" s="472"/>
      <c r="X44" s="468"/>
      <c r="Y44" s="468"/>
      <c r="Z44" s="468"/>
      <c r="AA44" s="679" t="s">
        <v>628</v>
      </c>
      <c r="AB44" s="679"/>
      <c r="AC44" s="679"/>
      <c r="AD44" s="1123" t="str">
        <f>IF(AN6="","",AN6)</f>
        <v/>
      </c>
      <c r="AE44" s="1123"/>
      <c r="AF44" s="679" t="s">
        <v>164</v>
      </c>
      <c r="AG44" s="679"/>
      <c r="AH44" s="1123" t="str">
        <f>IF(AR6="","",AR6)</f>
        <v/>
      </c>
      <c r="AI44" s="1123"/>
      <c r="AJ44" s="679" t="s">
        <v>125</v>
      </c>
      <c r="AK44" s="679"/>
      <c r="AL44" s="1123" t="str">
        <f>IF(AV6="","",AV6)</f>
        <v/>
      </c>
      <c r="AM44" s="1123"/>
      <c r="AN44" s="468" t="s">
        <v>290</v>
      </c>
      <c r="AO44" s="468"/>
      <c r="AP44" s="468"/>
      <c r="AQ44" s="468"/>
      <c r="AR44" s="468"/>
      <c r="AS44" s="468"/>
      <c r="AT44" s="468"/>
      <c r="AU44" s="468"/>
      <c r="AV44" s="468"/>
      <c r="AW44" s="468"/>
      <c r="AX44" s="468"/>
      <c r="AY44" s="480"/>
      <c r="AZ44" s="322"/>
      <c r="BA44" s="322"/>
      <c r="BB44" s="322"/>
      <c r="CC44" s="391"/>
      <c r="CD44" s="662"/>
      <c r="CE44" s="662"/>
      <c r="CF44" s="662"/>
      <c r="CG44" s="662"/>
      <c r="CH44" s="662"/>
      <c r="CI44" s="662"/>
      <c r="CJ44" s="662"/>
      <c r="CK44" s="662"/>
      <c r="CL44" s="662"/>
      <c r="CM44" s="662"/>
      <c r="CN44" s="662"/>
      <c r="CO44" s="662"/>
    </row>
    <row r="45" spans="2:100" ht="11.25" customHeight="1">
      <c r="B45" s="1221" t="s">
        <v>313</v>
      </c>
      <c r="C45" s="1222"/>
      <c r="D45" s="1222"/>
      <c r="E45" s="1222"/>
      <c r="F45" s="1222"/>
      <c r="G45" s="1223"/>
      <c r="H45" s="1227" t="s">
        <v>470</v>
      </c>
      <c r="I45" s="1228"/>
      <c r="J45" s="1228"/>
      <c r="K45" s="1228"/>
      <c r="L45" s="1228"/>
      <c r="M45" s="1228"/>
      <c r="N45" s="1228"/>
      <c r="O45" s="1228"/>
      <c r="P45" s="1228"/>
      <c r="Q45" s="1228"/>
      <c r="R45" s="1228"/>
      <c r="S45" s="1229"/>
      <c r="T45" s="471"/>
      <c r="U45" s="472"/>
      <c r="V45" s="472"/>
      <c r="W45" s="472"/>
      <c r="X45" s="472"/>
      <c r="Y45" s="472"/>
      <c r="Z45" s="472"/>
      <c r="AA45" s="888" t="s">
        <v>663</v>
      </c>
      <c r="AB45" s="888"/>
      <c r="AC45" s="888"/>
      <c r="AD45" s="804" t="str">
        <f>IF(AN9="","",AN9)</f>
        <v/>
      </c>
      <c r="AE45" s="804"/>
      <c r="AF45" s="808" t="s">
        <v>164</v>
      </c>
      <c r="AG45" s="808"/>
      <c r="AH45" s="804" t="str">
        <f>IF(AR9="","",AR9)</f>
        <v/>
      </c>
      <c r="AI45" s="804"/>
      <c r="AJ45" s="472" t="s">
        <v>291</v>
      </c>
      <c r="AK45" s="472"/>
      <c r="AL45" s="472"/>
      <c r="AM45" s="472"/>
      <c r="AN45" s="472"/>
      <c r="AO45" s="472"/>
      <c r="AP45" s="472"/>
      <c r="AQ45" s="472"/>
      <c r="AR45" s="472"/>
      <c r="AS45" s="472"/>
      <c r="AT45" s="472"/>
      <c r="AU45" s="472"/>
      <c r="AV45" s="472"/>
      <c r="AW45" s="472"/>
      <c r="AX45" s="472"/>
      <c r="AY45" s="473"/>
      <c r="AZ45" s="322"/>
      <c r="BA45" s="322"/>
      <c r="BB45" s="322"/>
      <c r="CC45" s="391"/>
      <c r="CD45" s="391"/>
      <c r="CE45" s="391"/>
      <c r="CF45" s="391"/>
      <c r="CG45" s="391"/>
      <c r="CH45" s="391"/>
      <c r="CI45" s="391"/>
      <c r="CJ45" s="391"/>
      <c r="CK45" s="391"/>
      <c r="CL45" s="391"/>
      <c r="CM45" s="391"/>
      <c r="CN45" s="391"/>
      <c r="CO45" s="391"/>
    </row>
    <row r="46" spans="2:100" ht="11.25" customHeight="1">
      <c r="B46" s="1224"/>
      <c r="C46" s="1225"/>
      <c r="D46" s="1225"/>
      <c r="E46" s="1225"/>
      <c r="F46" s="1225"/>
      <c r="G46" s="1226"/>
      <c r="H46" s="1230"/>
      <c r="I46" s="1231"/>
      <c r="J46" s="1231"/>
      <c r="K46" s="1231"/>
      <c r="L46" s="1231"/>
      <c r="M46" s="1231"/>
      <c r="N46" s="1231"/>
      <c r="O46" s="1231"/>
      <c r="P46" s="1231"/>
      <c r="Q46" s="1231"/>
      <c r="R46" s="1231"/>
      <c r="S46" s="1232"/>
      <c r="T46" s="459" t="s">
        <v>672</v>
      </c>
      <c r="U46" s="1280" t="s">
        <v>663</v>
      </c>
      <c r="V46" s="1280"/>
      <c r="W46" s="1280"/>
      <c r="X46" s="1141"/>
      <c r="Y46" s="1141"/>
      <c r="Z46" s="677" t="s">
        <v>164</v>
      </c>
      <c r="AA46" s="677"/>
      <c r="AB46" s="1141"/>
      <c r="AC46" s="1141"/>
      <c r="AD46" s="677" t="s">
        <v>286</v>
      </c>
      <c r="AE46" s="677"/>
      <c r="AF46" s="1141"/>
      <c r="AG46" s="1141"/>
      <c r="AH46" s="677" t="s">
        <v>633</v>
      </c>
      <c r="AI46" s="677"/>
      <c r="AJ46" s="677"/>
      <c r="AK46" s="677"/>
      <c r="AL46" s="677"/>
      <c r="AM46" s="677"/>
      <c r="AN46" s="1119" t="str">
        <f>IF(AN5="","",AN5)</f>
        <v/>
      </c>
      <c r="AO46" s="1119"/>
      <c r="AP46" s="677" t="s">
        <v>164</v>
      </c>
      <c r="AQ46" s="677"/>
      <c r="AR46" s="1119" t="str">
        <f>IF(AR5="","",AR5)</f>
        <v/>
      </c>
      <c r="AS46" s="1119"/>
      <c r="AT46" s="677" t="s">
        <v>286</v>
      </c>
      <c r="AU46" s="677"/>
      <c r="AV46" s="1119" t="str">
        <f>IF(AV5="","",AV5)</f>
        <v/>
      </c>
      <c r="AW46" s="1119"/>
      <c r="AX46" s="677" t="s">
        <v>163</v>
      </c>
      <c r="AY46" s="1220"/>
      <c r="AZ46" s="322"/>
      <c r="BA46" s="322"/>
      <c r="BB46" s="322"/>
      <c r="CC46" s="391"/>
      <c r="CD46" s="391"/>
      <c r="CE46" s="391"/>
      <c r="CF46" s="391"/>
      <c r="CG46" s="391"/>
      <c r="CH46" s="391"/>
      <c r="CI46" s="391"/>
      <c r="CJ46" s="391"/>
      <c r="CK46" s="391"/>
      <c r="CL46" s="391"/>
      <c r="CM46" s="391"/>
      <c r="CN46" s="391"/>
      <c r="CO46" s="391"/>
      <c r="CV46" s="307"/>
    </row>
    <row r="47" spans="2:100" ht="11.25" customHeight="1">
      <c r="B47" s="828" t="s">
        <v>69</v>
      </c>
      <c r="C47" s="829"/>
      <c r="D47" s="829"/>
      <c r="E47" s="829"/>
      <c r="F47" s="829"/>
      <c r="G47" s="830"/>
      <c r="H47" s="1200" t="s">
        <v>471</v>
      </c>
      <c r="I47" s="1181"/>
      <c r="J47" s="1181"/>
      <c r="K47" s="1181"/>
      <c r="L47" s="1181"/>
      <c r="M47" s="1181"/>
      <c r="N47" s="1181"/>
      <c r="O47" s="1181"/>
      <c r="P47" s="1181"/>
      <c r="Q47" s="1181"/>
      <c r="R47" s="1181"/>
      <c r="S47" s="1182"/>
      <c r="T47" s="471"/>
      <c r="U47" s="472"/>
      <c r="V47" s="472"/>
      <c r="W47" s="472"/>
      <c r="X47" s="472"/>
      <c r="Y47" s="472"/>
      <c r="Z47" s="472"/>
      <c r="AA47" s="888" t="s">
        <v>663</v>
      </c>
      <c r="AB47" s="888"/>
      <c r="AC47" s="888"/>
      <c r="AD47" s="804" t="str">
        <f>IF(AN9="","",AN9)</f>
        <v/>
      </c>
      <c r="AE47" s="804"/>
      <c r="AF47" s="808" t="s">
        <v>164</v>
      </c>
      <c r="AG47" s="808"/>
      <c r="AH47" s="804" t="str">
        <f>IF(AR9="","",AR9)</f>
        <v/>
      </c>
      <c r="AI47" s="804"/>
      <c r="AJ47" s="472" t="s">
        <v>291</v>
      </c>
      <c r="AK47" s="472"/>
      <c r="AL47" s="472"/>
      <c r="AM47" s="472"/>
      <c r="AN47" s="472"/>
      <c r="AO47" s="472"/>
      <c r="AP47" s="472"/>
      <c r="AQ47" s="472"/>
      <c r="AR47" s="472"/>
      <c r="AS47" s="472"/>
      <c r="AT47" s="472"/>
      <c r="AU47" s="472"/>
      <c r="AV47" s="472"/>
      <c r="AW47" s="472"/>
      <c r="AX47" s="472"/>
      <c r="AY47" s="473"/>
      <c r="AZ47" s="322"/>
      <c r="BA47" s="322"/>
      <c r="BB47" s="322"/>
      <c r="CC47" s="391"/>
      <c r="CD47" s="391"/>
      <c r="CE47" s="391"/>
      <c r="CF47" s="391"/>
      <c r="CG47" s="391"/>
      <c r="CH47" s="391"/>
      <c r="CI47" s="391"/>
      <c r="CJ47" s="391"/>
      <c r="CK47" s="391"/>
      <c r="CL47" s="391"/>
      <c r="CM47" s="391"/>
      <c r="CN47" s="391"/>
      <c r="CO47" s="391"/>
    </row>
    <row r="48" spans="2:100" ht="11.25" customHeight="1">
      <c r="B48" s="821"/>
      <c r="C48" s="822"/>
      <c r="D48" s="822"/>
      <c r="E48" s="822"/>
      <c r="F48" s="822"/>
      <c r="G48" s="823"/>
      <c r="H48" s="1204"/>
      <c r="I48" s="1183"/>
      <c r="J48" s="1183"/>
      <c r="K48" s="1183"/>
      <c r="L48" s="1183"/>
      <c r="M48" s="1183"/>
      <c r="N48" s="1183"/>
      <c r="O48" s="1183"/>
      <c r="P48" s="1183"/>
      <c r="Q48" s="1183"/>
      <c r="R48" s="1183"/>
      <c r="S48" s="1184"/>
      <c r="T48" s="459" t="s">
        <v>672</v>
      </c>
      <c r="U48" s="1280" t="s">
        <v>663</v>
      </c>
      <c r="V48" s="1280"/>
      <c r="W48" s="1280"/>
      <c r="X48" s="1141"/>
      <c r="Y48" s="1141"/>
      <c r="Z48" s="677" t="s">
        <v>164</v>
      </c>
      <c r="AA48" s="677"/>
      <c r="AB48" s="1141"/>
      <c r="AC48" s="1141"/>
      <c r="AD48" s="677" t="s">
        <v>286</v>
      </c>
      <c r="AE48" s="677"/>
      <c r="AF48" s="1141"/>
      <c r="AG48" s="1141"/>
      <c r="AH48" s="677" t="s">
        <v>633</v>
      </c>
      <c r="AI48" s="677"/>
      <c r="AJ48" s="677"/>
      <c r="AK48" s="677"/>
      <c r="AL48" s="677"/>
      <c r="AM48" s="677"/>
      <c r="AN48" s="1119" t="str">
        <f>IF(AN5="","",AN5)</f>
        <v/>
      </c>
      <c r="AO48" s="1119"/>
      <c r="AP48" s="677" t="s">
        <v>164</v>
      </c>
      <c r="AQ48" s="677"/>
      <c r="AR48" s="1119" t="str">
        <f>IF(AR5="","",AR5)</f>
        <v/>
      </c>
      <c r="AS48" s="1119"/>
      <c r="AT48" s="677" t="s">
        <v>286</v>
      </c>
      <c r="AU48" s="677"/>
      <c r="AV48" s="1119" t="str">
        <f>IF(AV5="","",AV5)</f>
        <v/>
      </c>
      <c r="AW48" s="1119"/>
      <c r="AX48" s="677" t="s">
        <v>163</v>
      </c>
      <c r="AY48" s="1220"/>
      <c r="AZ48" s="322"/>
      <c r="BA48" s="322"/>
      <c r="BB48" s="322"/>
      <c r="CC48" s="391"/>
      <c r="CD48" s="391"/>
      <c r="CE48" s="391"/>
      <c r="CF48" s="391"/>
      <c r="CG48" s="391"/>
      <c r="CH48" s="391"/>
      <c r="CI48" s="391"/>
      <c r="CJ48" s="391"/>
      <c r="CK48" s="391"/>
      <c r="CL48" s="391"/>
      <c r="CM48" s="391"/>
      <c r="CN48" s="391"/>
      <c r="CO48" s="391"/>
    </row>
    <row r="49" spans="1:100" ht="11.25" customHeight="1">
      <c r="B49" s="1214" t="s">
        <v>688</v>
      </c>
      <c r="C49" s="1215"/>
      <c r="D49" s="1215"/>
      <c r="E49" s="1215"/>
      <c r="F49" s="1215"/>
      <c r="G49" s="1216"/>
      <c r="H49" s="1217" t="s">
        <v>70</v>
      </c>
      <c r="I49" s="1218"/>
      <c r="J49" s="1218"/>
      <c r="K49" s="1218"/>
      <c r="L49" s="1218"/>
      <c r="M49" s="1218"/>
      <c r="N49" s="1218"/>
      <c r="O49" s="1218"/>
      <c r="P49" s="1218"/>
      <c r="Q49" s="1218"/>
      <c r="R49" s="1218"/>
      <c r="S49" s="1219"/>
      <c r="T49" s="471"/>
      <c r="U49" s="472"/>
      <c r="V49" s="472"/>
      <c r="W49" s="472"/>
      <c r="X49" s="468"/>
      <c r="Y49" s="468"/>
      <c r="Z49" s="468" t="s">
        <v>159</v>
      </c>
      <c r="AA49" s="679" t="s">
        <v>628</v>
      </c>
      <c r="AB49" s="679"/>
      <c r="AC49" s="679"/>
      <c r="AD49" s="1123" t="str">
        <f>IF(AN5="","",AN5)</f>
        <v/>
      </c>
      <c r="AE49" s="1123"/>
      <c r="AF49" s="679" t="s">
        <v>164</v>
      </c>
      <c r="AG49" s="679"/>
      <c r="AH49" s="1123" t="str">
        <f>IF(AR5="","",AR5)</f>
        <v/>
      </c>
      <c r="AI49" s="1123"/>
      <c r="AJ49" s="679" t="s">
        <v>125</v>
      </c>
      <c r="AK49" s="679"/>
      <c r="AL49" s="1123" t="str">
        <f>IF(AV5="","",AV5)</f>
        <v/>
      </c>
      <c r="AM49" s="1123"/>
      <c r="AN49" s="468" t="s">
        <v>290</v>
      </c>
      <c r="AO49" s="468"/>
      <c r="AP49" s="468"/>
      <c r="AQ49" s="468"/>
      <c r="AR49" s="468" t="s">
        <v>161</v>
      </c>
      <c r="AS49" s="468"/>
      <c r="AT49" s="468"/>
      <c r="AU49" s="468"/>
      <c r="AV49" s="468"/>
      <c r="AW49" s="468"/>
      <c r="AX49" s="468"/>
      <c r="AY49" s="480"/>
      <c r="AZ49" s="322"/>
      <c r="BA49" s="322"/>
      <c r="BB49" s="322"/>
      <c r="CC49" s="391"/>
      <c r="CD49" s="391"/>
      <c r="CE49" s="391"/>
      <c r="CF49" s="391"/>
      <c r="CG49" s="391"/>
      <c r="CH49" s="391"/>
      <c r="CI49" s="391"/>
      <c r="CJ49" s="391"/>
      <c r="CK49" s="391"/>
      <c r="CL49" s="391"/>
      <c r="CM49" s="391"/>
      <c r="CN49" s="391"/>
      <c r="CO49" s="391"/>
    </row>
    <row r="50" spans="1:100" ht="11.25" customHeight="1">
      <c r="B50" s="1214" t="s">
        <v>647</v>
      </c>
      <c r="C50" s="1215"/>
      <c r="D50" s="1215"/>
      <c r="E50" s="1215"/>
      <c r="F50" s="1215"/>
      <c r="G50" s="1216"/>
      <c r="H50" s="1217" t="s">
        <v>648</v>
      </c>
      <c r="I50" s="1218"/>
      <c r="J50" s="1218"/>
      <c r="K50" s="1218"/>
      <c r="L50" s="1218"/>
      <c r="M50" s="1218"/>
      <c r="N50" s="1218"/>
      <c r="O50" s="1218"/>
      <c r="P50" s="1218"/>
      <c r="Q50" s="1218"/>
      <c r="R50" s="1218"/>
      <c r="S50" s="1219"/>
      <c r="T50" s="471"/>
      <c r="U50" s="472"/>
      <c r="V50" s="472"/>
      <c r="W50" s="472"/>
      <c r="X50" s="468"/>
      <c r="Y50" s="468"/>
      <c r="Z50" s="468"/>
      <c r="AA50" s="679" t="s">
        <v>629</v>
      </c>
      <c r="AB50" s="679"/>
      <c r="AC50" s="679"/>
      <c r="AD50" s="1123" t="str">
        <f>IF(AN5="","",AN5)</f>
        <v/>
      </c>
      <c r="AE50" s="1123"/>
      <c r="AF50" s="679" t="s">
        <v>164</v>
      </c>
      <c r="AG50" s="679"/>
      <c r="AH50" s="1123" t="str">
        <f>IF(AR5="","",AR5)</f>
        <v/>
      </c>
      <c r="AI50" s="1123"/>
      <c r="AJ50" s="679" t="s">
        <v>125</v>
      </c>
      <c r="AK50" s="679"/>
      <c r="AL50" s="1123" t="str">
        <f>IF(AV5="","",AV5)</f>
        <v/>
      </c>
      <c r="AM50" s="1123"/>
      <c r="AN50" s="468" t="s">
        <v>290</v>
      </c>
      <c r="AO50" s="468"/>
      <c r="AP50" s="468"/>
      <c r="AQ50" s="468"/>
      <c r="AR50" s="468"/>
      <c r="AS50" s="468"/>
      <c r="AT50" s="468"/>
      <c r="AU50" s="468"/>
      <c r="AV50" s="468"/>
      <c r="AW50" s="468"/>
      <c r="AX50" s="468"/>
      <c r="AY50" s="480"/>
      <c r="AZ50" s="322"/>
      <c r="BA50" s="322"/>
      <c r="BB50" s="322"/>
      <c r="CC50" s="391"/>
      <c r="CD50" s="391"/>
      <c r="CE50" s="391"/>
      <c r="CF50" s="391"/>
      <c r="CG50" s="391"/>
      <c r="CH50" s="391"/>
      <c r="CI50" s="391"/>
      <c r="CJ50" s="391"/>
      <c r="CK50" s="391"/>
      <c r="CL50" s="391"/>
      <c r="CM50" s="391"/>
      <c r="CN50" s="391"/>
      <c r="CO50" s="391"/>
    </row>
    <row r="51" spans="1:100" ht="11.25" customHeight="1">
      <c r="B51" s="1214" t="s">
        <v>649</v>
      </c>
      <c r="C51" s="1215"/>
      <c r="D51" s="1215"/>
      <c r="E51" s="1215"/>
      <c r="F51" s="1215"/>
      <c r="G51" s="1216"/>
      <c r="H51" s="1217" t="s">
        <v>648</v>
      </c>
      <c r="I51" s="1218"/>
      <c r="J51" s="1218"/>
      <c r="K51" s="1218"/>
      <c r="L51" s="1218"/>
      <c r="M51" s="1218"/>
      <c r="N51" s="1218"/>
      <c r="O51" s="1218"/>
      <c r="P51" s="1218"/>
      <c r="Q51" s="1218"/>
      <c r="R51" s="1218"/>
      <c r="S51" s="1219"/>
      <c r="T51" s="471"/>
      <c r="U51" s="472"/>
      <c r="V51" s="472"/>
      <c r="W51" s="472"/>
      <c r="X51" s="468"/>
      <c r="Y51" s="468"/>
      <c r="Z51" s="468"/>
      <c r="AA51" s="679" t="s">
        <v>629</v>
      </c>
      <c r="AB51" s="679"/>
      <c r="AC51" s="679"/>
      <c r="AD51" s="1123" t="str">
        <f>IF(AN5="","",AN5)</f>
        <v/>
      </c>
      <c r="AE51" s="1123"/>
      <c r="AF51" s="679" t="s">
        <v>164</v>
      </c>
      <c r="AG51" s="679"/>
      <c r="AH51" s="1123" t="str">
        <f>IF(AR5="","",AR5)</f>
        <v/>
      </c>
      <c r="AI51" s="1123"/>
      <c r="AJ51" s="679" t="s">
        <v>125</v>
      </c>
      <c r="AK51" s="679"/>
      <c r="AL51" s="1123" t="str">
        <f>IF(AV5="","",AV5)</f>
        <v/>
      </c>
      <c r="AM51" s="1123"/>
      <c r="AN51" s="468" t="s">
        <v>290</v>
      </c>
      <c r="AO51" s="468"/>
      <c r="AP51" s="468"/>
      <c r="AQ51" s="468"/>
      <c r="AR51" s="468"/>
      <c r="AS51" s="468"/>
      <c r="AT51" s="468"/>
      <c r="AU51" s="468"/>
      <c r="AV51" s="468"/>
      <c r="AW51" s="468"/>
      <c r="AX51" s="468"/>
      <c r="AY51" s="480"/>
      <c r="AZ51" s="322"/>
      <c r="BA51" s="322"/>
      <c r="BB51" s="322"/>
      <c r="CC51" s="442"/>
      <c r="CD51" s="442"/>
      <c r="CE51" s="442"/>
      <c r="CF51" s="442"/>
      <c r="CG51" s="442"/>
      <c r="CH51" s="442"/>
      <c r="CI51" s="442"/>
      <c r="CJ51" s="442"/>
      <c r="CK51" s="442"/>
      <c r="CL51" s="442"/>
      <c r="CM51" s="442"/>
      <c r="CN51" s="442"/>
      <c r="CO51" s="442"/>
      <c r="CV51" s="447"/>
    </row>
    <row r="52" spans="1:100" ht="11.25" customHeight="1">
      <c r="B52" s="1262" t="s">
        <v>650</v>
      </c>
      <c r="C52" s="1263"/>
      <c r="D52" s="1263"/>
      <c r="E52" s="1263"/>
      <c r="F52" s="1263"/>
      <c r="G52" s="1264"/>
      <c r="H52" s="1274" t="s">
        <v>651</v>
      </c>
      <c r="I52" s="1275"/>
      <c r="J52" s="1275"/>
      <c r="K52" s="1275"/>
      <c r="L52" s="1275"/>
      <c r="M52" s="1275"/>
      <c r="N52" s="1275"/>
      <c r="O52" s="1275"/>
      <c r="P52" s="1275"/>
      <c r="Q52" s="1275"/>
      <c r="R52" s="1275"/>
      <c r="S52" s="1276"/>
      <c r="T52" s="471"/>
      <c r="U52" s="472"/>
      <c r="V52" s="472"/>
      <c r="W52" s="472"/>
      <c r="X52" s="472"/>
      <c r="Y52" s="472"/>
      <c r="Z52" s="472"/>
      <c r="AA52" s="888" t="s">
        <v>663</v>
      </c>
      <c r="AB52" s="888"/>
      <c r="AC52" s="888"/>
      <c r="AD52" s="804" t="str">
        <f>IF(AN9="","",AN9)</f>
        <v/>
      </c>
      <c r="AE52" s="804"/>
      <c r="AF52" s="808" t="s">
        <v>164</v>
      </c>
      <c r="AG52" s="808"/>
      <c r="AH52" s="804" t="str">
        <f>IF(AR9="","",AR9)</f>
        <v/>
      </c>
      <c r="AI52" s="804"/>
      <c r="AJ52" s="472" t="s">
        <v>291</v>
      </c>
      <c r="AK52" s="472"/>
      <c r="AL52" s="472"/>
      <c r="AM52" s="472"/>
      <c r="AN52" s="472"/>
      <c r="AO52" s="472"/>
      <c r="AP52" s="472"/>
      <c r="AQ52" s="472"/>
      <c r="AR52" s="472"/>
      <c r="AS52" s="472"/>
      <c r="AT52" s="472"/>
      <c r="AU52" s="472"/>
      <c r="AV52" s="472"/>
      <c r="AW52" s="472"/>
      <c r="AX52" s="472"/>
      <c r="AY52" s="473"/>
      <c r="AZ52" s="322"/>
      <c r="BA52" s="322"/>
      <c r="BB52" s="322"/>
      <c r="CC52" s="442"/>
      <c r="CD52" s="442"/>
      <c r="CE52" s="442"/>
      <c r="CF52" s="442"/>
      <c r="CG52" s="442"/>
      <c r="CH52" s="442"/>
      <c r="CI52" s="442"/>
      <c r="CJ52" s="442"/>
      <c r="CK52" s="442"/>
      <c r="CL52" s="442"/>
      <c r="CM52" s="442"/>
      <c r="CN52" s="442"/>
      <c r="CO52" s="442"/>
      <c r="CV52" s="447"/>
    </row>
    <row r="53" spans="1:100" ht="11.25" customHeight="1">
      <c r="B53" s="1265"/>
      <c r="C53" s="1266"/>
      <c r="D53" s="1266"/>
      <c r="E53" s="1266"/>
      <c r="F53" s="1266"/>
      <c r="G53" s="1267"/>
      <c r="H53" s="1277"/>
      <c r="I53" s="1278"/>
      <c r="J53" s="1278"/>
      <c r="K53" s="1278"/>
      <c r="L53" s="1278"/>
      <c r="M53" s="1278"/>
      <c r="N53" s="1278"/>
      <c r="O53" s="1278"/>
      <c r="P53" s="1278"/>
      <c r="Q53" s="1278"/>
      <c r="R53" s="1278"/>
      <c r="S53" s="1279"/>
      <c r="T53" s="474"/>
      <c r="U53" s="466"/>
      <c r="V53" s="466"/>
      <c r="W53" s="466"/>
      <c r="X53" s="466"/>
      <c r="Y53" s="466"/>
      <c r="Z53" s="466"/>
      <c r="AA53" s="677" t="s">
        <v>629</v>
      </c>
      <c r="AB53" s="677"/>
      <c r="AC53" s="677"/>
      <c r="AD53" s="1119" t="str">
        <f>IF(AN5="","",AN5)</f>
        <v/>
      </c>
      <c r="AE53" s="1119"/>
      <c r="AF53" s="677" t="s">
        <v>164</v>
      </c>
      <c r="AG53" s="677"/>
      <c r="AH53" s="1119" t="str">
        <f>IF(AR8="","",AR8)</f>
        <v/>
      </c>
      <c r="AI53" s="1119"/>
      <c r="AJ53" s="677" t="s">
        <v>125</v>
      </c>
      <c r="AK53" s="677"/>
      <c r="AL53" s="1119" t="str">
        <f>IF(AV8="","",AV8)</f>
        <v/>
      </c>
      <c r="AM53" s="1119"/>
      <c r="AN53" s="466" t="s">
        <v>290</v>
      </c>
      <c r="AO53" s="466"/>
      <c r="AP53" s="466"/>
      <c r="AQ53" s="466"/>
      <c r="AR53" s="466"/>
      <c r="AS53" s="466"/>
      <c r="AT53" s="466"/>
      <c r="AU53" s="466"/>
      <c r="AV53" s="466"/>
      <c r="AW53" s="466"/>
      <c r="AX53" s="466"/>
      <c r="AY53" s="475"/>
      <c r="AZ53" s="322"/>
      <c r="BA53" s="322"/>
      <c r="BB53" s="322"/>
      <c r="CC53" s="442"/>
      <c r="CD53" s="442"/>
      <c r="CE53" s="442"/>
      <c r="CF53" s="442"/>
      <c r="CG53" s="442"/>
      <c r="CH53" s="442"/>
      <c r="CI53" s="442"/>
      <c r="CJ53" s="442"/>
      <c r="CK53" s="442"/>
      <c r="CL53" s="442"/>
      <c r="CM53" s="442"/>
      <c r="CN53" s="442"/>
      <c r="CO53" s="442"/>
      <c r="CV53" s="307"/>
    </row>
    <row r="54" spans="1:100" ht="11.25" customHeight="1">
      <c r="B54" s="1270" t="s">
        <v>652</v>
      </c>
      <c r="C54" s="1271"/>
      <c r="D54" s="1271"/>
      <c r="E54" s="1271"/>
      <c r="F54" s="1271"/>
      <c r="G54" s="1272"/>
      <c r="H54" s="1270" t="s">
        <v>653</v>
      </c>
      <c r="I54" s="1271"/>
      <c r="J54" s="1271"/>
      <c r="K54" s="1271"/>
      <c r="L54" s="1271"/>
      <c r="M54" s="1271"/>
      <c r="N54" s="1271"/>
      <c r="O54" s="1271"/>
      <c r="P54" s="1271"/>
      <c r="Q54" s="1271"/>
      <c r="R54" s="1271"/>
      <c r="S54" s="1272"/>
      <c r="T54" s="471"/>
      <c r="U54" s="472"/>
      <c r="V54" s="472"/>
      <c r="W54" s="472"/>
      <c r="X54" s="472"/>
      <c r="Y54" s="472"/>
      <c r="Z54" s="472"/>
      <c r="AA54" s="888" t="s">
        <v>663</v>
      </c>
      <c r="AB54" s="888"/>
      <c r="AC54" s="888"/>
      <c r="AD54" s="804" t="str">
        <f>IF(AN9="","",AN9)</f>
        <v/>
      </c>
      <c r="AE54" s="804"/>
      <c r="AF54" s="808" t="s">
        <v>164</v>
      </c>
      <c r="AG54" s="808"/>
      <c r="AH54" s="804" t="str">
        <f>IF(AR9="","",AR9)</f>
        <v/>
      </c>
      <c r="AI54" s="804"/>
      <c r="AJ54" s="472" t="s">
        <v>291</v>
      </c>
      <c r="AK54" s="472"/>
      <c r="AL54" s="472"/>
      <c r="AM54" s="472"/>
      <c r="AN54" s="472"/>
      <c r="AO54" s="472"/>
      <c r="AP54" s="472"/>
      <c r="AQ54" s="472"/>
      <c r="AR54" s="472"/>
      <c r="AS54" s="472"/>
      <c r="AT54" s="472"/>
      <c r="AU54" s="472"/>
      <c r="AV54" s="472"/>
      <c r="AW54" s="472"/>
      <c r="AX54" s="472"/>
      <c r="AY54" s="473"/>
      <c r="AZ54" s="322"/>
      <c r="BA54" s="322"/>
      <c r="BB54" s="322"/>
      <c r="CC54" s="442"/>
      <c r="CD54" s="442"/>
      <c r="CE54" s="442"/>
      <c r="CF54" s="442"/>
      <c r="CG54" s="442"/>
      <c r="CH54" s="442"/>
      <c r="CI54" s="442"/>
      <c r="CJ54" s="442"/>
      <c r="CK54" s="442"/>
      <c r="CL54" s="442"/>
      <c r="CM54" s="442"/>
      <c r="CN54" s="442"/>
      <c r="CO54" s="442"/>
      <c r="CV54" s="447"/>
    </row>
    <row r="55" spans="1:100" ht="15.75" customHeight="1">
      <c r="A55" s="3"/>
      <c r="B55" s="1185" t="s">
        <v>425</v>
      </c>
      <c r="C55" s="1129" t="s">
        <v>423</v>
      </c>
      <c r="D55" s="1159"/>
      <c r="E55" s="1159"/>
      <c r="F55" s="1159"/>
      <c r="G55" s="1160"/>
      <c r="H55" s="1200" t="s">
        <v>609</v>
      </c>
      <c r="I55" s="1181"/>
      <c r="J55" s="1181"/>
      <c r="K55" s="1181"/>
      <c r="L55" s="1181"/>
      <c r="M55" s="1181"/>
      <c r="N55" s="1181"/>
      <c r="O55" s="1181"/>
      <c r="P55" s="1181"/>
      <c r="Q55" s="1181"/>
      <c r="R55" s="1181"/>
      <c r="S55" s="1182"/>
      <c r="T55" s="471"/>
      <c r="U55" s="472"/>
      <c r="V55" s="472"/>
      <c r="W55" s="472"/>
      <c r="X55" s="472"/>
      <c r="Y55" s="472"/>
      <c r="Z55" s="472"/>
      <c r="AA55" s="888" t="s">
        <v>663</v>
      </c>
      <c r="AB55" s="888"/>
      <c r="AC55" s="888"/>
      <c r="AD55" s="804" t="str">
        <f>IF(AN9="","",IF(AW9="","",IF(AND(AW9="連結"),AN9-1,"")))</f>
        <v/>
      </c>
      <c r="AE55" s="804"/>
      <c r="AF55" s="808" t="s">
        <v>164</v>
      </c>
      <c r="AG55" s="808"/>
      <c r="AH55" s="804" t="str">
        <f>IF(AN9="","",IF(AW9="","",IF(AND(AW9="連結"),AR9,"")))</f>
        <v/>
      </c>
      <c r="AI55" s="804"/>
      <c r="AJ55" s="472" t="s">
        <v>291</v>
      </c>
      <c r="AK55" s="472"/>
      <c r="AL55" s="472"/>
      <c r="AM55" s="472"/>
      <c r="AN55" s="472"/>
      <c r="AO55" s="472"/>
      <c r="AP55" s="472"/>
      <c r="AQ55" s="472"/>
      <c r="AR55" s="472"/>
      <c r="AS55" s="472"/>
      <c r="AT55" s="472"/>
      <c r="AU55" s="472"/>
      <c r="AV55" s="472"/>
      <c r="AW55" s="472"/>
      <c r="AX55" s="472"/>
      <c r="AY55" s="473"/>
      <c r="AZ55" s="322"/>
      <c r="BA55" s="322"/>
      <c r="BB55" s="322"/>
      <c r="CC55" s="391"/>
      <c r="CD55" s="391"/>
      <c r="CE55" s="391"/>
      <c r="CF55" s="391"/>
      <c r="CG55" s="391"/>
      <c r="CH55" s="391"/>
      <c r="CI55" s="391"/>
      <c r="CJ55" s="391"/>
      <c r="CK55" s="391"/>
      <c r="CL55" s="391"/>
      <c r="CM55" s="391"/>
      <c r="CN55" s="391"/>
      <c r="CO55" s="391"/>
    </row>
    <row r="56" spans="1:100" ht="15.75" customHeight="1">
      <c r="A56" s="3"/>
      <c r="B56" s="1186"/>
      <c r="C56" s="1161"/>
      <c r="D56" s="767"/>
      <c r="E56" s="767"/>
      <c r="F56" s="767"/>
      <c r="G56" s="942"/>
      <c r="H56" s="1201"/>
      <c r="I56" s="1202"/>
      <c r="J56" s="1202"/>
      <c r="K56" s="1202"/>
      <c r="L56" s="1202"/>
      <c r="M56" s="1202"/>
      <c r="N56" s="1202"/>
      <c r="O56" s="1202"/>
      <c r="P56" s="1202"/>
      <c r="Q56" s="1202"/>
      <c r="R56" s="1202"/>
      <c r="S56" s="1203"/>
      <c r="T56" s="476"/>
      <c r="U56" s="465"/>
      <c r="V56" s="465"/>
      <c r="W56" s="465"/>
      <c r="X56" s="465"/>
      <c r="Y56" s="465"/>
      <c r="Z56" s="465"/>
      <c r="AA56" s="868" t="s">
        <v>663</v>
      </c>
      <c r="AB56" s="868"/>
      <c r="AC56" s="868"/>
      <c r="AD56" s="807" t="str">
        <f>IF(AN9="","",IF(AW9="","",IF(AND(AW9="連結"),AN9,"")))</f>
        <v/>
      </c>
      <c r="AE56" s="807"/>
      <c r="AF56" s="662" t="s">
        <v>164</v>
      </c>
      <c r="AG56" s="662"/>
      <c r="AH56" s="807" t="str">
        <f>IF(AN9="","",IF(AW9="","",IF(AND(AW9="連結"),AR9,"")))</f>
        <v/>
      </c>
      <c r="AI56" s="807"/>
      <c r="AJ56" s="832" t="s">
        <v>291</v>
      </c>
      <c r="AK56" s="832"/>
      <c r="AL56" s="832"/>
      <c r="AM56" s="465"/>
      <c r="AN56" s="465"/>
      <c r="AO56" s="465"/>
      <c r="AP56" s="465"/>
      <c r="AQ56" s="465"/>
      <c r="AR56" s="465"/>
      <c r="AS56" s="465"/>
      <c r="AT56" s="465"/>
      <c r="AU56" s="465"/>
      <c r="AV56" s="465"/>
      <c r="AW56" s="465"/>
      <c r="AX56" s="465"/>
      <c r="AY56" s="477"/>
      <c r="AZ56" s="322"/>
      <c r="BA56" s="322"/>
      <c r="BB56" s="322"/>
      <c r="CC56" s="391"/>
      <c r="CD56" s="391"/>
      <c r="CE56" s="391"/>
      <c r="CF56" s="391"/>
      <c r="CG56" s="391"/>
      <c r="CH56" s="391"/>
      <c r="CI56" s="391"/>
      <c r="CJ56" s="391"/>
      <c r="CK56" s="391"/>
      <c r="CL56" s="391"/>
      <c r="CM56" s="391"/>
      <c r="CN56" s="391"/>
      <c r="CO56" s="391"/>
    </row>
    <row r="57" spans="1:100" ht="15.75" customHeight="1">
      <c r="A57" s="3"/>
      <c r="B57" s="1186"/>
      <c r="C57" s="1162"/>
      <c r="D57" s="837"/>
      <c r="E57" s="837"/>
      <c r="F57" s="837"/>
      <c r="G57" s="1163"/>
      <c r="H57" s="1204"/>
      <c r="I57" s="1183"/>
      <c r="J57" s="1183"/>
      <c r="K57" s="1183"/>
      <c r="L57" s="1183"/>
      <c r="M57" s="1183"/>
      <c r="N57" s="1183"/>
      <c r="O57" s="1183"/>
      <c r="P57" s="1183"/>
      <c r="Q57" s="1183"/>
      <c r="R57" s="1183"/>
      <c r="S57" s="1184"/>
      <c r="T57" s="474"/>
      <c r="U57" s="466"/>
      <c r="V57" s="466"/>
      <c r="W57" s="466"/>
      <c r="X57" s="466"/>
      <c r="Y57" s="466"/>
      <c r="Z57" s="466"/>
      <c r="AA57" s="868" t="s">
        <v>663</v>
      </c>
      <c r="AB57" s="868"/>
      <c r="AC57" s="868"/>
      <c r="AD57" s="677" t="str">
        <f>IF(AC25="","",IF(AW9="","",IF(AND(AW9="連結"),AC25,"")))</f>
        <v/>
      </c>
      <c r="AE57" s="677"/>
      <c r="AF57" s="677" t="s">
        <v>164</v>
      </c>
      <c r="AG57" s="677"/>
      <c r="AH57" s="677" t="str">
        <f>IF(AG25="","",IF(AW9="","",IF(AND(AW9="連結"),AG25,"")))</f>
        <v/>
      </c>
      <c r="AI57" s="677"/>
      <c r="AJ57" s="677" t="s">
        <v>291</v>
      </c>
      <c r="AK57" s="677"/>
      <c r="AL57" s="677"/>
      <c r="AM57" s="1196" t="str">
        <f>IF(AL25="","",IF(AW9="","",IF(AND(AW9="連結"),AL25,"")))</f>
        <v/>
      </c>
      <c r="AN57" s="1196"/>
      <c r="AO57" s="1196"/>
      <c r="AP57" s="1196"/>
      <c r="AQ57" s="1196"/>
      <c r="AR57" s="677" t="s">
        <v>221</v>
      </c>
      <c r="AS57" s="677"/>
      <c r="AT57" s="466"/>
      <c r="AU57" s="466"/>
      <c r="AV57" s="466"/>
      <c r="AW57" s="466"/>
      <c r="AX57" s="466"/>
      <c r="AY57" s="475"/>
      <c r="AZ57" s="322"/>
      <c r="BA57" s="322"/>
      <c r="BB57" s="322"/>
      <c r="CC57" s="391"/>
      <c r="CD57" s="391"/>
      <c r="CE57" s="391"/>
      <c r="CF57" s="391"/>
      <c r="CG57" s="391"/>
      <c r="CH57" s="391"/>
      <c r="CI57" s="391"/>
      <c r="CJ57" s="391"/>
      <c r="CK57" s="391"/>
      <c r="CL57" s="391"/>
      <c r="CM57" s="391"/>
      <c r="CN57" s="391"/>
      <c r="CO57" s="391"/>
    </row>
    <row r="58" spans="1:100" ht="15.75" customHeight="1">
      <c r="A58" s="3"/>
      <c r="B58" s="1186"/>
      <c r="C58" s="1205" t="s">
        <v>424</v>
      </c>
      <c r="D58" s="1206"/>
      <c r="E58" s="1206"/>
      <c r="F58" s="1206"/>
      <c r="G58" s="1207"/>
      <c r="H58" s="1129" t="s">
        <v>71</v>
      </c>
      <c r="I58" s="1159"/>
      <c r="J58" s="1159"/>
      <c r="K58" s="1159"/>
      <c r="L58" s="1159"/>
      <c r="M58" s="1159"/>
      <c r="N58" s="1159"/>
      <c r="O58" s="1159"/>
      <c r="P58" s="1159"/>
      <c r="Q58" s="1159"/>
      <c r="R58" s="1159"/>
      <c r="S58" s="1160"/>
      <c r="T58" s="471"/>
      <c r="U58" s="472"/>
      <c r="V58" s="472"/>
      <c r="W58" s="472"/>
      <c r="X58" s="472"/>
      <c r="Y58" s="472"/>
      <c r="Z58" s="472"/>
      <c r="AA58" s="888" t="s">
        <v>663</v>
      </c>
      <c r="AB58" s="888"/>
      <c r="AC58" s="888"/>
      <c r="AD58" s="804" t="str">
        <f>IF(AN9="","",IF(AW9="","",IF(AND(AW9="連結"),AN9-1,"")))</f>
        <v/>
      </c>
      <c r="AE58" s="804"/>
      <c r="AF58" s="808" t="s">
        <v>164</v>
      </c>
      <c r="AG58" s="808"/>
      <c r="AH58" s="804" t="str">
        <f>IF(AN9="","",IF(AW9="","",IF(AND(AW9="連結"),AR9,"")))</f>
        <v/>
      </c>
      <c r="AI58" s="804"/>
      <c r="AJ58" s="472" t="s">
        <v>291</v>
      </c>
      <c r="AK58" s="472"/>
      <c r="AL58" s="472"/>
      <c r="AM58" s="472"/>
      <c r="AN58" s="472"/>
      <c r="AO58" s="472"/>
      <c r="AP58" s="472"/>
      <c r="AQ58" s="472"/>
      <c r="AR58" s="472"/>
      <c r="AS58" s="472"/>
      <c r="AT58" s="472"/>
      <c r="AU58" s="472"/>
      <c r="AV58" s="472"/>
      <c r="AW58" s="472"/>
      <c r="AX58" s="472"/>
      <c r="AY58" s="473"/>
      <c r="AZ58" s="322"/>
      <c r="BA58" s="322"/>
      <c r="BB58" s="322"/>
      <c r="CC58" s="391"/>
      <c r="CD58" s="302"/>
      <c r="CE58" s="302"/>
      <c r="CF58" s="302"/>
      <c r="CG58" s="302"/>
      <c r="CH58" s="302"/>
      <c r="CI58" s="302"/>
      <c r="CJ58" s="302"/>
      <c r="CK58" s="302"/>
      <c r="CL58" s="302"/>
      <c r="CM58" s="302"/>
      <c r="CN58" s="302"/>
      <c r="CO58" s="302"/>
    </row>
    <row r="59" spans="1:100" ht="15.75" customHeight="1">
      <c r="A59" s="3"/>
      <c r="B59" s="1186"/>
      <c r="C59" s="1208"/>
      <c r="D59" s="1209"/>
      <c r="E59" s="1209"/>
      <c r="F59" s="1209"/>
      <c r="G59" s="1210"/>
      <c r="H59" s="1161"/>
      <c r="I59" s="767"/>
      <c r="J59" s="767"/>
      <c r="K59" s="767"/>
      <c r="L59" s="767"/>
      <c r="M59" s="767"/>
      <c r="N59" s="767"/>
      <c r="O59" s="767"/>
      <c r="P59" s="767"/>
      <c r="Q59" s="767"/>
      <c r="R59" s="767"/>
      <c r="S59" s="942"/>
      <c r="T59" s="476"/>
      <c r="U59" s="465"/>
      <c r="V59" s="465"/>
      <c r="W59" s="465"/>
      <c r="X59" s="465"/>
      <c r="Y59" s="465"/>
      <c r="Z59" s="465"/>
      <c r="AA59" s="868" t="s">
        <v>663</v>
      </c>
      <c r="AB59" s="868"/>
      <c r="AC59" s="868"/>
      <c r="AD59" s="807" t="str">
        <f>IF(AN9="","",IF(AW9="","",IF(AND(AW9="連結"),AN9,"")))</f>
        <v/>
      </c>
      <c r="AE59" s="807"/>
      <c r="AF59" s="662" t="s">
        <v>164</v>
      </c>
      <c r="AG59" s="662"/>
      <c r="AH59" s="807" t="str">
        <f>IF(AN9="","",IF(AW9="","",IF(AND(AW9="連結"),AR9,"")))</f>
        <v/>
      </c>
      <c r="AI59" s="807"/>
      <c r="AJ59" s="832" t="s">
        <v>291</v>
      </c>
      <c r="AK59" s="832"/>
      <c r="AL59" s="832"/>
      <c r="AM59" s="465"/>
      <c r="AN59" s="465"/>
      <c r="AO59" s="465"/>
      <c r="AP59" s="465"/>
      <c r="AQ59" s="465"/>
      <c r="AR59" s="465"/>
      <c r="AS59" s="465"/>
      <c r="AT59" s="465"/>
      <c r="AU59" s="465"/>
      <c r="AV59" s="465"/>
      <c r="AW59" s="465"/>
      <c r="AX59" s="465"/>
      <c r="AY59" s="477"/>
      <c r="AZ59" s="322"/>
      <c r="BA59" s="322"/>
      <c r="BB59" s="322"/>
      <c r="CC59" s="391"/>
      <c r="CD59" s="302"/>
      <c r="CE59" s="302"/>
      <c r="CF59" s="302"/>
      <c r="CG59" s="302"/>
      <c r="CH59" s="302"/>
      <c r="CI59" s="302"/>
      <c r="CJ59" s="302"/>
      <c r="CK59" s="302"/>
      <c r="CL59" s="302"/>
      <c r="CM59" s="302"/>
      <c r="CN59" s="302"/>
      <c r="CO59" s="302"/>
    </row>
    <row r="60" spans="1:100" ht="15.75" customHeight="1">
      <c r="A60" s="3"/>
      <c r="B60" s="1186"/>
      <c r="C60" s="1211"/>
      <c r="D60" s="1212"/>
      <c r="E60" s="1212"/>
      <c r="F60" s="1212"/>
      <c r="G60" s="1213"/>
      <c r="H60" s="1162"/>
      <c r="I60" s="837"/>
      <c r="J60" s="837"/>
      <c r="K60" s="837"/>
      <c r="L60" s="837"/>
      <c r="M60" s="837"/>
      <c r="N60" s="837"/>
      <c r="O60" s="837"/>
      <c r="P60" s="837"/>
      <c r="Q60" s="837"/>
      <c r="R60" s="837"/>
      <c r="S60" s="1163"/>
      <c r="T60" s="474"/>
      <c r="U60" s="466"/>
      <c r="V60" s="466"/>
      <c r="W60" s="466"/>
      <c r="X60" s="466"/>
      <c r="Y60" s="466"/>
      <c r="Z60" s="466"/>
      <c r="AA60" s="868" t="s">
        <v>663</v>
      </c>
      <c r="AB60" s="868"/>
      <c r="AC60" s="868"/>
      <c r="AD60" s="677" t="str">
        <f>IF(AC25="","",IF(AW9="","",IF(AND(AW9="連結"),AC25,"")))</f>
        <v/>
      </c>
      <c r="AE60" s="677"/>
      <c r="AF60" s="677" t="s">
        <v>164</v>
      </c>
      <c r="AG60" s="677"/>
      <c r="AH60" s="677" t="str">
        <f>IF(AG25="","",IF(AW9="","",IF(AND(AW9="連結"),AG25,"")))</f>
        <v/>
      </c>
      <c r="AI60" s="677"/>
      <c r="AJ60" s="677" t="s">
        <v>291</v>
      </c>
      <c r="AK60" s="677"/>
      <c r="AL60" s="677"/>
      <c r="AM60" s="1196" t="str">
        <f>IF(AL25="","",IF(AW9="","",IF(AND(AW9="連結"),AL25,"")))</f>
        <v/>
      </c>
      <c r="AN60" s="1196"/>
      <c r="AO60" s="1196"/>
      <c r="AP60" s="1196"/>
      <c r="AQ60" s="1196"/>
      <c r="AR60" s="677" t="s">
        <v>221</v>
      </c>
      <c r="AS60" s="677"/>
      <c r="AT60" s="466"/>
      <c r="AU60" s="466"/>
      <c r="AV60" s="466"/>
      <c r="AW60" s="466"/>
      <c r="AX60" s="466"/>
      <c r="AY60" s="475"/>
      <c r="AZ60" s="322"/>
      <c r="BA60" s="322"/>
      <c r="BB60" s="322"/>
      <c r="CC60" s="391"/>
      <c r="CD60" s="391"/>
      <c r="CE60" s="391"/>
      <c r="CF60" s="391"/>
      <c r="CG60" s="391"/>
      <c r="CH60" s="391"/>
      <c r="CI60" s="391"/>
      <c r="CJ60" s="391"/>
      <c r="CK60" s="391"/>
      <c r="CL60" s="391"/>
      <c r="CM60" s="391"/>
      <c r="CN60" s="391"/>
      <c r="CO60" s="391"/>
    </row>
    <row r="61" spans="1:100" ht="15.75" customHeight="1">
      <c r="A61" s="3"/>
      <c r="B61" s="1186"/>
      <c r="C61" s="1129" t="s">
        <v>431</v>
      </c>
      <c r="D61" s="829"/>
      <c r="E61" s="829"/>
      <c r="F61" s="829"/>
      <c r="G61" s="829"/>
      <c r="H61" s="1129" t="s">
        <v>72</v>
      </c>
      <c r="I61" s="1159"/>
      <c r="J61" s="1159"/>
      <c r="K61" s="1159"/>
      <c r="L61" s="1159"/>
      <c r="M61" s="1159"/>
      <c r="N61" s="1159"/>
      <c r="O61" s="1159"/>
      <c r="P61" s="1159"/>
      <c r="Q61" s="1159"/>
      <c r="R61" s="1159"/>
      <c r="S61" s="1160"/>
      <c r="T61" s="471"/>
      <c r="U61" s="472"/>
      <c r="V61" s="472"/>
      <c r="W61" s="472"/>
      <c r="X61" s="472"/>
      <c r="Y61" s="472"/>
      <c r="Z61" s="472"/>
      <c r="AA61" s="888" t="s">
        <v>663</v>
      </c>
      <c r="AB61" s="888"/>
      <c r="AC61" s="888"/>
      <c r="AD61" s="804" t="str">
        <f>IF(AN9="","",IF(AW9="","",IF(AND(AW9="連結"),AN9-1,"")))</f>
        <v/>
      </c>
      <c r="AE61" s="804"/>
      <c r="AF61" s="808" t="s">
        <v>164</v>
      </c>
      <c r="AG61" s="808"/>
      <c r="AH61" s="804" t="str">
        <f>IF(AN9="","",IF(AW9="","",IF(AND(AW9="連結"),AR9,"")))</f>
        <v/>
      </c>
      <c r="AI61" s="804"/>
      <c r="AJ61" s="472" t="s">
        <v>291</v>
      </c>
      <c r="AK61" s="472"/>
      <c r="AL61" s="472"/>
      <c r="AM61" s="472"/>
      <c r="AN61" s="472"/>
      <c r="AO61" s="472"/>
      <c r="AP61" s="472"/>
      <c r="AQ61" s="472"/>
      <c r="AR61" s="472"/>
      <c r="AS61" s="472"/>
      <c r="AT61" s="472"/>
      <c r="AU61" s="472"/>
      <c r="AV61" s="472"/>
      <c r="AW61" s="472"/>
      <c r="AX61" s="472"/>
      <c r="AY61" s="473"/>
      <c r="AZ61" s="322"/>
      <c r="BA61" s="322"/>
      <c r="BB61" s="322"/>
      <c r="CC61" s="391"/>
      <c r="CD61" s="391"/>
      <c r="CE61" s="392"/>
      <c r="CF61" s="392"/>
      <c r="CG61" s="391"/>
      <c r="CH61" s="391"/>
      <c r="CI61" s="391"/>
      <c r="CJ61" s="392"/>
      <c r="CK61" s="392"/>
      <c r="CL61" s="392"/>
      <c r="CM61" s="392"/>
      <c r="CN61" s="392"/>
      <c r="CO61" s="392"/>
    </row>
    <row r="62" spans="1:100" ht="15.75" customHeight="1">
      <c r="A62" s="3"/>
      <c r="B62" s="1186"/>
      <c r="C62" s="831"/>
      <c r="D62" s="832"/>
      <c r="E62" s="832"/>
      <c r="F62" s="832"/>
      <c r="G62" s="832"/>
      <c r="H62" s="1161"/>
      <c r="I62" s="767"/>
      <c r="J62" s="767"/>
      <c r="K62" s="767"/>
      <c r="L62" s="767"/>
      <c r="M62" s="767"/>
      <c r="N62" s="767"/>
      <c r="O62" s="767"/>
      <c r="P62" s="767"/>
      <c r="Q62" s="767"/>
      <c r="R62" s="767"/>
      <c r="S62" s="942"/>
      <c r="T62" s="476"/>
      <c r="U62" s="465"/>
      <c r="V62" s="465"/>
      <c r="W62" s="465"/>
      <c r="X62" s="465"/>
      <c r="Y62" s="465"/>
      <c r="Z62" s="465"/>
      <c r="AA62" s="868" t="s">
        <v>663</v>
      </c>
      <c r="AB62" s="868"/>
      <c r="AC62" s="868"/>
      <c r="AD62" s="807" t="str">
        <f>IF(AN9="","",IF(AW9="","",IF(AND(AW9="連結"),AN9,"")))</f>
        <v/>
      </c>
      <c r="AE62" s="807"/>
      <c r="AF62" s="662" t="s">
        <v>164</v>
      </c>
      <c r="AG62" s="662"/>
      <c r="AH62" s="807" t="str">
        <f>IF(AN9="","",IF(AW9="","",IF(AND(AW9="連結"),AR9,"")))</f>
        <v/>
      </c>
      <c r="AI62" s="807"/>
      <c r="AJ62" s="465" t="s">
        <v>291</v>
      </c>
      <c r="AK62" s="465"/>
      <c r="AL62" s="465"/>
      <c r="AM62" s="465"/>
      <c r="AN62" s="465"/>
      <c r="AO62" s="465"/>
      <c r="AP62" s="465"/>
      <c r="AQ62" s="465"/>
      <c r="AR62" s="465"/>
      <c r="AS62" s="465"/>
      <c r="AT62" s="465"/>
      <c r="AU62" s="465"/>
      <c r="AV62" s="465"/>
      <c r="AW62" s="465"/>
      <c r="AX62" s="465"/>
      <c r="AY62" s="477"/>
      <c r="AZ62" s="322"/>
      <c r="BA62" s="322"/>
      <c r="BB62" s="322"/>
      <c r="CC62" s="391"/>
      <c r="CD62" s="391"/>
      <c r="CE62" s="392"/>
      <c r="CF62" s="392"/>
      <c r="CG62" s="391"/>
      <c r="CH62" s="391"/>
      <c r="CI62" s="391"/>
      <c r="CJ62" s="392"/>
      <c r="CK62" s="392"/>
      <c r="CL62" s="392"/>
      <c r="CM62" s="392"/>
      <c r="CN62" s="392"/>
      <c r="CO62" s="392"/>
    </row>
    <row r="63" spans="1:100" ht="15.75" customHeight="1">
      <c r="A63" s="3"/>
      <c r="B63" s="1186"/>
      <c r="C63" s="821"/>
      <c r="D63" s="822"/>
      <c r="E63" s="822"/>
      <c r="F63" s="822"/>
      <c r="G63" s="822"/>
      <c r="H63" s="1162"/>
      <c r="I63" s="837"/>
      <c r="J63" s="837"/>
      <c r="K63" s="837"/>
      <c r="L63" s="837"/>
      <c r="M63" s="837"/>
      <c r="N63" s="837"/>
      <c r="O63" s="837"/>
      <c r="P63" s="837"/>
      <c r="Q63" s="837"/>
      <c r="R63" s="837"/>
      <c r="S63" s="1163"/>
      <c r="T63" s="474"/>
      <c r="U63" s="466"/>
      <c r="V63" s="466"/>
      <c r="W63" s="466"/>
      <c r="X63" s="466"/>
      <c r="Y63" s="466"/>
      <c r="Z63" s="466"/>
      <c r="AA63" s="868" t="s">
        <v>663</v>
      </c>
      <c r="AB63" s="868"/>
      <c r="AC63" s="868"/>
      <c r="AD63" s="677" t="str">
        <f>IF(AC25="","",IF(AW9="","",IF(AND(AW9="連結",AL25="中　間"),AC25,"")))</f>
        <v/>
      </c>
      <c r="AE63" s="677"/>
      <c r="AF63" s="677" t="s">
        <v>164</v>
      </c>
      <c r="AG63" s="677"/>
      <c r="AH63" s="677" t="str">
        <f>IF(AG25="","",IF(AW9="","",IF(AND(AW9="連結",AL25="中　間"),AG25,"")))</f>
        <v/>
      </c>
      <c r="AI63" s="677"/>
      <c r="AJ63" s="677" t="s">
        <v>291</v>
      </c>
      <c r="AK63" s="677"/>
      <c r="AL63" s="677"/>
      <c r="AM63" s="1196" t="str">
        <f>IF(AL25="","",IF(AW9="","",IF(AND(AW9="連結",AL25="中　間"),AL25,"")))</f>
        <v/>
      </c>
      <c r="AN63" s="1196"/>
      <c r="AO63" s="1196"/>
      <c r="AP63" s="1196"/>
      <c r="AQ63" s="1196"/>
      <c r="AR63" s="677" t="s">
        <v>221</v>
      </c>
      <c r="AS63" s="677"/>
      <c r="AT63" s="466"/>
      <c r="AU63" s="466"/>
      <c r="AV63" s="466"/>
      <c r="AW63" s="466"/>
      <c r="AX63" s="466"/>
      <c r="AY63" s="475"/>
      <c r="AZ63" s="322"/>
      <c r="BA63" s="322"/>
      <c r="BB63" s="322"/>
      <c r="CC63" s="391"/>
      <c r="CD63" s="391"/>
      <c r="CE63" s="392"/>
      <c r="CF63" s="392"/>
      <c r="CG63" s="391"/>
      <c r="CH63" s="391"/>
      <c r="CI63" s="391"/>
      <c r="CJ63" s="392"/>
      <c r="CK63" s="392"/>
      <c r="CL63" s="392"/>
      <c r="CM63" s="392"/>
      <c r="CN63" s="392"/>
      <c r="CO63" s="392"/>
    </row>
    <row r="64" spans="1:100" ht="15.75" customHeight="1">
      <c r="A64" s="3"/>
      <c r="B64" s="1186"/>
      <c r="C64" s="1129" t="s">
        <v>432</v>
      </c>
      <c r="D64" s="1159"/>
      <c r="E64" s="1159"/>
      <c r="F64" s="1159"/>
      <c r="G64" s="1160"/>
      <c r="H64" s="1129" t="s">
        <v>73</v>
      </c>
      <c r="I64" s="1159"/>
      <c r="J64" s="1159"/>
      <c r="K64" s="1159"/>
      <c r="L64" s="1159"/>
      <c r="M64" s="1159"/>
      <c r="N64" s="1159"/>
      <c r="O64" s="1159"/>
      <c r="P64" s="1159"/>
      <c r="Q64" s="1159"/>
      <c r="R64" s="1159"/>
      <c r="S64" s="1160"/>
      <c r="T64" s="471"/>
      <c r="U64" s="472"/>
      <c r="V64" s="472"/>
      <c r="W64" s="472"/>
      <c r="X64" s="472"/>
      <c r="Y64" s="472"/>
      <c r="Z64" s="472"/>
      <c r="AA64" s="888" t="s">
        <v>663</v>
      </c>
      <c r="AB64" s="888"/>
      <c r="AC64" s="888"/>
      <c r="AD64" s="804" t="str">
        <f>IF(AN9="","",IF(AW9="","",IF(AND(AW9="連結"),AN9-1,"")))</f>
        <v/>
      </c>
      <c r="AE64" s="804"/>
      <c r="AF64" s="808" t="s">
        <v>164</v>
      </c>
      <c r="AG64" s="808"/>
      <c r="AH64" s="804" t="str">
        <f>IF(AN9="","",IF(AW9="","",IF(AND(AW9="連結"),AR9,"")))</f>
        <v/>
      </c>
      <c r="AI64" s="804"/>
      <c r="AJ64" s="472" t="s">
        <v>291</v>
      </c>
      <c r="AK64" s="472"/>
      <c r="AL64" s="472"/>
      <c r="AM64" s="472"/>
      <c r="AN64" s="472"/>
      <c r="AO64" s="472"/>
      <c r="AP64" s="472"/>
      <c r="AQ64" s="472"/>
      <c r="AR64" s="472"/>
      <c r="AS64" s="472"/>
      <c r="AT64" s="472"/>
      <c r="AU64" s="472"/>
      <c r="AV64" s="472"/>
      <c r="AW64" s="472"/>
      <c r="AX64" s="472"/>
      <c r="AY64" s="473"/>
      <c r="AZ64" s="322"/>
      <c r="BA64" s="322"/>
      <c r="BB64" s="322"/>
      <c r="CC64" s="391"/>
      <c r="CD64" s="302"/>
      <c r="CE64" s="392"/>
      <c r="CF64" s="392"/>
      <c r="CG64" s="391"/>
      <c r="CH64" s="391"/>
      <c r="CI64" s="391"/>
      <c r="CJ64" s="392"/>
      <c r="CK64" s="392"/>
      <c r="CL64" s="392"/>
      <c r="CM64" s="392"/>
      <c r="CN64" s="392"/>
      <c r="CO64" s="392"/>
    </row>
    <row r="65" spans="1:93" ht="15.75" customHeight="1">
      <c r="A65" s="3"/>
      <c r="B65" s="1186"/>
      <c r="C65" s="1161"/>
      <c r="D65" s="767"/>
      <c r="E65" s="767"/>
      <c r="F65" s="767"/>
      <c r="G65" s="942"/>
      <c r="H65" s="1161"/>
      <c r="I65" s="767"/>
      <c r="J65" s="767"/>
      <c r="K65" s="767"/>
      <c r="L65" s="767"/>
      <c r="M65" s="767"/>
      <c r="N65" s="767"/>
      <c r="O65" s="767"/>
      <c r="P65" s="767"/>
      <c r="Q65" s="767"/>
      <c r="R65" s="767"/>
      <c r="S65" s="942"/>
      <c r="T65" s="476"/>
      <c r="U65" s="465"/>
      <c r="V65" s="465"/>
      <c r="W65" s="465"/>
      <c r="X65" s="465"/>
      <c r="Y65" s="465"/>
      <c r="Z65" s="465"/>
      <c r="AA65" s="868" t="s">
        <v>663</v>
      </c>
      <c r="AB65" s="868"/>
      <c r="AC65" s="868"/>
      <c r="AD65" s="807" t="str">
        <f>IF(AN9="","",IF(AW9="","",IF(AND(AW9="連結"),AN9,"")))</f>
        <v/>
      </c>
      <c r="AE65" s="807"/>
      <c r="AF65" s="662" t="s">
        <v>164</v>
      </c>
      <c r="AG65" s="662"/>
      <c r="AH65" s="807" t="str">
        <f>IF(AN9="","",IF(AW9="","",IF(AND(AW9="連結"),AR9,"")))</f>
        <v/>
      </c>
      <c r="AI65" s="807"/>
      <c r="AJ65" s="465" t="s">
        <v>291</v>
      </c>
      <c r="AK65" s="465"/>
      <c r="AL65" s="465"/>
      <c r="AM65" s="465"/>
      <c r="AN65" s="465"/>
      <c r="AO65" s="465"/>
      <c r="AP65" s="465"/>
      <c r="AQ65" s="465"/>
      <c r="AR65" s="465"/>
      <c r="AS65" s="465"/>
      <c r="AT65" s="465"/>
      <c r="AU65" s="465"/>
      <c r="AV65" s="465"/>
      <c r="AW65" s="465"/>
      <c r="AX65" s="465"/>
      <c r="AY65" s="477"/>
      <c r="AZ65" s="322"/>
      <c r="BA65" s="322"/>
      <c r="BB65" s="322"/>
      <c r="CC65" s="391"/>
      <c r="CD65" s="302"/>
      <c r="CE65" s="392"/>
      <c r="CF65" s="392"/>
      <c r="CG65" s="391"/>
      <c r="CH65" s="391"/>
      <c r="CI65" s="391"/>
      <c r="CJ65" s="392"/>
      <c r="CK65" s="392"/>
      <c r="CL65" s="392"/>
      <c r="CM65" s="392"/>
      <c r="CN65" s="392"/>
      <c r="CO65" s="392"/>
    </row>
    <row r="66" spans="1:93" ht="15.75" customHeight="1">
      <c r="A66" s="3"/>
      <c r="B66" s="1186"/>
      <c r="C66" s="1162"/>
      <c r="D66" s="837"/>
      <c r="E66" s="837"/>
      <c r="F66" s="837"/>
      <c r="G66" s="1163"/>
      <c r="H66" s="1162"/>
      <c r="I66" s="837"/>
      <c r="J66" s="837"/>
      <c r="K66" s="837"/>
      <c r="L66" s="837"/>
      <c r="M66" s="837"/>
      <c r="N66" s="837"/>
      <c r="O66" s="837"/>
      <c r="P66" s="837"/>
      <c r="Q66" s="837"/>
      <c r="R66" s="837"/>
      <c r="S66" s="1163"/>
      <c r="T66" s="474"/>
      <c r="U66" s="466"/>
      <c r="V66" s="466"/>
      <c r="W66" s="466"/>
      <c r="X66" s="466"/>
      <c r="Y66" s="466"/>
      <c r="Z66" s="466"/>
      <c r="AA66" s="868" t="s">
        <v>663</v>
      </c>
      <c r="AB66" s="868"/>
      <c r="AC66" s="868"/>
      <c r="AD66" s="677" t="str">
        <f>IF(AC25="","",IF(AW9="","",IF(AND(AW9="連結",OR(AL25="第２四半",AL25="中　間")),AC25,"")))</f>
        <v/>
      </c>
      <c r="AE66" s="677"/>
      <c r="AF66" s="677" t="s">
        <v>164</v>
      </c>
      <c r="AG66" s="677"/>
      <c r="AH66" s="677" t="str">
        <f>IF(AG25="","",IF(AW9="","",IF(AND(AW9="連結",OR(AL25="第２四半",AL25="中　間")),AG25,"")))</f>
        <v/>
      </c>
      <c r="AI66" s="677"/>
      <c r="AJ66" s="677" t="s">
        <v>291</v>
      </c>
      <c r="AK66" s="677"/>
      <c r="AL66" s="677"/>
      <c r="AM66" s="1196" t="str">
        <f>IF(AL25="","",IF(AW9="","",IF(AND(AW9="連結",OR(AL25="第２四半",AL25="中　間")),AL25,"")))</f>
        <v/>
      </c>
      <c r="AN66" s="1196"/>
      <c r="AO66" s="1196"/>
      <c r="AP66" s="1196"/>
      <c r="AQ66" s="1196"/>
      <c r="AR66" s="677" t="s">
        <v>221</v>
      </c>
      <c r="AS66" s="677"/>
      <c r="AT66" s="466"/>
      <c r="AU66" s="466"/>
      <c r="AV66" s="466"/>
      <c r="AW66" s="466"/>
      <c r="AX66" s="466"/>
      <c r="AY66" s="475"/>
      <c r="AZ66" s="322"/>
      <c r="BA66" s="322"/>
      <c r="BB66" s="322"/>
      <c r="CC66" s="391"/>
      <c r="CD66" s="302"/>
      <c r="CE66" s="392"/>
      <c r="CF66" s="392"/>
      <c r="CG66" s="391"/>
      <c r="CH66" s="391"/>
      <c r="CI66" s="391"/>
      <c r="CJ66" s="392"/>
      <c r="CK66" s="392"/>
      <c r="CL66" s="392"/>
      <c r="CM66" s="392"/>
      <c r="CN66" s="392"/>
      <c r="CO66" s="392"/>
    </row>
    <row r="67" spans="1:93" ht="11.25" customHeight="1">
      <c r="B67" s="1186"/>
      <c r="C67" s="704" t="s">
        <v>74</v>
      </c>
      <c r="D67" s="705"/>
      <c r="E67" s="705"/>
      <c r="F67" s="705"/>
      <c r="G67" s="1124"/>
      <c r="H67" s="704" t="s">
        <v>75</v>
      </c>
      <c r="I67" s="705"/>
      <c r="J67" s="705"/>
      <c r="K67" s="705"/>
      <c r="L67" s="705"/>
      <c r="M67" s="705"/>
      <c r="N67" s="705"/>
      <c r="O67" s="705"/>
      <c r="P67" s="705"/>
      <c r="Q67" s="705"/>
      <c r="R67" s="705"/>
      <c r="S67" s="1124"/>
      <c r="T67" s="467"/>
      <c r="U67" s="468"/>
      <c r="V67" s="468"/>
      <c r="W67" s="468"/>
      <c r="X67" s="468"/>
      <c r="Y67" s="468"/>
      <c r="Z67" s="468"/>
      <c r="AA67" s="888" t="s">
        <v>663</v>
      </c>
      <c r="AB67" s="888"/>
      <c r="AC67" s="888"/>
      <c r="AD67" s="1123" t="str">
        <f>IF(AW9="","",IF(AW9="連結",AN9,""))</f>
        <v/>
      </c>
      <c r="AE67" s="1123"/>
      <c r="AF67" s="679" t="s">
        <v>164</v>
      </c>
      <c r="AG67" s="679"/>
      <c r="AH67" s="1123" t="str">
        <f>IF(AW9="","",IF(AW9="連結",AR9,""))</f>
        <v/>
      </c>
      <c r="AI67" s="1123"/>
      <c r="AJ67" s="468" t="s">
        <v>291</v>
      </c>
      <c r="AK67" s="468"/>
      <c r="AL67" s="468"/>
      <c r="AM67" s="468"/>
      <c r="AN67" s="468"/>
      <c r="AO67" s="468"/>
      <c r="AP67" s="468"/>
      <c r="AQ67" s="468"/>
      <c r="AR67" s="468"/>
      <c r="AS67" s="468"/>
      <c r="AT67" s="468"/>
      <c r="AU67" s="468"/>
      <c r="AV67" s="468"/>
      <c r="AW67" s="468"/>
      <c r="AX67" s="468"/>
      <c r="AY67" s="480"/>
      <c r="AZ67" s="322"/>
      <c r="BA67" s="322"/>
      <c r="BB67" s="322"/>
      <c r="CC67" s="391"/>
      <c r="CD67" s="391"/>
      <c r="CE67" s="392"/>
      <c r="CF67" s="392"/>
      <c r="CG67" s="391"/>
      <c r="CH67" s="391"/>
      <c r="CI67" s="391"/>
      <c r="CJ67" s="392"/>
      <c r="CK67" s="392"/>
      <c r="CL67" s="392"/>
      <c r="CM67" s="392"/>
      <c r="CN67" s="392"/>
      <c r="CO67" s="392"/>
    </row>
    <row r="68" spans="1:93" ht="11.25" customHeight="1">
      <c r="B68" s="1186"/>
      <c r="C68" s="1185" t="s">
        <v>76</v>
      </c>
      <c r="D68" s="1129" t="s">
        <v>77</v>
      </c>
      <c r="E68" s="1159"/>
      <c r="F68" s="1159"/>
      <c r="G68" s="1160"/>
      <c r="H68" s="828" t="s">
        <v>78</v>
      </c>
      <c r="I68" s="829"/>
      <c r="J68" s="829"/>
      <c r="K68" s="829"/>
      <c r="L68" s="829"/>
      <c r="M68" s="829"/>
      <c r="N68" s="829"/>
      <c r="O68" s="829"/>
      <c r="P68" s="829"/>
      <c r="Q68" s="829"/>
      <c r="R68" s="829"/>
      <c r="S68" s="830"/>
      <c r="T68" s="471"/>
      <c r="U68" s="472"/>
      <c r="V68" s="472"/>
      <c r="W68" s="472"/>
      <c r="X68" s="472"/>
      <c r="Y68" s="472" t="s">
        <v>219</v>
      </c>
      <c r="Z68" s="472"/>
      <c r="AA68" s="888" t="s">
        <v>663</v>
      </c>
      <c r="AB68" s="888"/>
      <c r="AC68" s="888"/>
      <c r="AD68" s="1135"/>
      <c r="AE68" s="1135"/>
      <c r="AF68" s="808" t="s">
        <v>164</v>
      </c>
      <c r="AG68" s="808"/>
      <c r="AH68" s="1135"/>
      <c r="AI68" s="1135"/>
      <c r="AJ68" s="808" t="s">
        <v>125</v>
      </c>
      <c r="AK68" s="808"/>
      <c r="AL68" s="1135"/>
      <c r="AM68" s="1135"/>
      <c r="AN68" s="472" t="s">
        <v>301</v>
      </c>
      <c r="AO68" s="472"/>
      <c r="AP68" s="472"/>
      <c r="AQ68" s="472"/>
      <c r="AR68" s="472"/>
      <c r="AS68" s="472"/>
      <c r="AT68" s="472"/>
      <c r="AU68" s="472"/>
      <c r="AV68" s="472"/>
      <c r="AW68" s="472"/>
      <c r="AX68" s="472"/>
      <c r="AY68" s="473"/>
      <c r="AZ68" s="322"/>
      <c r="BA68" s="322"/>
      <c r="BB68" s="322"/>
      <c r="CC68" s="391"/>
      <c r="CD68" s="391"/>
      <c r="CE68" s="392"/>
      <c r="CF68" s="392"/>
      <c r="CG68" s="391"/>
      <c r="CH68" s="391"/>
      <c r="CI68" s="391"/>
      <c r="CJ68" s="392"/>
      <c r="CK68" s="392"/>
      <c r="CL68" s="392"/>
      <c r="CM68" s="392"/>
      <c r="CN68" s="392"/>
      <c r="CO68" s="392"/>
    </row>
    <row r="69" spans="1:93" ht="11.25" customHeight="1">
      <c r="B69" s="1186"/>
      <c r="C69" s="1186"/>
      <c r="D69" s="1161"/>
      <c r="E69" s="767"/>
      <c r="F69" s="767"/>
      <c r="G69" s="942"/>
      <c r="H69" s="821"/>
      <c r="I69" s="822"/>
      <c r="J69" s="822"/>
      <c r="K69" s="822"/>
      <c r="L69" s="822"/>
      <c r="M69" s="822"/>
      <c r="N69" s="822"/>
      <c r="O69" s="822"/>
      <c r="P69" s="822"/>
      <c r="Q69" s="822"/>
      <c r="R69" s="822"/>
      <c r="S69" s="823"/>
      <c r="T69" s="476"/>
      <c r="U69" s="465"/>
      <c r="V69" s="465"/>
      <c r="W69" s="465"/>
      <c r="X69" s="466"/>
      <c r="Y69" s="466" t="s">
        <v>284</v>
      </c>
      <c r="Z69" s="466"/>
      <c r="AA69" s="868" t="s">
        <v>663</v>
      </c>
      <c r="AB69" s="868"/>
      <c r="AC69" s="868"/>
      <c r="AD69" s="1141"/>
      <c r="AE69" s="1141"/>
      <c r="AF69" s="677" t="s">
        <v>164</v>
      </c>
      <c r="AG69" s="677"/>
      <c r="AH69" s="1141"/>
      <c r="AI69" s="1141"/>
      <c r="AJ69" s="677" t="s">
        <v>125</v>
      </c>
      <c r="AK69" s="677"/>
      <c r="AL69" s="1141"/>
      <c r="AM69" s="1141"/>
      <c r="AN69" s="466" t="s">
        <v>301</v>
      </c>
      <c r="AO69" s="466"/>
      <c r="AP69" s="466"/>
      <c r="AQ69" s="466"/>
      <c r="AR69" s="466"/>
      <c r="AS69" s="466"/>
      <c r="AT69" s="466"/>
      <c r="AU69" s="466"/>
      <c r="AV69" s="466"/>
      <c r="AW69" s="466"/>
      <c r="AX69" s="466"/>
      <c r="AY69" s="475"/>
      <c r="AZ69" s="322"/>
      <c r="BA69" s="322"/>
      <c r="BB69" s="322"/>
      <c r="CC69" s="391"/>
      <c r="CD69" s="391"/>
      <c r="CE69" s="392"/>
      <c r="CF69" s="392"/>
      <c r="CG69" s="391"/>
      <c r="CH69" s="391"/>
      <c r="CI69" s="391"/>
      <c r="CJ69" s="392"/>
      <c r="CK69" s="392"/>
      <c r="CL69" s="392"/>
      <c r="CM69" s="392"/>
      <c r="CN69" s="392"/>
      <c r="CO69" s="392"/>
    </row>
    <row r="70" spans="1:93" ht="11.25" customHeight="1">
      <c r="B70" s="1186"/>
      <c r="C70" s="1186"/>
      <c r="D70" s="1136" t="s">
        <v>79</v>
      </c>
      <c r="E70" s="1190" t="s">
        <v>80</v>
      </c>
      <c r="F70" s="1191"/>
      <c r="G70" s="1192"/>
      <c r="H70" s="828" t="s">
        <v>611</v>
      </c>
      <c r="I70" s="829"/>
      <c r="J70" s="829"/>
      <c r="K70" s="829"/>
      <c r="L70" s="829"/>
      <c r="M70" s="829"/>
      <c r="N70" s="829"/>
      <c r="O70" s="829"/>
      <c r="P70" s="829"/>
      <c r="Q70" s="829"/>
      <c r="R70" s="829"/>
      <c r="S70" s="830"/>
      <c r="T70" s="471"/>
      <c r="U70" s="472"/>
      <c r="V70" s="472"/>
      <c r="W70" s="472"/>
      <c r="X70" s="472"/>
      <c r="Y70" s="472" t="s">
        <v>219</v>
      </c>
      <c r="Z70" s="472"/>
      <c r="AA70" s="888" t="s">
        <v>663</v>
      </c>
      <c r="AB70" s="888"/>
      <c r="AC70" s="888"/>
      <c r="AD70" s="1135"/>
      <c r="AE70" s="1135"/>
      <c r="AF70" s="808" t="s">
        <v>164</v>
      </c>
      <c r="AG70" s="808"/>
      <c r="AH70" s="1135"/>
      <c r="AI70" s="1135"/>
      <c r="AJ70" s="808" t="s">
        <v>125</v>
      </c>
      <c r="AK70" s="808"/>
      <c r="AL70" s="1135"/>
      <c r="AM70" s="1135"/>
      <c r="AN70" s="472" t="s">
        <v>301</v>
      </c>
      <c r="AO70" s="472"/>
      <c r="AP70" s="472"/>
      <c r="AQ70" s="472"/>
      <c r="AR70" s="472"/>
      <c r="AS70" s="472"/>
      <c r="AT70" s="472"/>
      <c r="AU70" s="472"/>
      <c r="AV70" s="472"/>
      <c r="AW70" s="472"/>
      <c r="AX70" s="472"/>
      <c r="AY70" s="473"/>
      <c r="AZ70" s="322"/>
      <c r="BA70" s="322"/>
      <c r="BB70" s="322"/>
      <c r="CC70" s="391"/>
      <c r="CD70" s="391"/>
      <c r="CE70" s="392"/>
      <c r="CF70" s="392"/>
      <c r="CG70" s="391"/>
      <c r="CH70" s="391"/>
      <c r="CI70" s="391"/>
      <c r="CJ70" s="392"/>
      <c r="CK70" s="392"/>
      <c r="CL70" s="392"/>
      <c r="CM70" s="392"/>
      <c r="CN70" s="392"/>
      <c r="CO70" s="392"/>
    </row>
    <row r="71" spans="1:93" ht="11.25" customHeight="1">
      <c r="B71" s="1186"/>
      <c r="C71" s="1186"/>
      <c r="D71" s="1188"/>
      <c r="E71" s="1193"/>
      <c r="F71" s="1194"/>
      <c r="G71" s="1195"/>
      <c r="H71" s="821" t="s">
        <v>81</v>
      </c>
      <c r="I71" s="822"/>
      <c r="J71" s="822"/>
      <c r="K71" s="822"/>
      <c r="L71" s="822"/>
      <c r="M71" s="822"/>
      <c r="N71" s="822"/>
      <c r="O71" s="822"/>
      <c r="P71" s="822"/>
      <c r="Q71" s="822"/>
      <c r="R71" s="822"/>
      <c r="S71" s="823"/>
      <c r="T71" s="476"/>
      <c r="U71" s="465"/>
      <c r="V71" s="465"/>
      <c r="W71" s="465"/>
      <c r="X71" s="466"/>
      <c r="Y71" s="466" t="s">
        <v>284</v>
      </c>
      <c r="Z71" s="466"/>
      <c r="AA71" s="868" t="s">
        <v>663</v>
      </c>
      <c r="AB71" s="868"/>
      <c r="AC71" s="868"/>
      <c r="AD71" s="1141"/>
      <c r="AE71" s="1141"/>
      <c r="AF71" s="677" t="s">
        <v>164</v>
      </c>
      <c r="AG71" s="677"/>
      <c r="AH71" s="1141"/>
      <c r="AI71" s="1141"/>
      <c r="AJ71" s="677" t="s">
        <v>125</v>
      </c>
      <c r="AK71" s="677"/>
      <c r="AL71" s="1141"/>
      <c r="AM71" s="1141"/>
      <c r="AN71" s="466" t="s">
        <v>301</v>
      </c>
      <c r="AO71" s="466"/>
      <c r="AP71" s="466"/>
      <c r="AQ71" s="466"/>
      <c r="AR71" s="466"/>
      <c r="AS71" s="466"/>
      <c r="AT71" s="466"/>
      <c r="AU71" s="466"/>
      <c r="AV71" s="466"/>
      <c r="AW71" s="466"/>
      <c r="AX71" s="466"/>
      <c r="AY71" s="475"/>
      <c r="AZ71" s="322"/>
      <c r="BA71" s="322"/>
      <c r="BB71" s="322"/>
      <c r="CC71" s="391"/>
      <c r="CD71" s="391"/>
      <c r="CE71" s="392"/>
      <c r="CF71" s="392"/>
      <c r="CG71" s="391"/>
      <c r="CH71" s="391"/>
      <c r="CI71" s="391"/>
      <c r="CJ71" s="392"/>
      <c r="CK71" s="392"/>
      <c r="CL71" s="392"/>
      <c r="CM71" s="392"/>
      <c r="CN71" s="392"/>
      <c r="CO71" s="392"/>
    </row>
    <row r="72" spans="1:93" ht="11.25" customHeight="1">
      <c r="B72" s="1186"/>
      <c r="C72" s="1186"/>
      <c r="D72" s="1188"/>
      <c r="E72" s="1190" t="s">
        <v>82</v>
      </c>
      <c r="F72" s="1191"/>
      <c r="G72" s="1192"/>
      <c r="H72" s="828" t="s">
        <v>612</v>
      </c>
      <c r="I72" s="829"/>
      <c r="J72" s="829"/>
      <c r="K72" s="829"/>
      <c r="L72" s="829"/>
      <c r="M72" s="829"/>
      <c r="N72" s="829"/>
      <c r="O72" s="829"/>
      <c r="P72" s="829"/>
      <c r="Q72" s="829"/>
      <c r="R72" s="829"/>
      <c r="S72" s="830"/>
      <c r="T72" s="471"/>
      <c r="U72" s="472"/>
      <c r="V72" s="472"/>
      <c r="W72" s="472"/>
      <c r="X72" s="472"/>
      <c r="Y72" s="472" t="s">
        <v>219</v>
      </c>
      <c r="Z72" s="472"/>
      <c r="AA72" s="888" t="s">
        <v>663</v>
      </c>
      <c r="AB72" s="888"/>
      <c r="AC72" s="888"/>
      <c r="AD72" s="1135"/>
      <c r="AE72" s="1135"/>
      <c r="AF72" s="808" t="s">
        <v>164</v>
      </c>
      <c r="AG72" s="808"/>
      <c r="AH72" s="1135"/>
      <c r="AI72" s="1135"/>
      <c r="AJ72" s="808" t="s">
        <v>125</v>
      </c>
      <c r="AK72" s="808"/>
      <c r="AL72" s="1135"/>
      <c r="AM72" s="1135"/>
      <c r="AN72" s="472" t="s">
        <v>301</v>
      </c>
      <c r="AO72" s="472"/>
      <c r="AP72" s="472"/>
      <c r="AQ72" s="472"/>
      <c r="AR72" s="472"/>
      <c r="AS72" s="472"/>
      <c r="AT72" s="472"/>
      <c r="AU72" s="472"/>
      <c r="AV72" s="472"/>
      <c r="AW72" s="472"/>
      <c r="AX72" s="472"/>
      <c r="AY72" s="473"/>
      <c r="AZ72" s="322"/>
      <c r="BA72" s="322"/>
      <c r="BB72" s="322"/>
      <c r="CC72" s="391"/>
      <c r="CD72" s="391"/>
      <c r="CE72" s="392"/>
      <c r="CF72" s="392"/>
      <c r="CG72" s="391"/>
      <c r="CH72" s="391"/>
      <c r="CI72" s="391"/>
      <c r="CJ72" s="392"/>
      <c r="CK72" s="392"/>
      <c r="CL72" s="392"/>
      <c r="CM72" s="392"/>
      <c r="CN72" s="392"/>
      <c r="CO72" s="392"/>
    </row>
    <row r="73" spans="1:93" ht="11.25" customHeight="1">
      <c r="B73" s="1186"/>
      <c r="C73" s="1186"/>
      <c r="D73" s="1188"/>
      <c r="E73" s="1193"/>
      <c r="F73" s="1194"/>
      <c r="G73" s="1195"/>
      <c r="H73" s="821" t="s">
        <v>81</v>
      </c>
      <c r="I73" s="822"/>
      <c r="J73" s="822"/>
      <c r="K73" s="822"/>
      <c r="L73" s="822"/>
      <c r="M73" s="822"/>
      <c r="N73" s="822"/>
      <c r="O73" s="822"/>
      <c r="P73" s="822"/>
      <c r="Q73" s="822"/>
      <c r="R73" s="822"/>
      <c r="S73" s="823"/>
      <c r="T73" s="476"/>
      <c r="U73" s="465"/>
      <c r="V73" s="465"/>
      <c r="W73" s="465"/>
      <c r="X73" s="466"/>
      <c r="Y73" s="466" t="s">
        <v>284</v>
      </c>
      <c r="Z73" s="466"/>
      <c r="AA73" s="868" t="s">
        <v>663</v>
      </c>
      <c r="AB73" s="868"/>
      <c r="AC73" s="868"/>
      <c r="AD73" s="1141"/>
      <c r="AE73" s="1141"/>
      <c r="AF73" s="677" t="s">
        <v>164</v>
      </c>
      <c r="AG73" s="677"/>
      <c r="AH73" s="1141"/>
      <c r="AI73" s="1141"/>
      <c r="AJ73" s="677" t="s">
        <v>125</v>
      </c>
      <c r="AK73" s="677"/>
      <c r="AL73" s="1141"/>
      <c r="AM73" s="1141"/>
      <c r="AN73" s="466" t="s">
        <v>301</v>
      </c>
      <c r="AO73" s="466"/>
      <c r="AP73" s="466"/>
      <c r="AQ73" s="466"/>
      <c r="AR73" s="466"/>
      <c r="AS73" s="466"/>
      <c r="AT73" s="466"/>
      <c r="AU73" s="466"/>
      <c r="AV73" s="466"/>
      <c r="AW73" s="466"/>
      <c r="AX73" s="466"/>
      <c r="AY73" s="475"/>
      <c r="AZ73" s="322"/>
      <c r="BA73" s="322"/>
      <c r="BB73" s="322"/>
      <c r="CC73" s="391"/>
      <c r="CD73" s="391"/>
      <c r="CE73" s="392"/>
      <c r="CF73" s="392"/>
      <c r="CG73" s="391"/>
      <c r="CH73" s="391"/>
      <c r="CI73" s="391"/>
      <c r="CJ73" s="392"/>
      <c r="CK73" s="392"/>
      <c r="CL73" s="392"/>
      <c r="CM73" s="392"/>
      <c r="CN73" s="392"/>
      <c r="CO73" s="392"/>
    </row>
    <row r="74" spans="1:93" ht="11.25" customHeight="1">
      <c r="B74" s="1186"/>
      <c r="C74" s="1186"/>
      <c r="D74" s="1188"/>
      <c r="E74" s="1190" t="s">
        <v>83</v>
      </c>
      <c r="F74" s="1191"/>
      <c r="G74" s="1192"/>
      <c r="H74" s="828" t="s">
        <v>613</v>
      </c>
      <c r="I74" s="829"/>
      <c r="J74" s="829"/>
      <c r="K74" s="829"/>
      <c r="L74" s="829"/>
      <c r="M74" s="829"/>
      <c r="N74" s="829"/>
      <c r="O74" s="829"/>
      <c r="P74" s="829"/>
      <c r="Q74" s="829"/>
      <c r="R74" s="829"/>
      <c r="S74" s="830"/>
      <c r="T74" s="471"/>
      <c r="U74" s="472"/>
      <c r="V74" s="472"/>
      <c r="W74" s="472"/>
      <c r="X74" s="472"/>
      <c r="Y74" s="472" t="s">
        <v>219</v>
      </c>
      <c r="Z74" s="472"/>
      <c r="AA74" s="888" t="s">
        <v>663</v>
      </c>
      <c r="AB74" s="888"/>
      <c r="AC74" s="888"/>
      <c r="AD74" s="1135"/>
      <c r="AE74" s="1135"/>
      <c r="AF74" s="808" t="s">
        <v>164</v>
      </c>
      <c r="AG74" s="808"/>
      <c r="AH74" s="1135"/>
      <c r="AI74" s="1135"/>
      <c r="AJ74" s="808" t="s">
        <v>125</v>
      </c>
      <c r="AK74" s="808"/>
      <c r="AL74" s="1135"/>
      <c r="AM74" s="1135"/>
      <c r="AN74" s="472" t="s">
        <v>301</v>
      </c>
      <c r="AO74" s="472"/>
      <c r="AP74" s="472"/>
      <c r="AQ74" s="472"/>
      <c r="AR74" s="472"/>
      <c r="AS74" s="472"/>
      <c r="AT74" s="472"/>
      <c r="AU74" s="472"/>
      <c r="AV74" s="472"/>
      <c r="AW74" s="472"/>
      <c r="AX74" s="472"/>
      <c r="AY74" s="473"/>
      <c r="AZ74" s="322"/>
      <c r="BA74" s="322"/>
      <c r="BB74" s="322"/>
      <c r="CC74" s="391"/>
      <c r="CD74" s="391"/>
      <c r="CE74" s="392"/>
      <c r="CF74" s="392"/>
      <c r="CG74" s="391"/>
      <c r="CH74" s="391"/>
      <c r="CI74" s="391"/>
      <c r="CJ74" s="392"/>
      <c r="CK74" s="392"/>
      <c r="CL74" s="392"/>
      <c r="CM74" s="392"/>
      <c r="CN74" s="392"/>
      <c r="CO74" s="392"/>
    </row>
    <row r="75" spans="1:93" ht="11.25" customHeight="1">
      <c r="B75" s="1186"/>
      <c r="C75" s="1186"/>
      <c r="D75" s="1189"/>
      <c r="E75" s="1193"/>
      <c r="F75" s="1194"/>
      <c r="G75" s="1195"/>
      <c r="H75" s="821" t="s">
        <v>81</v>
      </c>
      <c r="I75" s="822"/>
      <c r="J75" s="822"/>
      <c r="K75" s="822"/>
      <c r="L75" s="822"/>
      <c r="M75" s="822"/>
      <c r="N75" s="822"/>
      <c r="O75" s="822"/>
      <c r="P75" s="822"/>
      <c r="Q75" s="822"/>
      <c r="R75" s="822"/>
      <c r="S75" s="823"/>
      <c r="T75" s="476"/>
      <c r="U75" s="465"/>
      <c r="V75" s="465"/>
      <c r="W75" s="465"/>
      <c r="X75" s="466"/>
      <c r="Y75" s="466" t="s">
        <v>284</v>
      </c>
      <c r="Z75" s="466"/>
      <c r="AA75" s="868" t="s">
        <v>663</v>
      </c>
      <c r="AB75" s="868"/>
      <c r="AC75" s="868"/>
      <c r="AD75" s="1141"/>
      <c r="AE75" s="1141"/>
      <c r="AF75" s="677" t="s">
        <v>164</v>
      </c>
      <c r="AG75" s="677"/>
      <c r="AH75" s="1141"/>
      <c r="AI75" s="1141"/>
      <c r="AJ75" s="677" t="s">
        <v>125</v>
      </c>
      <c r="AK75" s="677"/>
      <c r="AL75" s="1141"/>
      <c r="AM75" s="1141"/>
      <c r="AN75" s="466" t="s">
        <v>301</v>
      </c>
      <c r="AO75" s="466"/>
      <c r="AP75" s="466"/>
      <c r="AQ75" s="466"/>
      <c r="AR75" s="466"/>
      <c r="AS75" s="466"/>
      <c r="AT75" s="466"/>
      <c r="AU75" s="466"/>
      <c r="AV75" s="466"/>
      <c r="AW75" s="466"/>
      <c r="AX75" s="466"/>
      <c r="AY75" s="475"/>
      <c r="AZ75" s="322"/>
      <c r="BA75" s="322"/>
      <c r="BB75" s="322"/>
      <c r="CC75" s="391"/>
      <c r="CD75" s="391"/>
      <c r="CE75" s="392"/>
      <c r="CF75" s="392"/>
      <c r="CG75" s="391"/>
      <c r="CH75" s="391"/>
      <c r="CI75" s="391"/>
      <c r="CJ75" s="392"/>
      <c r="CK75" s="392"/>
      <c r="CL75" s="392"/>
      <c r="CM75" s="392"/>
      <c r="CN75" s="392"/>
      <c r="CO75" s="392"/>
    </row>
    <row r="76" spans="1:93" ht="11.25" customHeight="1">
      <c r="B76" s="1186"/>
      <c r="C76" s="1186"/>
      <c r="D76" s="1178" t="s">
        <v>84</v>
      </c>
      <c r="E76" s="1181" t="s">
        <v>85</v>
      </c>
      <c r="F76" s="1181"/>
      <c r="G76" s="1182"/>
      <c r="H76" s="828" t="s">
        <v>614</v>
      </c>
      <c r="I76" s="829"/>
      <c r="J76" s="829"/>
      <c r="K76" s="829"/>
      <c r="L76" s="829"/>
      <c r="M76" s="829"/>
      <c r="N76" s="829"/>
      <c r="O76" s="829"/>
      <c r="P76" s="829"/>
      <c r="Q76" s="829"/>
      <c r="R76" s="829"/>
      <c r="S76" s="830"/>
      <c r="T76" s="471"/>
      <c r="U76" s="472"/>
      <c r="V76" s="472"/>
      <c r="W76" s="472"/>
      <c r="X76" s="472"/>
      <c r="Y76" s="472" t="s">
        <v>219</v>
      </c>
      <c r="Z76" s="472"/>
      <c r="AA76" s="888" t="s">
        <v>663</v>
      </c>
      <c r="AB76" s="888"/>
      <c r="AC76" s="888"/>
      <c r="AD76" s="1135"/>
      <c r="AE76" s="1135"/>
      <c r="AF76" s="808" t="s">
        <v>164</v>
      </c>
      <c r="AG76" s="808"/>
      <c r="AH76" s="1135"/>
      <c r="AI76" s="1135"/>
      <c r="AJ76" s="808" t="s">
        <v>125</v>
      </c>
      <c r="AK76" s="808"/>
      <c r="AL76" s="1135"/>
      <c r="AM76" s="1135"/>
      <c r="AN76" s="472" t="s">
        <v>301</v>
      </c>
      <c r="AO76" s="472"/>
      <c r="AP76" s="472"/>
      <c r="AQ76" s="472"/>
      <c r="AR76" s="472"/>
      <c r="AS76" s="472"/>
      <c r="AT76" s="472"/>
      <c r="AU76" s="472"/>
      <c r="AV76" s="472"/>
      <c r="AW76" s="472"/>
      <c r="AX76" s="472"/>
      <c r="AY76" s="473"/>
      <c r="AZ76" s="322"/>
      <c r="BA76" s="322"/>
      <c r="BB76" s="322"/>
      <c r="CC76" s="391"/>
      <c r="CD76" s="302"/>
      <c r="CE76" s="392"/>
      <c r="CF76" s="392"/>
      <c r="CG76" s="391"/>
      <c r="CH76" s="391"/>
      <c r="CI76" s="391"/>
      <c r="CJ76" s="392"/>
      <c r="CK76" s="392"/>
      <c r="CL76" s="392"/>
      <c r="CM76" s="392"/>
      <c r="CN76" s="392"/>
      <c r="CO76" s="392"/>
    </row>
    <row r="77" spans="1:93" ht="11.25" customHeight="1">
      <c r="B77" s="1186"/>
      <c r="C77" s="1186"/>
      <c r="D77" s="1179"/>
      <c r="E77" s="1183"/>
      <c r="F77" s="1183"/>
      <c r="G77" s="1184"/>
      <c r="H77" s="821" t="s">
        <v>86</v>
      </c>
      <c r="I77" s="822"/>
      <c r="J77" s="822"/>
      <c r="K77" s="822"/>
      <c r="L77" s="822"/>
      <c r="M77" s="822"/>
      <c r="N77" s="822"/>
      <c r="O77" s="822"/>
      <c r="P77" s="822"/>
      <c r="Q77" s="822"/>
      <c r="R77" s="822"/>
      <c r="S77" s="823"/>
      <c r="T77" s="476"/>
      <c r="U77" s="465"/>
      <c r="V77" s="465"/>
      <c r="W77" s="465"/>
      <c r="X77" s="466"/>
      <c r="Y77" s="466" t="s">
        <v>284</v>
      </c>
      <c r="Z77" s="466"/>
      <c r="AA77" s="868" t="s">
        <v>663</v>
      </c>
      <c r="AB77" s="868"/>
      <c r="AC77" s="868"/>
      <c r="AD77" s="1141"/>
      <c r="AE77" s="1141"/>
      <c r="AF77" s="677" t="s">
        <v>164</v>
      </c>
      <c r="AG77" s="677"/>
      <c r="AH77" s="1141"/>
      <c r="AI77" s="1141"/>
      <c r="AJ77" s="677" t="s">
        <v>125</v>
      </c>
      <c r="AK77" s="677"/>
      <c r="AL77" s="1141"/>
      <c r="AM77" s="1141"/>
      <c r="AN77" s="466" t="s">
        <v>301</v>
      </c>
      <c r="AO77" s="466"/>
      <c r="AP77" s="466"/>
      <c r="AQ77" s="466"/>
      <c r="AR77" s="466"/>
      <c r="AS77" s="466"/>
      <c r="AT77" s="466"/>
      <c r="AU77" s="466"/>
      <c r="AV77" s="466"/>
      <c r="AW77" s="466"/>
      <c r="AX77" s="466"/>
      <c r="AY77" s="475"/>
      <c r="AZ77" s="322"/>
      <c r="BA77" s="322"/>
      <c r="BB77" s="322"/>
      <c r="CC77" s="391"/>
      <c r="CD77" s="302"/>
      <c r="CE77" s="392"/>
      <c r="CF77" s="392"/>
      <c r="CG77" s="391"/>
      <c r="CH77" s="391"/>
      <c r="CI77" s="391"/>
      <c r="CJ77" s="392"/>
      <c r="CK77" s="392"/>
      <c r="CL77" s="392"/>
      <c r="CM77" s="392"/>
      <c r="CN77" s="392"/>
      <c r="CO77" s="392"/>
    </row>
    <row r="78" spans="1:93" ht="11.25" customHeight="1">
      <c r="B78" s="1186"/>
      <c r="C78" s="1186"/>
      <c r="D78" s="1179"/>
      <c r="E78" s="1181" t="s">
        <v>87</v>
      </c>
      <c r="F78" s="1181"/>
      <c r="G78" s="1182"/>
      <c r="H78" s="828" t="s">
        <v>615</v>
      </c>
      <c r="I78" s="829"/>
      <c r="J78" s="829"/>
      <c r="K78" s="829"/>
      <c r="L78" s="829"/>
      <c r="M78" s="829"/>
      <c r="N78" s="829"/>
      <c r="O78" s="829"/>
      <c r="P78" s="829"/>
      <c r="Q78" s="829"/>
      <c r="R78" s="829"/>
      <c r="S78" s="830"/>
      <c r="T78" s="471"/>
      <c r="U78" s="472"/>
      <c r="V78" s="472"/>
      <c r="W78" s="472"/>
      <c r="X78" s="472"/>
      <c r="Y78" s="472" t="s">
        <v>219</v>
      </c>
      <c r="Z78" s="472"/>
      <c r="AA78" s="888" t="s">
        <v>663</v>
      </c>
      <c r="AB78" s="888"/>
      <c r="AC78" s="888"/>
      <c r="AD78" s="1135"/>
      <c r="AE78" s="1135"/>
      <c r="AF78" s="808" t="s">
        <v>164</v>
      </c>
      <c r="AG78" s="808"/>
      <c r="AH78" s="1135"/>
      <c r="AI78" s="1135"/>
      <c r="AJ78" s="808" t="s">
        <v>125</v>
      </c>
      <c r="AK78" s="808"/>
      <c r="AL78" s="1135"/>
      <c r="AM78" s="1135"/>
      <c r="AN78" s="472" t="s">
        <v>301</v>
      </c>
      <c r="AO78" s="472"/>
      <c r="AP78" s="472"/>
      <c r="AQ78" s="472"/>
      <c r="AR78" s="472"/>
      <c r="AS78" s="472"/>
      <c r="AT78" s="472"/>
      <c r="AU78" s="472"/>
      <c r="AV78" s="472"/>
      <c r="AW78" s="472"/>
      <c r="AX78" s="472"/>
      <c r="AY78" s="473"/>
      <c r="AZ78" s="322"/>
      <c r="BA78" s="322"/>
      <c r="BB78" s="322"/>
      <c r="CC78" s="391"/>
      <c r="CD78" s="302"/>
      <c r="CE78" s="392"/>
      <c r="CF78" s="392"/>
      <c r="CG78" s="391"/>
      <c r="CH78" s="391"/>
      <c r="CI78" s="391"/>
      <c r="CJ78" s="392"/>
      <c r="CK78" s="392"/>
      <c r="CL78" s="392"/>
      <c r="CM78" s="392"/>
      <c r="CN78" s="392"/>
      <c r="CO78" s="392"/>
    </row>
    <row r="79" spans="1:93" ht="11.25" customHeight="1">
      <c r="B79" s="1187"/>
      <c r="C79" s="1187"/>
      <c r="D79" s="1180"/>
      <c r="E79" s="1183"/>
      <c r="F79" s="1183"/>
      <c r="G79" s="1184"/>
      <c r="H79" s="821" t="s">
        <v>88</v>
      </c>
      <c r="I79" s="822"/>
      <c r="J79" s="822"/>
      <c r="K79" s="822"/>
      <c r="L79" s="822"/>
      <c r="M79" s="822"/>
      <c r="N79" s="822"/>
      <c r="O79" s="822"/>
      <c r="P79" s="822"/>
      <c r="Q79" s="822"/>
      <c r="R79" s="822"/>
      <c r="S79" s="823"/>
      <c r="T79" s="541"/>
      <c r="U79" s="542"/>
      <c r="V79" s="542"/>
      <c r="W79" s="542"/>
      <c r="X79" s="542"/>
      <c r="Y79" s="542" t="s">
        <v>284</v>
      </c>
      <c r="Z79" s="542"/>
      <c r="AA79" s="818" t="s">
        <v>663</v>
      </c>
      <c r="AB79" s="818"/>
      <c r="AC79" s="818"/>
      <c r="AD79" s="1141"/>
      <c r="AE79" s="1141"/>
      <c r="AF79" s="677" t="s">
        <v>164</v>
      </c>
      <c r="AG79" s="677"/>
      <c r="AH79" s="1141"/>
      <c r="AI79" s="1141"/>
      <c r="AJ79" s="677" t="s">
        <v>125</v>
      </c>
      <c r="AK79" s="677"/>
      <c r="AL79" s="1141"/>
      <c r="AM79" s="1141"/>
      <c r="AN79" s="542" t="s">
        <v>301</v>
      </c>
      <c r="AO79" s="542"/>
      <c r="AP79" s="542"/>
      <c r="AQ79" s="542"/>
      <c r="AR79" s="542"/>
      <c r="AS79" s="466"/>
      <c r="AT79" s="466"/>
      <c r="AU79" s="466"/>
      <c r="AV79" s="466"/>
      <c r="AW79" s="466"/>
      <c r="AX79" s="466"/>
      <c r="AY79" s="475"/>
      <c r="AZ79" s="322"/>
      <c r="BA79" s="322"/>
      <c r="BB79" s="322"/>
      <c r="CC79" s="391"/>
      <c r="CD79" s="391"/>
      <c r="CE79" s="392"/>
      <c r="CF79" s="392"/>
      <c r="CG79" s="391"/>
      <c r="CH79" s="391"/>
      <c r="CI79" s="391"/>
      <c r="CJ79" s="392"/>
      <c r="CK79" s="392"/>
      <c r="CL79" s="392"/>
      <c r="CM79" s="392"/>
      <c r="CN79" s="392"/>
      <c r="CO79" s="392"/>
    </row>
    <row r="80" spans="1:93" ht="15.75" customHeight="1">
      <c r="A80" s="3"/>
      <c r="B80" s="1197" t="s">
        <v>426</v>
      </c>
      <c r="C80" s="1129" t="s">
        <v>427</v>
      </c>
      <c r="D80" s="1159"/>
      <c r="E80" s="1159"/>
      <c r="F80" s="1159"/>
      <c r="G80" s="1160"/>
      <c r="H80" s="1200" t="s">
        <v>609</v>
      </c>
      <c r="I80" s="1181"/>
      <c r="J80" s="1181"/>
      <c r="K80" s="1181"/>
      <c r="L80" s="1181"/>
      <c r="M80" s="1181"/>
      <c r="N80" s="1181"/>
      <c r="O80" s="1181"/>
      <c r="P80" s="1181"/>
      <c r="Q80" s="1181"/>
      <c r="R80" s="1181"/>
      <c r="S80" s="1182"/>
      <c r="T80" s="471"/>
      <c r="U80" s="472"/>
      <c r="V80" s="472"/>
      <c r="W80" s="472"/>
      <c r="X80" s="472"/>
      <c r="Y80" s="472"/>
      <c r="Z80" s="472"/>
      <c r="AA80" s="888" t="s">
        <v>663</v>
      </c>
      <c r="AB80" s="888"/>
      <c r="AC80" s="888"/>
      <c r="AD80" s="804" t="str">
        <f>IF(AN9="","",AN9-1)</f>
        <v/>
      </c>
      <c r="AE80" s="804"/>
      <c r="AF80" s="808" t="s">
        <v>164</v>
      </c>
      <c r="AG80" s="808"/>
      <c r="AH80" s="804" t="str">
        <f>IF(AR9="","",AR9)</f>
        <v/>
      </c>
      <c r="AI80" s="804"/>
      <c r="AJ80" s="472" t="s">
        <v>291</v>
      </c>
      <c r="AK80" s="472"/>
      <c r="AL80" s="472"/>
      <c r="AM80" s="472"/>
      <c r="AN80" s="472"/>
      <c r="AO80" s="472"/>
      <c r="AP80" s="472"/>
      <c r="AQ80" s="472"/>
      <c r="AR80" s="472"/>
      <c r="AS80" s="472"/>
      <c r="AT80" s="472"/>
      <c r="AU80" s="472"/>
      <c r="AV80" s="472"/>
      <c r="AW80" s="472"/>
      <c r="AX80" s="472"/>
      <c r="AY80" s="473"/>
      <c r="AZ80" s="322"/>
      <c r="BA80" s="322"/>
      <c r="BB80" s="322"/>
      <c r="CC80" s="391"/>
      <c r="CD80" s="391"/>
      <c r="CE80" s="392"/>
      <c r="CF80" s="392"/>
      <c r="CG80" s="391"/>
      <c r="CH80" s="391"/>
      <c r="CI80" s="391"/>
      <c r="CJ80" s="392"/>
      <c r="CK80" s="392"/>
      <c r="CL80" s="392"/>
      <c r="CM80" s="392"/>
      <c r="CN80" s="392"/>
      <c r="CO80" s="392"/>
    </row>
    <row r="81" spans="1:93" ht="15.75" customHeight="1">
      <c r="A81" s="3"/>
      <c r="B81" s="1198"/>
      <c r="C81" s="1161"/>
      <c r="D81" s="767"/>
      <c r="E81" s="767"/>
      <c r="F81" s="767"/>
      <c r="G81" s="942"/>
      <c r="H81" s="1201"/>
      <c r="I81" s="1202"/>
      <c r="J81" s="1202"/>
      <c r="K81" s="1202"/>
      <c r="L81" s="1202"/>
      <c r="M81" s="1202"/>
      <c r="N81" s="1202"/>
      <c r="O81" s="1202"/>
      <c r="P81" s="1202"/>
      <c r="Q81" s="1202"/>
      <c r="R81" s="1202"/>
      <c r="S81" s="1203"/>
      <c r="T81" s="476"/>
      <c r="U81" s="465"/>
      <c r="V81" s="465"/>
      <c r="W81" s="465"/>
      <c r="X81" s="465"/>
      <c r="Y81" s="465"/>
      <c r="Z81" s="465"/>
      <c r="AA81" s="868" t="s">
        <v>663</v>
      </c>
      <c r="AB81" s="868"/>
      <c r="AC81" s="868"/>
      <c r="AD81" s="807" t="str">
        <f>IF(AN9="","",AN9)</f>
        <v/>
      </c>
      <c r="AE81" s="807"/>
      <c r="AF81" s="662" t="s">
        <v>164</v>
      </c>
      <c r="AG81" s="662"/>
      <c r="AH81" s="807" t="str">
        <f>IF(AR9="","",AR9)</f>
        <v/>
      </c>
      <c r="AI81" s="807"/>
      <c r="AJ81" s="465" t="s">
        <v>291</v>
      </c>
      <c r="AK81" s="465"/>
      <c r="AL81" s="465"/>
      <c r="AM81" s="465"/>
      <c r="AN81" s="465"/>
      <c r="AO81" s="465"/>
      <c r="AP81" s="465"/>
      <c r="AQ81" s="465"/>
      <c r="AR81" s="465"/>
      <c r="AS81" s="465"/>
      <c r="AT81" s="465"/>
      <c r="AU81" s="465"/>
      <c r="AV81" s="465"/>
      <c r="AW81" s="465"/>
      <c r="AX81" s="465"/>
      <c r="AY81" s="477"/>
      <c r="AZ81" s="322"/>
      <c r="BA81" s="322"/>
      <c r="BB81" s="322"/>
      <c r="CC81" s="391"/>
      <c r="CD81" s="391"/>
      <c r="CE81" s="392"/>
      <c r="CF81" s="392"/>
      <c r="CG81" s="391"/>
      <c r="CH81" s="391"/>
      <c r="CI81" s="391"/>
      <c r="CJ81" s="392"/>
      <c r="CK81" s="392"/>
      <c r="CL81" s="392"/>
      <c r="CM81" s="392"/>
      <c r="CN81" s="392"/>
      <c r="CO81" s="392"/>
    </row>
    <row r="82" spans="1:93" ht="15.75" customHeight="1">
      <c r="A82" s="3"/>
      <c r="B82" s="1198"/>
      <c r="C82" s="1162"/>
      <c r="D82" s="837"/>
      <c r="E82" s="837"/>
      <c r="F82" s="837"/>
      <c r="G82" s="1163"/>
      <c r="H82" s="1204"/>
      <c r="I82" s="1183"/>
      <c r="J82" s="1183"/>
      <c r="K82" s="1183"/>
      <c r="L82" s="1183"/>
      <c r="M82" s="1183"/>
      <c r="N82" s="1183"/>
      <c r="O82" s="1183"/>
      <c r="P82" s="1183"/>
      <c r="Q82" s="1183"/>
      <c r="R82" s="1183"/>
      <c r="S82" s="1184"/>
      <c r="T82" s="474"/>
      <c r="U82" s="466"/>
      <c r="V82" s="466"/>
      <c r="W82" s="466"/>
      <c r="X82" s="466"/>
      <c r="Y82" s="466"/>
      <c r="Z82" s="466"/>
      <c r="AA82" s="868" t="s">
        <v>663</v>
      </c>
      <c r="AB82" s="868"/>
      <c r="AC82" s="868"/>
      <c r="AD82" s="1119" t="str">
        <f>IF(AC25="","",IF(AW9="","",IF(AND(AW9="個別"),AC25,"")))</f>
        <v/>
      </c>
      <c r="AE82" s="1119"/>
      <c r="AF82" s="677" t="s">
        <v>164</v>
      </c>
      <c r="AG82" s="677"/>
      <c r="AH82" s="1119" t="str">
        <f>IF(AG25="","",IF(AW9="","",IF(AND(AW9="個別"),AG25,"")))</f>
        <v/>
      </c>
      <c r="AI82" s="1119"/>
      <c r="AJ82" s="677" t="s">
        <v>291</v>
      </c>
      <c r="AK82" s="677"/>
      <c r="AL82" s="677"/>
      <c r="AM82" s="1119" t="str">
        <f>IF(AL25="","",IF(AW9="","",IF(AND(AW9="個別"),AL25,"")))</f>
        <v/>
      </c>
      <c r="AN82" s="1119"/>
      <c r="AO82" s="1119"/>
      <c r="AP82" s="1119"/>
      <c r="AQ82" s="1119"/>
      <c r="AR82" s="677" t="s">
        <v>221</v>
      </c>
      <c r="AS82" s="677"/>
      <c r="AT82" s="466"/>
      <c r="AU82" s="466"/>
      <c r="AV82" s="466"/>
      <c r="AW82" s="466"/>
      <c r="AX82" s="466"/>
      <c r="AY82" s="475"/>
      <c r="AZ82" s="322"/>
      <c r="BA82" s="322"/>
      <c r="BB82" s="322"/>
      <c r="CC82" s="391"/>
      <c r="CD82" s="391"/>
      <c r="CE82" s="392"/>
      <c r="CF82" s="392"/>
      <c r="CG82" s="391"/>
      <c r="CH82" s="391"/>
      <c r="CI82" s="391"/>
      <c r="CJ82" s="392"/>
      <c r="CK82" s="392"/>
      <c r="CL82" s="392"/>
      <c r="CM82" s="392"/>
      <c r="CN82" s="392"/>
      <c r="CO82" s="392"/>
    </row>
    <row r="83" spans="1:93" ht="15.75" customHeight="1">
      <c r="A83" s="3"/>
      <c r="B83" s="1198"/>
      <c r="C83" s="1129" t="s">
        <v>428</v>
      </c>
      <c r="D83" s="829"/>
      <c r="E83" s="829"/>
      <c r="F83" s="829"/>
      <c r="G83" s="829"/>
      <c r="H83" s="1129" t="s">
        <v>71</v>
      </c>
      <c r="I83" s="1159"/>
      <c r="J83" s="1159"/>
      <c r="K83" s="1159"/>
      <c r="L83" s="1159"/>
      <c r="M83" s="1159"/>
      <c r="N83" s="1159"/>
      <c r="O83" s="1159"/>
      <c r="P83" s="1159"/>
      <c r="Q83" s="1159"/>
      <c r="R83" s="1159"/>
      <c r="S83" s="1160"/>
      <c r="T83" s="471"/>
      <c r="U83" s="472"/>
      <c r="V83" s="472"/>
      <c r="W83" s="472"/>
      <c r="X83" s="472"/>
      <c r="Y83" s="472"/>
      <c r="Z83" s="472"/>
      <c r="AA83" s="888" t="s">
        <v>663</v>
      </c>
      <c r="AB83" s="888"/>
      <c r="AC83" s="888"/>
      <c r="AD83" s="804" t="str">
        <f>IF(AN9="","",AN9-1)</f>
        <v/>
      </c>
      <c r="AE83" s="804"/>
      <c r="AF83" s="808" t="s">
        <v>164</v>
      </c>
      <c r="AG83" s="808"/>
      <c r="AH83" s="804" t="str">
        <f>IF(AR9="","",AR9)</f>
        <v/>
      </c>
      <c r="AI83" s="804"/>
      <c r="AJ83" s="472" t="s">
        <v>291</v>
      </c>
      <c r="AK83" s="472"/>
      <c r="AL83" s="472"/>
      <c r="AM83" s="472"/>
      <c r="AN83" s="472"/>
      <c r="AO83" s="472"/>
      <c r="AP83" s="472"/>
      <c r="AQ83" s="472"/>
      <c r="AR83" s="472"/>
      <c r="AS83" s="472"/>
      <c r="AT83" s="472"/>
      <c r="AU83" s="472"/>
      <c r="AV83" s="472"/>
      <c r="AW83" s="472"/>
      <c r="AX83" s="472"/>
      <c r="AY83" s="473"/>
      <c r="AZ83" s="322"/>
      <c r="BA83" s="322"/>
      <c r="BB83" s="322"/>
      <c r="CC83" s="391"/>
      <c r="CD83" s="391"/>
      <c r="CE83" s="392"/>
      <c r="CF83" s="392"/>
      <c r="CG83" s="391"/>
      <c r="CH83" s="391"/>
      <c r="CI83" s="391"/>
      <c r="CJ83" s="392"/>
      <c r="CK83" s="392"/>
      <c r="CL83" s="392"/>
      <c r="CM83" s="392"/>
      <c r="CN83" s="392"/>
      <c r="CO83" s="392"/>
    </row>
    <row r="84" spans="1:93" ht="15.75" customHeight="1">
      <c r="A84" s="3"/>
      <c r="B84" s="1198"/>
      <c r="C84" s="831"/>
      <c r="D84" s="832"/>
      <c r="E84" s="832"/>
      <c r="F84" s="832"/>
      <c r="G84" s="832"/>
      <c r="H84" s="1161"/>
      <c r="I84" s="767"/>
      <c r="J84" s="767"/>
      <c r="K84" s="767"/>
      <c r="L84" s="767"/>
      <c r="M84" s="767"/>
      <c r="N84" s="767"/>
      <c r="O84" s="767"/>
      <c r="P84" s="767"/>
      <c r="Q84" s="767"/>
      <c r="R84" s="767"/>
      <c r="S84" s="942"/>
      <c r="T84" s="476"/>
      <c r="U84" s="465"/>
      <c r="V84" s="465"/>
      <c r="W84" s="465"/>
      <c r="X84" s="465"/>
      <c r="Y84" s="465"/>
      <c r="Z84" s="465"/>
      <c r="AA84" s="868" t="s">
        <v>663</v>
      </c>
      <c r="AB84" s="868"/>
      <c r="AC84" s="868"/>
      <c r="AD84" s="807" t="str">
        <f>IF(AN9="","",AN9)</f>
        <v/>
      </c>
      <c r="AE84" s="807"/>
      <c r="AF84" s="662" t="s">
        <v>164</v>
      </c>
      <c r="AG84" s="662"/>
      <c r="AH84" s="807" t="str">
        <f>IF(AR9="","",AR9)</f>
        <v/>
      </c>
      <c r="AI84" s="807"/>
      <c r="AJ84" s="465" t="s">
        <v>291</v>
      </c>
      <c r="AK84" s="465"/>
      <c r="AL84" s="465"/>
      <c r="AM84" s="465"/>
      <c r="AN84" s="465"/>
      <c r="AO84" s="465"/>
      <c r="AP84" s="465"/>
      <c r="AQ84" s="465"/>
      <c r="AR84" s="465"/>
      <c r="AS84" s="465"/>
      <c r="AT84" s="465"/>
      <c r="AU84" s="465"/>
      <c r="AV84" s="465"/>
      <c r="AW84" s="465"/>
      <c r="AX84" s="465"/>
      <c r="AY84" s="477"/>
      <c r="AZ84" s="322"/>
      <c r="BA84" s="322"/>
      <c r="BB84" s="322"/>
      <c r="CC84" s="391"/>
      <c r="CD84" s="391"/>
      <c r="CE84" s="392"/>
      <c r="CF84" s="392"/>
      <c r="CG84" s="391"/>
      <c r="CH84" s="391"/>
      <c r="CI84" s="391"/>
      <c r="CJ84" s="392"/>
      <c r="CK84" s="392"/>
      <c r="CL84" s="392"/>
      <c r="CM84" s="392"/>
      <c r="CN84" s="392"/>
      <c r="CO84" s="392"/>
    </row>
    <row r="85" spans="1:93" ht="15.75" customHeight="1">
      <c r="A85" s="3"/>
      <c r="B85" s="1198"/>
      <c r="C85" s="821"/>
      <c r="D85" s="822"/>
      <c r="E85" s="822"/>
      <c r="F85" s="822"/>
      <c r="G85" s="822"/>
      <c r="H85" s="1162"/>
      <c r="I85" s="837"/>
      <c r="J85" s="837"/>
      <c r="K85" s="837"/>
      <c r="L85" s="837"/>
      <c r="M85" s="837"/>
      <c r="N85" s="837"/>
      <c r="O85" s="837"/>
      <c r="P85" s="837"/>
      <c r="Q85" s="837"/>
      <c r="R85" s="837"/>
      <c r="S85" s="1163"/>
      <c r="T85" s="474"/>
      <c r="U85" s="466"/>
      <c r="V85" s="466"/>
      <c r="W85" s="466"/>
      <c r="X85" s="466"/>
      <c r="Y85" s="466"/>
      <c r="Z85" s="466"/>
      <c r="AA85" s="868" t="s">
        <v>663</v>
      </c>
      <c r="AB85" s="868"/>
      <c r="AC85" s="868"/>
      <c r="AD85" s="1119" t="str">
        <f>IF(AC25="","",IF(AW9="","",IF(AND(AW9="個別"),AC25,"")))</f>
        <v/>
      </c>
      <c r="AE85" s="1119"/>
      <c r="AF85" s="677" t="s">
        <v>164</v>
      </c>
      <c r="AG85" s="677"/>
      <c r="AH85" s="1119" t="str">
        <f>IF(AG25="","",IF(AW9="","",IF(AND(AW9="個別"),AG25,"")))</f>
        <v/>
      </c>
      <c r="AI85" s="1119"/>
      <c r="AJ85" s="677" t="s">
        <v>291</v>
      </c>
      <c r="AK85" s="677"/>
      <c r="AL85" s="677"/>
      <c r="AM85" s="1119" t="str">
        <f>IF(AL25="","",IF(AW9="","",IF(AND(AW9="個別"),AL25,"")))</f>
        <v/>
      </c>
      <c r="AN85" s="1119"/>
      <c r="AO85" s="1119"/>
      <c r="AP85" s="1119"/>
      <c r="AQ85" s="1119"/>
      <c r="AR85" s="677" t="s">
        <v>221</v>
      </c>
      <c r="AS85" s="677"/>
      <c r="AT85" s="466"/>
      <c r="AU85" s="466"/>
      <c r="AV85" s="466"/>
      <c r="AW85" s="466"/>
      <c r="AX85" s="466"/>
      <c r="AY85" s="475"/>
      <c r="AZ85" s="322"/>
      <c r="BA85" s="322"/>
      <c r="BB85" s="322"/>
      <c r="CC85" s="391"/>
      <c r="CD85" s="391"/>
      <c r="CE85" s="392"/>
      <c r="CF85" s="392"/>
      <c r="CG85" s="391"/>
      <c r="CH85" s="391"/>
      <c r="CI85" s="391"/>
      <c r="CJ85" s="392"/>
      <c r="CK85" s="392"/>
      <c r="CL85" s="392"/>
      <c r="CM85" s="392"/>
      <c r="CN85" s="392"/>
      <c r="CO85" s="392"/>
    </row>
    <row r="86" spans="1:93" ht="15.75" customHeight="1">
      <c r="A86" s="3"/>
      <c r="B86" s="1198"/>
      <c r="C86" s="1129" t="s">
        <v>429</v>
      </c>
      <c r="D86" s="829"/>
      <c r="E86" s="829"/>
      <c r="F86" s="829"/>
      <c r="G86" s="829"/>
      <c r="H86" s="1129" t="s">
        <v>72</v>
      </c>
      <c r="I86" s="1159"/>
      <c r="J86" s="1159"/>
      <c r="K86" s="1159"/>
      <c r="L86" s="1159"/>
      <c r="M86" s="1159"/>
      <c r="N86" s="1159"/>
      <c r="O86" s="1159"/>
      <c r="P86" s="1159"/>
      <c r="Q86" s="1159"/>
      <c r="R86" s="1159"/>
      <c r="S86" s="1160"/>
      <c r="T86" s="471"/>
      <c r="U86" s="472"/>
      <c r="V86" s="472"/>
      <c r="W86" s="472"/>
      <c r="X86" s="472"/>
      <c r="Y86" s="472"/>
      <c r="Z86" s="472"/>
      <c r="AA86" s="888" t="s">
        <v>663</v>
      </c>
      <c r="AB86" s="888"/>
      <c r="AC86" s="888"/>
      <c r="AD86" s="804" t="str">
        <f>IF(AN9="","",AN9-1)</f>
        <v/>
      </c>
      <c r="AE86" s="804"/>
      <c r="AF86" s="808" t="s">
        <v>164</v>
      </c>
      <c r="AG86" s="808"/>
      <c r="AH86" s="804" t="str">
        <f>IF(AR9="","",AR9)</f>
        <v/>
      </c>
      <c r="AI86" s="804"/>
      <c r="AJ86" s="472" t="s">
        <v>291</v>
      </c>
      <c r="AK86" s="472"/>
      <c r="AL86" s="472"/>
      <c r="AM86" s="472"/>
      <c r="AN86" s="472"/>
      <c r="AO86" s="472"/>
      <c r="AP86" s="472"/>
      <c r="AQ86" s="472"/>
      <c r="AR86" s="472"/>
      <c r="AS86" s="472"/>
      <c r="AT86" s="472"/>
      <c r="AU86" s="472"/>
      <c r="AV86" s="472"/>
      <c r="AW86" s="472"/>
      <c r="AX86" s="472"/>
      <c r="AY86" s="473"/>
      <c r="AZ86" s="322"/>
      <c r="BA86" s="322"/>
      <c r="BB86" s="322"/>
      <c r="CC86" s="391"/>
      <c r="CD86" s="391"/>
      <c r="CE86" s="392"/>
      <c r="CF86" s="392"/>
      <c r="CG86" s="391"/>
      <c r="CH86" s="391"/>
      <c r="CI86" s="391"/>
      <c r="CJ86" s="392"/>
      <c r="CK86" s="392"/>
      <c r="CL86" s="392"/>
      <c r="CM86" s="392"/>
      <c r="CN86" s="392"/>
      <c r="CO86" s="392"/>
    </row>
    <row r="87" spans="1:93" ht="15.75" customHeight="1">
      <c r="A87" s="3"/>
      <c r="B87" s="1198"/>
      <c r="C87" s="831"/>
      <c r="D87" s="832"/>
      <c r="E87" s="832"/>
      <c r="F87" s="832"/>
      <c r="G87" s="832"/>
      <c r="H87" s="1161"/>
      <c r="I87" s="767"/>
      <c r="J87" s="767"/>
      <c r="K87" s="767"/>
      <c r="L87" s="767"/>
      <c r="M87" s="767"/>
      <c r="N87" s="767"/>
      <c r="O87" s="767"/>
      <c r="P87" s="767"/>
      <c r="Q87" s="767"/>
      <c r="R87" s="767"/>
      <c r="S87" s="942"/>
      <c r="T87" s="476"/>
      <c r="U87" s="465"/>
      <c r="V87" s="465"/>
      <c r="W87" s="465"/>
      <c r="X87" s="465"/>
      <c r="Y87" s="465"/>
      <c r="Z87" s="465"/>
      <c r="AA87" s="868" t="s">
        <v>663</v>
      </c>
      <c r="AB87" s="868"/>
      <c r="AC87" s="868"/>
      <c r="AD87" s="807" t="str">
        <f>IF(AN9="","",AN9)</f>
        <v/>
      </c>
      <c r="AE87" s="807"/>
      <c r="AF87" s="662" t="s">
        <v>164</v>
      </c>
      <c r="AG87" s="662"/>
      <c r="AH87" s="807" t="str">
        <f>IF(AR9="","",AR9)</f>
        <v/>
      </c>
      <c r="AI87" s="807"/>
      <c r="AJ87" s="465" t="s">
        <v>291</v>
      </c>
      <c r="AK87" s="465"/>
      <c r="AL87" s="465"/>
      <c r="AM87" s="465"/>
      <c r="AN87" s="465"/>
      <c r="AO87" s="465"/>
      <c r="AP87" s="465"/>
      <c r="AQ87" s="465"/>
      <c r="AR87" s="465"/>
      <c r="AS87" s="465"/>
      <c r="AT87" s="465"/>
      <c r="AU87" s="465"/>
      <c r="AV87" s="465"/>
      <c r="AW87" s="465"/>
      <c r="AX87" s="465"/>
      <c r="AY87" s="477"/>
      <c r="AZ87" s="322"/>
      <c r="BA87" s="322"/>
      <c r="BB87" s="322"/>
      <c r="CC87" s="391"/>
      <c r="CD87" s="391"/>
      <c r="CE87" s="392"/>
      <c r="CF87" s="392"/>
      <c r="CG87" s="391"/>
      <c r="CH87" s="391"/>
      <c r="CI87" s="391"/>
      <c r="CJ87" s="392"/>
      <c r="CK87" s="392"/>
      <c r="CL87" s="392"/>
      <c r="CM87" s="392"/>
      <c r="CN87" s="392"/>
      <c r="CO87" s="392"/>
    </row>
    <row r="88" spans="1:93" ht="15.75" customHeight="1">
      <c r="A88" s="3"/>
      <c r="B88" s="1198"/>
      <c r="C88" s="821"/>
      <c r="D88" s="822"/>
      <c r="E88" s="822"/>
      <c r="F88" s="822"/>
      <c r="G88" s="822"/>
      <c r="H88" s="1162"/>
      <c r="I88" s="837"/>
      <c r="J88" s="837"/>
      <c r="K88" s="837"/>
      <c r="L88" s="837"/>
      <c r="M88" s="837"/>
      <c r="N88" s="837"/>
      <c r="O88" s="837"/>
      <c r="P88" s="837"/>
      <c r="Q88" s="837"/>
      <c r="R88" s="837"/>
      <c r="S88" s="1163"/>
      <c r="T88" s="474"/>
      <c r="U88" s="466"/>
      <c r="V88" s="466"/>
      <c r="W88" s="466"/>
      <c r="X88" s="466"/>
      <c r="Y88" s="466"/>
      <c r="Z88" s="466"/>
      <c r="AA88" s="868" t="s">
        <v>663</v>
      </c>
      <c r="AB88" s="868"/>
      <c r="AC88" s="868"/>
      <c r="AD88" s="677" t="str">
        <f>IF(AC25="","",IF(AW9="","",IF(AND(AW9="個別",AL25="中　間"),AC25,"")))</f>
        <v/>
      </c>
      <c r="AE88" s="677"/>
      <c r="AF88" s="677" t="s">
        <v>164</v>
      </c>
      <c r="AG88" s="677"/>
      <c r="AH88" s="677" t="str">
        <f>IF(AG25="","",IF(AW9="","",IF(AND(AW9="個別",AL25="中　間"),AG25,"")))</f>
        <v/>
      </c>
      <c r="AI88" s="677"/>
      <c r="AJ88" s="677" t="s">
        <v>291</v>
      </c>
      <c r="AK88" s="677"/>
      <c r="AL88" s="677"/>
      <c r="AM88" s="1196" t="str">
        <f>IF(AL25="","",IF(AW9="","",IF(AND(AW9="個別",AL25="中　間"),AL25,"")))</f>
        <v/>
      </c>
      <c r="AN88" s="1196"/>
      <c r="AO88" s="1196"/>
      <c r="AP88" s="1196"/>
      <c r="AQ88" s="1196"/>
      <c r="AR88" s="677" t="s">
        <v>221</v>
      </c>
      <c r="AS88" s="677"/>
      <c r="AT88" s="466"/>
      <c r="AU88" s="466"/>
      <c r="AV88" s="466"/>
      <c r="AW88" s="466"/>
      <c r="AX88" s="466"/>
      <c r="AY88" s="475"/>
      <c r="AZ88" s="322"/>
      <c r="BA88" s="322"/>
      <c r="BB88" s="322"/>
      <c r="CC88" s="391"/>
      <c r="CD88" s="302"/>
      <c r="CE88" s="392"/>
      <c r="CF88" s="392"/>
      <c r="CG88" s="391"/>
      <c r="CH88" s="391"/>
      <c r="CI88" s="391"/>
      <c r="CJ88" s="392"/>
      <c r="CK88" s="392"/>
      <c r="CL88" s="392"/>
      <c r="CM88" s="392"/>
      <c r="CN88" s="392"/>
      <c r="CO88" s="392"/>
    </row>
    <row r="89" spans="1:93" ht="15.75" customHeight="1">
      <c r="A89" s="3"/>
      <c r="B89" s="1198"/>
      <c r="C89" s="1129" t="s">
        <v>430</v>
      </c>
      <c r="D89" s="1159"/>
      <c r="E89" s="1159"/>
      <c r="F89" s="1159"/>
      <c r="G89" s="1160"/>
      <c r="H89" s="1129" t="s">
        <v>73</v>
      </c>
      <c r="I89" s="1159"/>
      <c r="J89" s="1159"/>
      <c r="K89" s="1159"/>
      <c r="L89" s="1159"/>
      <c r="M89" s="1159"/>
      <c r="N89" s="1159"/>
      <c r="O89" s="1159"/>
      <c r="P89" s="1159"/>
      <c r="Q89" s="1159"/>
      <c r="R89" s="1159"/>
      <c r="S89" s="1160"/>
      <c r="T89" s="471"/>
      <c r="U89" s="472"/>
      <c r="V89" s="472"/>
      <c r="W89" s="472"/>
      <c r="X89" s="472"/>
      <c r="Y89" s="472"/>
      <c r="Z89" s="472"/>
      <c r="AA89" s="888" t="s">
        <v>663</v>
      </c>
      <c r="AB89" s="888"/>
      <c r="AC89" s="888"/>
      <c r="AD89" s="804" t="str">
        <f>IF(AN9="","",IF(AW9="","",IF(AND(AW9="個別"),AN9-1,"")))</f>
        <v/>
      </c>
      <c r="AE89" s="804"/>
      <c r="AF89" s="808" t="s">
        <v>164</v>
      </c>
      <c r="AG89" s="808"/>
      <c r="AH89" s="804" t="str">
        <f>IF(AR9="","",IF(AW9="","",IF(AND(AW9="個別"),AR9,"")))</f>
        <v/>
      </c>
      <c r="AI89" s="804"/>
      <c r="AJ89" s="472" t="s">
        <v>291</v>
      </c>
      <c r="AK89" s="472"/>
      <c r="AL89" s="472"/>
      <c r="AM89" s="472"/>
      <c r="AN89" s="472"/>
      <c r="AO89" s="472"/>
      <c r="AP89" s="472"/>
      <c r="AQ89" s="472"/>
      <c r="AR89" s="472"/>
      <c r="AS89" s="472"/>
      <c r="AT89" s="472"/>
      <c r="AU89" s="472"/>
      <c r="AV89" s="472"/>
      <c r="AW89" s="472"/>
      <c r="AX89" s="472"/>
      <c r="AY89" s="473"/>
      <c r="AZ89" s="322"/>
      <c r="BA89" s="322"/>
      <c r="BB89" s="322"/>
      <c r="CC89" s="391"/>
      <c r="CD89" s="302"/>
      <c r="CE89" s="392"/>
      <c r="CF89" s="392"/>
      <c r="CG89" s="391"/>
      <c r="CH89" s="391"/>
      <c r="CI89" s="391"/>
      <c r="CJ89" s="392"/>
      <c r="CK89" s="392"/>
      <c r="CL89" s="392"/>
      <c r="CM89" s="392"/>
      <c r="CN89" s="392"/>
      <c r="CO89" s="392"/>
    </row>
    <row r="90" spans="1:93" ht="15.75" customHeight="1">
      <c r="A90" s="3"/>
      <c r="B90" s="1198"/>
      <c r="C90" s="1161"/>
      <c r="D90" s="767"/>
      <c r="E90" s="767"/>
      <c r="F90" s="767"/>
      <c r="G90" s="942"/>
      <c r="H90" s="1161"/>
      <c r="I90" s="767"/>
      <c r="J90" s="767"/>
      <c r="K90" s="767"/>
      <c r="L90" s="767"/>
      <c r="M90" s="767"/>
      <c r="N90" s="767"/>
      <c r="O90" s="767"/>
      <c r="P90" s="767"/>
      <c r="Q90" s="767"/>
      <c r="R90" s="767"/>
      <c r="S90" s="942"/>
      <c r="T90" s="476"/>
      <c r="U90" s="465"/>
      <c r="V90" s="465"/>
      <c r="W90" s="465"/>
      <c r="X90" s="465"/>
      <c r="Y90" s="465"/>
      <c r="Z90" s="465"/>
      <c r="AA90" s="868" t="s">
        <v>663</v>
      </c>
      <c r="AB90" s="868"/>
      <c r="AC90" s="868"/>
      <c r="AD90" s="807" t="str">
        <f>IF(AN9="","",IF(AW9="","",IF(AND(AW9="個別"),AN9,"")))</f>
        <v/>
      </c>
      <c r="AE90" s="807"/>
      <c r="AF90" s="662" t="s">
        <v>164</v>
      </c>
      <c r="AG90" s="662"/>
      <c r="AH90" s="807" t="str">
        <f>IF(AR9="","",IF(AW9="","",IF(AND(AW9="個別"),AR9,"")))</f>
        <v/>
      </c>
      <c r="AI90" s="807"/>
      <c r="AJ90" s="465" t="s">
        <v>291</v>
      </c>
      <c r="AK90" s="465"/>
      <c r="AL90" s="465"/>
      <c r="AM90" s="465"/>
      <c r="AN90" s="465"/>
      <c r="AO90" s="465"/>
      <c r="AP90" s="465"/>
      <c r="AQ90" s="465"/>
      <c r="AR90" s="465"/>
      <c r="AS90" s="465"/>
      <c r="AT90" s="465"/>
      <c r="AU90" s="465"/>
      <c r="AV90" s="465"/>
      <c r="AW90" s="465"/>
      <c r="AX90" s="465"/>
      <c r="AY90" s="477"/>
      <c r="AZ90" s="322"/>
      <c r="BA90" s="322"/>
      <c r="BB90" s="322"/>
      <c r="CC90" s="391"/>
      <c r="CD90" s="302"/>
      <c r="CE90" s="392"/>
      <c r="CF90" s="392"/>
      <c r="CG90" s="391"/>
      <c r="CH90" s="391"/>
      <c r="CI90" s="391"/>
      <c r="CJ90" s="392"/>
      <c r="CK90" s="392"/>
      <c r="CL90" s="392"/>
      <c r="CM90" s="392"/>
      <c r="CN90" s="392"/>
      <c r="CO90" s="392"/>
    </row>
    <row r="91" spans="1:93" ht="15.75" customHeight="1">
      <c r="A91" s="3"/>
      <c r="B91" s="1198"/>
      <c r="C91" s="1162"/>
      <c r="D91" s="837"/>
      <c r="E91" s="837"/>
      <c r="F91" s="837"/>
      <c r="G91" s="1163"/>
      <c r="H91" s="1162"/>
      <c r="I91" s="837"/>
      <c r="J91" s="837"/>
      <c r="K91" s="837"/>
      <c r="L91" s="837"/>
      <c r="M91" s="837"/>
      <c r="N91" s="837"/>
      <c r="O91" s="837"/>
      <c r="P91" s="837"/>
      <c r="Q91" s="837"/>
      <c r="R91" s="837"/>
      <c r="S91" s="1163"/>
      <c r="T91" s="474"/>
      <c r="U91" s="466"/>
      <c r="V91" s="466"/>
      <c r="W91" s="466"/>
      <c r="X91" s="466"/>
      <c r="Y91" s="466"/>
      <c r="Z91" s="466"/>
      <c r="AA91" s="868" t="s">
        <v>663</v>
      </c>
      <c r="AB91" s="868"/>
      <c r="AC91" s="868"/>
      <c r="AD91" s="677" t="str">
        <f>IF(AC25="","",IF(AW9="","",IF(AND(AW9="個別",OR(AL25="第２四半",AL25="中　間")),AC25,"")))</f>
        <v/>
      </c>
      <c r="AE91" s="677"/>
      <c r="AF91" s="677" t="s">
        <v>164</v>
      </c>
      <c r="AG91" s="677"/>
      <c r="AH91" s="677" t="str">
        <f>IF(AG25="","",IF(AW9="","",IF(AND(AW9="個別",OR(AL25="第２四半",AL25="中　間")),AG25,"")))</f>
        <v/>
      </c>
      <c r="AI91" s="677"/>
      <c r="AJ91" s="677" t="s">
        <v>291</v>
      </c>
      <c r="AK91" s="677"/>
      <c r="AL91" s="677"/>
      <c r="AM91" s="1196" t="str">
        <f>IF(AL25="","",IF(AW9="","",IF(AND(AW9="個別",OR(AL25="第２四半",AL25="中　間")),AL25,"")))</f>
        <v/>
      </c>
      <c r="AN91" s="1196"/>
      <c r="AO91" s="1196"/>
      <c r="AP91" s="1196"/>
      <c r="AQ91" s="1196"/>
      <c r="AR91" s="677" t="s">
        <v>221</v>
      </c>
      <c r="AS91" s="677"/>
      <c r="AT91" s="466"/>
      <c r="AU91" s="466"/>
      <c r="AV91" s="466"/>
      <c r="AW91" s="466"/>
      <c r="AX91" s="466"/>
      <c r="AY91" s="475"/>
      <c r="AZ91" s="322"/>
      <c r="BA91" s="322"/>
      <c r="BB91" s="322"/>
      <c r="CC91" s="391"/>
      <c r="CD91" s="391"/>
      <c r="CE91" s="392"/>
      <c r="CF91" s="392"/>
      <c r="CG91" s="391"/>
      <c r="CH91" s="391"/>
      <c r="CI91" s="391"/>
      <c r="CJ91" s="392"/>
      <c r="CK91" s="392"/>
      <c r="CL91" s="392"/>
      <c r="CM91" s="392"/>
      <c r="CN91" s="392"/>
      <c r="CO91" s="392"/>
    </row>
    <row r="92" spans="1:93" ht="11.25" customHeight="1">
      <c r="B92" s="1198"/>
      <c r="C92" s="704" t="s">
        <v>89</v>
      </c>
      <c r="D92" s="705"/>
      <c r="E92" s="705"/>
      <c r="F92" s="705"/>
      <c r="G92" s="1124"/>
      <c r="H92" s="704" t="s">
        <v>90</v>
      </c>
      <c r="I92" s="705"/>
      <c r="J92" s="705"/>
      <c r="K92" s="705"/>
      <c r="L92" s="705"/>
      <c r="M92" s="705"/>
      <c r="N92" s="705"/>
      <c r="O92" s="705"/>
      <c r="P92" s="705"/>
      <c r="Q92" s="705"/>
      <c r="R92" s="705"/>
      <c r="S92" s="1124"/>
      <c r="T92" s="467"/>
      <c r="U92" s="468"/>
      <c r="V92" s="468"/>
      <c r="W92" s="468"/>
      <c r="X92" s="468"/>
      <c r="Y92" s="468"/>
      <c r="Z92" s="468"/>
      <c r="AA92" s="888" t="s">
        <v>663</v>
      </c>
      <c r="AB92" s="888"/>
      <c r="AC92" s="888"/>
      <c r="AD92" s="1123" t="str">
        <f>IF(AN9="","",AN9)</f>
        <v/>
      </c>
      <c r="AE92" s="1123"/>
      <c r="AF92" s="679" t="s">
        <v>164</v>
      </c>
      <c r="AG92" s="679"/>
      <c r="AH92" s="1123" t="str">
        <f>IF(AR9="","",AR9)</f>
        <v/>
      </c>
      <c r="AI92" s="1123"/>
      <c r="AJ92" s="468" t="s">
        <v>291</v>
      </c>
      <c r="AK92" s="468"/>
      <c r="AL92" s="468"/>
      <c r="AM92" s="468"/>
      <c r="AN92" s="468"/>
      <c r="AO92" s="468"/>
      <c r="AP92" s="468"/>
      <c r="AQ92" s="468"/>
      <c r="AR92" s="468"/>
      <c r="AS92" s="468"/>
      <c r="AT92" s="468"/>
      <c r="AU92" s="468"/>
      <c r="AV92" s="468"/>
      <c r="AW92" s="468"/>
      <c r="AX92" s="468"/>
      <c r="AY92" s="480"/>
      <c r="AZ92" s="322"/>
      <c r="BA92" s="322"/>
      <c r="BB92" s="322"/>
      <c r="CC92" s="391"/>
      <c r="CD92" s="391"/>
      <c r="CE92" s="392"/>
      <c r="CF92" s="392"/>
      <c r="CG92" s="391"/>
      <c r="CH92" s="391"/>
      <c r="CI92" s="391"/>
      <c r="CJ92" s="392"/>
      <c r="CK92" s="392"/>
      <c r="CL92" s="392"/>
      <c r="CM92" s="392"/>
      <c r="CN92" s="392"/>
      <c r="CO92" s="392"/>
    </row>
    <row r="93" spans="1:93" ht="11.25" customHeight="1">
      <c r="B93" s="1198"/>
      <c r="C93" s="704" t="s">
        <v>91</v>
      </c>
      <c r="D93" s="705"/>
      <c r="E93" s="705"/>
      <c r="F93" s="705"/>
      <c r="G93" s="1124"/>
      <c r="H93" s="704" t="s">
        <v>90</v>
      </c>
      <c r="I93" s="705"/>
      <c r="J93" s="705"/>
      <c r="K93" s="705"/>
      <c r="L93" s="705"/>
      <c r="M93" s="705"/>
      <c r="N93" s="705"/>
      <c r="O93" s="705"/>
      <c r="P93" s="705"/>
      <c r="Q93" s="705"/>
      <c r="R93" s="705"/>
      <c r="S93" s="1124"/>
      <c r="T93" s="467"/>
      <c r="U93" s="468"/>
      <c r="V93" s="468"/>
      <c r="W93" s="468"/>
      <c r="X93" s="468"/>
      <c r="Y93" s="468"/>
      <c r="Z93" s="468"/>
      <c r="AA93" s="888" t="s">
        <v>663</v>
      </c>
      <c r="AB93" s="888"/>
      <c r="AC93" s="888"/>
      <c r="AD93" s="1123" t="str">
        <f>IF(AW9="","",IF(AND(AW9="個別"),AN9,""))</f>
        <v/>
      </c>
      <c r="AE93" s="1123"/>
      <c r="AF93" s="679" t="s">
        <v>164</v>
      </c>
      <c r="AG93" s="679"/>
      <c r="AH93" s="1123" t="str">
        <f>IF(AW9="","",IF(AND(AW9="個別"),AR9,""))</f>
        <v/>
      </c>
      <c r="AI93" s="1123"/>
      <c r="AJ93" s="468" t="s">
        <v>291</v>
      </c>
      <c r="AK93" s="468"/>
      <c r="AL93" s="468"/>
      <c r="AM93" s="468"/>
      <c r="AN93" s="468"/>
      <c r="AO93" s="468"/>
      <c r="AP93" s="468"/>
      <c r="AQ93" s="468"/>
      <c r="AR93" s="468"/>
      <c r="AS93" s="468"/>
      <c r="AT93" s="468"/>
      <c r="AU93" s="468"/>
      <c r="AV93" s="468"/>
      <c r="AW93" s="468"/>
      <c r="AX93" s="468"/>
      <c r="AY93" s="480"/>
      <c r="AZ93" s="322"/>
      <c r="BA93" s="322"/>
      <c r="BB93" s="322"/>
      <c r="CC93" s="391"/>
      <c r="CD93" s="391"/>
      <c r="CE93" s="392"/>
      <c r="CF93" s="392"/>
      <c r="CG93" s="391"/>
      <c r="CH93" s="391"/>
      <c r="CI93" s="391"/>
      <c r="CJ93" s="392"/>
      <c r="CK93" s="392"/>
      <c r="CL93" s="392"/>
      <c r="CM93" s="392"/>
      <c r="CN93" s="392"/>
      <c r="CO93" s="392"/>
    </row>
    <row r="94" spans="1:93" ht="11.25" customHeight="1">
      <c r="B94" s="1198"/>
      <c r="C94" s="1185" t="s">
        <v>76</v>
      </c>
      <c r="D94" s="1129" t="s">
        <v>77</v>
      </c>
      <c r="E94" s="1159"/>
      <c r="F94" s="1159"/>
      <c r="G94" s="1160"/>
      <c r="H94" s="828" t="s">
        <v>92</v>
      </c>
      <c r="I94" s="829"/>
      <c r="J94" s="829"/>
      <c r="K94" s="829"/>
      <c r="L94" s="829"/>
      <c r="M94" s="829"/>
      <c r="N94" s="829"/>
      <c r="O94" s="829"/>
      <c r="P94" s="829"/>
      <c r="Q94" s="829"/>
      <c r="R94" s="829"/>
      <c r="S94" s="830"/>
      <c r="T94" s="471"/>
      <c r="U94" s="472"/>
      <c r="V94" s="472"/>
      <c r="W94" s="472"/>
      <c r="X94" s="472"/>
      <c r="Y94" s="472" t="s">
        <v>219</v>
      </c>
      <c r="Z94" s="472"/>
      <c r="AA94" s="888" t="s">
        <v>663</v>
      </c>
      <c r="AB94" s="888"/>
      <c r="AC94" s="888"/>
      <c r="AD94" s="1135"/>
      <c r="AE94" s="1135"/>
      <c r="AF94" s="808" t="s">
        <v>164</v>
      </c>
      <c r="AG94" s="808"/>
      <c r="AH94" s="1135"/>
      <c r="AI94" s="1135"/>
      <c r="AJ94" s="808" t="s">
        <v>125</v>
      </c>
      <c r="AK94" s="808"/>
      <c r="AL94" s="1135"/>
      <c r="AM94" s="1135"/>
      <c r="AN94" s="472" t="s">
        <v>301</v>
      </c>
      <c r="AO94" s="472"/>
      <c r="AP94" s="472"/>
      <c r="AQ94" s="472"/>
      <c r="AR94" s="472"/>
      <c r="AS94" s="472"/>
      <c r="AT94" s="472"/>
      <c r="AU94" s="472"/>
      <c r="AV94" s="472"/>
      <c r="AW94" s="472"/>
      <c r="AX94" s="472"/>
      <c r="AY94" s="473"/>
      <c r="AZ94" s="322"/>
      <c r="BA94" s="322"/>
      <c r="BB94" s="322"/>
      <c r="CC94" s="391"/>
      <c r="CD94" s="391"/>
      <c r="CE94" s="392"/>
      <c r="CF94" s="392"/>
      <c r="CG94" s="391"/>
      <c r="CH94" s="391"/>
      <c r="CI94" s="391"/>
      <c r="CJ94" s="392"/>
      <c r="CK94" s="392"/>
      <c r="CL94" s="392"/>
      <c r="CM94" s="392"/>
      <c r="CN94" s="392"/>
      <c r="CO94" s="392"/>
    </row>
    <row r="95" spans="1:93" ht="11.25" customHeight="1">
      <c r="B95" s="1198"/>
      <c r="C95" s="1186"/>
      <c r="D95" s="1161"/>
      <c r="E95" s="767"/>
      <c r="F95" s="767"/>
      <c r="G95" s="942"/>
      <c r="H95" s="821"/>
      <c r="I95" s="822"/>
      <c r="J95" s="822"/>
      <c r="K95" s="822"/>
      <c r="L95" s="822"/>
      <c r="M95" s="822"/>
      <c r="N95" s="822"/>
      <c r="O95" s="822"/>
      <c r="P95" s="822"/>
      <c r="Q95" s="822"/>
      <c r="R95" s="822"/>
      <c r="S95" s="823"/>
      <c r="T95" s="476"/>
      <c r="U95" s="465"/>
      <c r="V95" s="465"/>
      <c r="W95" s="465"/>
      <c r="X95" s="466"/>
      <c r="Y95" s="466" t="s">
        <v>284</v>
      </c>
      <c r="Z95" s="466"/>
      <c r="AA95" s="868" t="s">
        <v>663</v>
      </c>
      <c r="AB95" s="868"/>
      <c r="AC95" s="868"/>
      <c r="AD95" s="1141"/>
      <c r="AE95" s="1141"/>
      <c r="AF95" s="677" t="s">
        <v>164</v>
      </c>
      <c r="AG95" s="677"/>
      <c r="AH95" s="1141"/>
      <c r="AI95" s="1141"/>
      <c r="AJ95" s="677" t="s">
        <v>125</v>
      </c>
      <c r="AK95" s="677"/>
      <c r="AL95" s="1141"/>
      <c r="AM95" s="1141"/>
      <c r="AN95" s="466" t="s">
        <v>301</v>
      </c>
      <c r="AO95" s="466"/>
      <c r="AP95" s="466"/>
      <c r="AQ95" s="466"/>
      <c r="AR95" s="466"/>
      <c r="AS95" s="466"/>
      <c r="AT95" s="466"/>
      <c r="AU95" s="466"/>
      <c r="AV95" s="466"/>
      <c r="AW95" s="466"/>
      <c r="AX95" s="466"/>
      <c r="AY95" s="475"/>
      <c r="AZ95" s="322"/>
      <c r="BA95" s="322"/>
      <c r="BB95" s="322"/>
      <c r="CC95" s="391"/>
      <c r="CD95" s="391"/>
      <c r="CE95" s="392"/>
      <c r="CF95" s="392"/>
      <c r="CG95" s="391"/>
      <c r="CH95" s="391"/>
      <c r="CI95" s="391"/>
      <c r="CJ95" s="392"/>
      <c r="CK95" s="392"/>
      <c r="CL95" s="392"/>
      <c r="CM95" s="392"/>
      <c r="CN95" s="392"/>
      <c r="CO95" s="392"/>
    </row>
    <row r="96" spans="1:93" ht="11.25" customHeight="1">
      <c r="B96" s="1198"/>
      <c r="C96" s="1186"/>
      <c r="D96" s="1136" t="s">
        <v>79</v>
      </c>
      <c r="E96" s="1190" t="s">
        <v>93</v>
      </c>
      <c r="F96" s="1191"/>
      <c r="G96" s="1192"/>
      <c r="H96" s="828" t="s">
        <v>616</v>
      </c>
      <c r="I96" s="829"/>
      <c r="J96" s="829"/>
      <c r="K96" s="829"/>
      <c r="L96" s="829"/>
      <c r="M96" s="829"/>
      <c r="N96" s="829"/>
      <c r="O96" s="829"/>
      <c r="P96" s="829"/>
      <c r="Q96" s="829"/>
      <c r="R96" s="829"/>
      <c r="S96" s="830"/>
      <c r="T96" s="471"/>
      <c r="U96" s="472"/>
      <c r="V96" s="472"/>
      <c r="W96" s="472"/>
      <c r="X96" s="472"/>
      <c r="Y96" s="472" t="s">
        <v>219</v>
      </c>
      <c r="Z96" s="472"/>
      <c r="AA96" s="888" t="s">
        <v>663</v>
      </c>
      <c r="AB96" s="888"/>
      <c r="AC96" s="888"/>
      <c r="AD96" s="1135"/>
      <c r="AE96" s="1135"/>
      <c r="AF96" s="808" t="s">
        <v>164</v>
      </c>
      <c r="AG96" s="808"/>
      <c r="AH96" s="1135"/>
      <c r="AI96" s="1135"/>
      <c r="AJ96" s="808" t="s">
        <v>125</v>
      </c>
      <c r="AK96" s="808"/>
      <c r="AL96" s="1135"/>
      <c r="AM96" s="1135"/>
      <c r="AN96" s="472" t="s">
        <v>301</v>
      </c>
      <c r="AO96" s="472"/>
      <c r="AP96" s="472"/>
      <c r="AQ96" s="472"/>
      <c r="AR96" s="472"/>
      <c r="AS96" s="472"/>
      <c r="AT96" s="472"/>
      <c r="AU96" s="472"/>
      <c r="AV96" s="472"/>
      <c r="AW96" s="472"/>
      <c r="AX96" s="472"/>
      <c r="AY96" s="473"/>
      <c r="AZ96" s="322"/>
      <c r="BA96" s="322"/>
      <c r="BB96" s="322"/>
      <c r="CC96" s="391"/>
      <c r="CD96" s="391"/>
      <c r="CE96" s="392"/>
      <c r="CF96" s="392"/>
      <c r="CG96" s="391"/>
      <c r="CH96" s="391"/>
      <c r="CI96" s="391"/>
      <c r="CJ96" s="392"/>
      <c r="CK96" s="392"/>
      <c r="CL96" s="392"/>
      <c r="CM96" s="392"/>
      <c r="CN96" s="392"/>
      <c r="CO96" s="392"/>
    </row>
    <row r="97" spans="2:93" ht="11.25" customHeight="1">
      <c r="B97" s="1198"/>
      <c r="C97" s="1186"/>
      <c r="D97" s="1188"/>
      <c r="E97" s="1193"/>
      <c r="F97" s="1194"/>
      <c r="G97" s="1195"/>
      <c r="H97" s="821" t="s">
        <v>81</v>
      </c>
      <c r="I97" s="822"/>
      <c r="J97" s="822"/>
      <c r="K97" s="822"/>
      <c r="L97" s="822"/>
      <c r="M97" s="822"/>
      <c r="N97" s="822"/>
      <c r="O97" s="822"/>
      <c r="P97" s="822"/>
      <c r="Q97" s="822"/>
      <c r="R97" s="822"/>
      <c r="S97" s="823"/>
      <c r="T97" s="476"/>
      <c r="U97" s="465"/>
      <c r="V97" s="465"/>
      <c r="W97" s="465"/>
      <c r="X97" s="466"/>
      <c r="Y97" s="466" t="s">
        <v>284</v>
      </c>
      <c r="Z97" s="466"/>
      <c r="AA97" s="868" t="s">
        <v>663</v>
      </c>
      <c r="AB97" s="868"/>
      <c r="AC97" s="868"/>
      <c r="AD97" s="1141"/>
      <c r="AE97" s="1141"/>
      <c r="AF97" s="677" t="s">
        <v>164</v>
      </c>
      <c r="AG97" s="677"/>
      <c r="AH97" s="1141"/>
      <c r="AI97" s="1141"/>
      <c r="AJ97" s="677" t="s">
        <v>125</v>
      </c>
      <c r="AK97" s="677"/>
      <c r="AL97" s="1141"/>
      <c r="AM97" s="1141"/>
      <c r="AN97" s="466" t="s">
        <v>301</v>
      </c>
      <c r="AO97" s="466"/>
      <c r="AP97" s="466"/>
      <c r="AQ97" s="466"/>
      <c r="AR97" s="466"/>
      <c r="AS97" s="466"/>
      <c r="AT97" s="466"/>
      <c r="AU97" s="466"/>
      <c r="AV97" s="466"/>
      <c r="AW97" s="466"/>
      <c r="AX97" s="466"/>
      <c r="AY97" s="475"/>
      <c r="AZ97" s="322"/>
      <c r="BA97" s="322"/>
      <c r="BB97" s="322"/>
      <c r="CC97" s="391"/>
      <c r="CD97" s="391"/>
      <c r="CE97" s="392"/>
      <c r="CF97" s="392"/>
      <c r="CG97" s="391"/>
      <c r="CH97" s="391"/>
      <c r="CI97" s="391"/>
      <c r="CJ97" s="392"/>
      <c r="CK97" s="392"/>
      <c r="CL97" s="392"/>
      <c r="CM97" s="392"/>
      <c r="CN97" s="392"/>
      <c r="CO97" s="392"/>
    </row>
    <row r="98" spans="2:93" ht="11.25" customHeight="1">
      <c r="B98" s="1198"/>
      <c r="C98" s="1186"/>
      <c r="D98" s="1188"/>
      <c r="E98" s="1190" t="s">
        <v>94</v>
      </c>
      <c r="F98" s="1191"/>
      <c r="G98" s="1192"/>
      <c r="H98" s="828" t="s">
        <v>617</v>
      </c>
      <c r="I98" s="829"/>
      <c r="J98" s="829"/>
      <c r="K98" s="829"/>
      <c r="L98" s="829"/>
      <c r="M98" s="829"/>
      <c r="N98" s="829"/>
      <c r="O98" s="829"/>
      <c r="P98" s="829"/>
      <c r="Q98" s="829"/>
      <c r="R98" s="829"/>
      <c r="S98" s="830"/>
      <c r="T98" s="471"/>
      <c r="U98" s="472"/>
      <c r="V98" s="472"/>
      <c r="W98" s="472"/>
      <c r="X98" s="472"/>
      <c r="Y98" s="472" t="s">
        <v>219</v>
      </c>
      <c r="Z98" s="472"/>
      <c r="AA98" s="888" t="s">
        <v>663</v>
      </c>
      <c r="AB98" s="888"/>
      <c r="AC98" s="888"/>
      <c r="AD98" s="1135"/>
      <c r="AE98" s="1135"/>
      <c r="AF98" s="808" t="s">
        <v>164</v>
      </c>
      <c r="AG98" s="808"/>
      <c r="AH98" s="1135"/>
      <c r="AI98" s="1135"/>
      <c r="AJ98" s="808" t="s">
        <v>125</v>
      </c>
      <c r="AK98" s="808"/>
      <c r="AL98" s="1135"/>
      <c r="AM98" s="1135"/>
      <c r="AN98" s="472" t="s">
        <v>301</v>
      </c>
      <c r="AO98" s="472"/>
      <c r="AP98" s="472"/>
      <c r="AQ98" s="472"/>
      <c r="AR98" s="472"/>
      <c r="AS98" s="472"/>
      <c r="AT98" s="472"/>
      <c r="AU98" s="472"/>
      <c r="AV98" s="472"/>
      <c r="AW98" s="472"/>
      <c r="AX98" s="472"/>
      <c r="AY98" s="473"/>
      <c r="AZ98" s="322"/>
      <c r="BA98" s="322"/>
      <c r="BB98" s="322"/>
      <c r="CC98" s="391"/>
      <c r="CD98" s="391"/>
      <c r="CE98" s="392"/>
      <c r="CF98" s="392"/>
      <c r="CG98" s="391"/>
      <c r="CH98" s="391"/>
      <c r="CI98" s="391"/>
      <c r="CJ98" s="392"/>
      <c r="CK98" s="392"/>
      <c r="CL98" s="392"/>
      <c r="CM98" s="392"/>
      <c r="CN98" s="392"/>
      <c r="CO98" s="392"/>
    </row>
    <row r="99" spans="2:93" ht="11.25" customHeight="1">
      <c r="B99" s="1198"/>
      <c r="C99" s="1186"/>
      <c r="D99" s="1188"/>
      <c r="E99" s="1193"/>
      <c r="F99" s="1194"/>
      <c r="G99" s="1195"/>
      <c r="H99" s="821" t="s">
        <v>81</v>
      </c>
      <c r="I99" s="822"/>
      <c r="J99" s="822"/>
      <c r="K99" s="822"/>
      <c r="L99" s="822"/>
      <c r="M99" s="822"/>
      <c r="N99" s="822"/>
      <c r="O99" s="822"/>
      <c r="P99" s="822"/>
      <c r="Q99" s="822"/>
      <c r="R99" s="822"/>
      <c r="S99" s="823"/>
      <c r="T99" s="476"/>
      <c r="U99" s="465"/>
      <c r="V99" s="465"/>
      <c r="W99" s="465"/>
      <c r="X99" s="466"/>
      <c r="Y99" s="466" t="s">
        <v>284</v>
      </c>
      <c r="Z99" s="466"/>
      <c r="AA99" s="868" t="s">
        <v>663</v>
      </c>
      <c r="AB99" s="868"/>
      <c r="AC99" s="868"/>
      <c r="AD99" s="1141"/>
      <c r="AE99" s="1141"/>
      <c r="AF99" s="677" t="s">
        <v>164</v>
      </c>
      <c r="AG99" s="677"/>
      <c r="AH99" s="1141"/>
      <c r="AI99" s="1141"/>
      <c r="AJ99" s="677" t="s">
        <v>125</v>
      </c>
      <c r="AK99" s="677"/>
      <c r="AL99" s="1141"/>
      <c r="AM99" s="1141"/>
      <c r="AN99" s="466" t="s">
        <v>301</v>
      </c>
      <c r="AO99" s="466"/>
      <c r="AP99" s="466"/>
      <c r="AQ99" s="466"/>
      <c r="AR99" s="466"/>
      <c r="AS99" s="466"/>
      <c r="AT99" s="466"/>
      <c r="AU99" s="466"/>
      <c r="AV99" s="466"/>
      <c r="AW99" s="466"/>
      <c r="AX99" s="466"/>
      <c r="AY99" s="475"/>
      <c r="AZ99" s="322"/>
      <c r="BA99" s="322"/>
      <c r="BB99" s="322"/>
      <c r="CC99" s="391"/>
      <c r="CD99" s="391"/>
      <c r="CE99" s="392"/>
      <c r="CF99" s="392"/>
      <c r="CG99" s="391"/>
      <c r="CH99" s="391"/>
      <c r="CI99" s="391"/>
      <c r="CJ99" s="392"/>
      <c r="CK99" s="392"/>
      <c r="CL99" s="392"/>
      <c r="CM99" s="392"/>
      <c r="CN99" s="392"/>
      <c r="CO99" s="392"/>
    </row>
    <row r="100" spans="2:93" ht="11.25" customHeight="1">
      <c r="B100" s="1198"/>
      <c r="C100" s="1186"/>
      <c r="D100" s="1188"/>
      <c r="E100" s="1190" t="s">
        <v>95</v>
      </c>
      <c r="F100" s="1191"/>
      <c r="G100" s="1192"/>
      <c r="H100" s="828" t="s">
        <v>613</v>
      </c>
      <c r="I100" s="829"/>
      <c r="J100" s="829"/>
      <c r="K100" s="829"/>
      <c r="L100" s="829"/>
      <c r="M100" s="829"/>
      <c r="N100" s="829"/>
      <c r="O100" s="829"/>
      <c r="P100" s="829"/>
      <c r="Q100" s="829"/>
      <c r="R100" s="829"/>
      <c r="S100" s="830"/>
      <c r="T100" s="471"/>
      <c r="U100" s="472"/>
      <c r="V100" s="472"/>
      <c r="W100" s="472"/>
      <c r="X100" s="472"/>
      <c r="Y100" s="472" t="s">
        <v>219</v>
      </c>
      <c r="Z100" s="472"/>
      <c r="AA100" s="888" t="s">
        <v>663</v>
      </c>
      <c r="AB100" s="888"/>
      <c r="AC100" s="888"/>
      <c r="AD100" s="1135"/>
      <c r="AE100" s="1135"/>
      <c r="AF100" s="808" t="s">
        <v>164</v>
      </c>
      <c r="AG100" s="808"/>
      <c r="AH100" s="1135"/>
      <c r="AI100" s="1135"/>
      <c r="AJ100" s="808" t="s">
        <v>125</v>
      </c>
      <c r="AK100" s="808"/>
      <c r="AL100" s="1135"/>
      <c r="AM100" s="1135"/>
      <c r="AN100" s="472" t="s">
        <v>301</v>
      </c>
      <c r="AO100" s="472"/>
      <c r="AP100" s="472"/>
      <c r="AQ100" s="472"/>
      <c r="AR100" s="472"/>
      <c r="AS100" s="472"/>
      <c r="AT100" s="472"/>
      <c r="AU100" s="472"/>
      <c r="AV100" s="472"/>
      <c r="AW100" s="472"/>
      <c r="AX100" s="472"/>
      <c r="AY100" s="473"/>
      <c r="AZ100" s="322"/>
      <c r="BA100" s="322"/>
      <c r="BB100" s="322"/>
      <c r="CC100" s="391"/>
      <c r="CD100" s="302"/>
      <c r="CE100" s="392"/>
      <c r="CF100" s="392"/>
      <c r="CG100" s="391"/>
      <c r="CH100" s="391"/>
      <c r="CI100" s="391"/>
      <c r="CJ100" s="392"/>
      <c r="CK100" s="392"/>
      <c r="CL100" s="392"/>
      <c r="CM100" s="392"/>
      <c r="CN100" s="392"/>
      <c r="CO100" s="392"/>
    </row>
    <row r="101" spans="2:93" ht="11.25" customHeight="1">
      <c r="B101" s="1198"/>
      <c r="C101" s="1186"/>
      <c r="D101" s="1189"/>
      <c r="E101" s="1193"/>
      <c r="F101" s="1194"/>
      <c r="G101" s="1195"/>
      <c r="H101" s="821" t="s">
        <v>81</v>
      </c>
      <c r="I101" s="822"/>
      <c r="J101" s="822"/>
      <c r="K101" s="822"/>
      <c r="L101" s="822"/>
      <c r="M101" s="822"/>
      <c r="N101" s="822"/>
      <c r="O101" s="822"/>
      <c r="P101" s="822"/>
      <c r="Q101" s="822"/>
      <c r="R101" s="822"/>
      <c r="S101" s="823"/>
      <c r="T101" s="476"/>
      <c r="U101" s="465"/>
      <c r="V101" s="465"/>
      <c r="W101" s="465"/>
      <c r="X101" s="466"/>
      <c r="Y101" s="466" t="s">
        <v>284</v>
      </c>
      <c r="Z101" s="466"/>
      <c r="AA101" s="868" t="s">
        <v>663</v>
      </c>
      <c r="AB101" s="868"/>
      <c r="AC101" s="868"/>
      <c r="AD101" s="1141"/>
      <c r="AE101" s="1141"/>
      <c r="AF101" s="677" t="s">
        <v>164</v>
      </c>
      <c r="AG101" s="677"/>
      <c r="AH101" s="1141"/>
      <c r="AI101" s="1141"/>
      <c r="AJ101" s="677" t="s">
        <v>125</v>
      </c>
      <c r="AK101" s="677"/>
      <c r="AL101" s="1141"/>
      <c r="AM101" s="1141"/>
      <c r="AN101" s="466" t="s">
        <v>301</v>
      </c>
      <c r="AO101" s="466"/>
      <c r="AP101" s="466"/>
      <c r="AQ101" s="466"/>
      <c r="AR101" s="466"/>
      <c r="AS101" s="466"/>
      <c r="AT101" s="466"/>
      <c r="AU101" s="466"/>
      <c r="AV101" s="466"/>
      <c r="AW101" s="466"/>
      <c r="AX101" s="466"/>
      <c r="AY101" s="475"/>
      <c r="AZ101" s="322"/>
      <c r="BA101" s="322"/>
      <c r="BB101" s="322"/>
      <c r="CC101" s="391"/>
      <c r="CD101" s="302"/>
      <c r="CE101" s="392"/>
      <c r="CF101" s="392"/>
      <c r="CG101" s="391"/>
      <c r="CH101" s="391"/>
      <c r="CI101" s="391"/>
      <c r="CJ101" s="392"/>
      <c r="CK101" s="392"/>
      <c r="CL101" s="392"/>
      <c r="CM101" s="392"/>
      <c r="CN101" s="392"/>
      <c r="CO101" s="392"/>
    </row>
    <row r="102" spans="2:93" ht="11.25" customHeight="1">
      <c r="B102" s="1198"/>
      <c r="C102" s="1186"/>
      <c r="D102" s="1178" t="s">
        <v>84</v>
      </c>
      <c r="E102" s="1181" t="s">
        <v>96</v>
      </c>
      <c r="F102" s="1181"/>
      <c r="G102" s="1182"/>
      <c r="H102" s="828" t="s">
        <v>618</v>
      </c>
      <c r="I102" s="829"/>
      <c r="J102" s="829"/>
      <c r="K102" s="829"/>
      <c r="L102" s="829"/>
      <c r="M102" s="829"/>
      <c r="N102" s="829"/>
      <c r="O102" s="829"/>
      <c r="P102" s="829"/>
      <c r="Q102" s="829"/>
      <c r="R102" s="829"/>
      <c r="S102" s="830"/>
      <c r="T102" s="471"/>
      <c r="U102" s="472"/>
      <c r="V102" s="472"/>
      <c r="W102" s="472"/>
      <c r="X102" s="472"/>
      <c r="Y102" s="472" t="s">
        <v>219</v>
      </c>
      <c r="Z102" s="472"/>
      <c r="AA102" s="888" t="s">
        <v>663</v>
      </c>
      <c r="AB102" s="888"/>
      <c r="AC102" s="888"/>
      <c r="AD102" s="1135"/>
      <c r="AE102" s="1135"/>
      <c r="AF102" s="808" t="s">
        <v>164</v>
      </c>
      <c r="AG102" s="808"/>
      <c r="AH102" s="1135"/>
      <c r="AI102" s="1135"/>
      <c r="AJ102" s="808" t="s">
        <v>125</v>
      </c>
      <c r="AK102" s="808"/>
      <c r="AL102" s="1135"/>
      <c r="AM102" s="1135"/>
      <c r="AN102" s="472" t="s">
        <v>301</v>
      </c>
      <c r="AO102" s="472"/>
      <c r="AP102" s="472"/>
      <c r="AQ102" s="472"/>
      <c r="AR102" s="472"/>
      <c r="AS102" s="472"/>
      <c r="AT102" s="472"/>
      <c r="AU102" s="472"/>
      <c r="AV102" s="472"/>
      <c r="AW102" s="472"/>
      <c r="AX102" s="472"/>
      <c r="AY102" s="473"/>
      <c r="AZ102" s="322"/>
      <c r="BA102" s="322"/>
      <c r="BB102" s="322"/>
      <c r="CC102" s="391"/>
      <c r="CD102" s="302"/>
      <c r="CE102" s="392"/>
      <c r="CF102" s="392"/>
      <c r="CG102" s="391"/>
      <c r="CH102" s="391"/>
      <c r="CI102" s="391"/>
      <c r="CJ102" s="392"/>
      <c r="CK102" s="392"/>
      <c r="CL102" s="392"/>
      <c r="CM102" s="392"/>
      <c r="CN102" s="392"/>
      <c r="CO102" s="392"/>
    </row>
    <row r="103" spans="2:93" ht="11.25" customHeight="1">
      <c r="B103" s="1198"/>
      <c r="C103" s="1186"/>
      <c r="D103" s="1179"/>
      <c r="E103" s="1183"/>
      <c r="F103" s="1183"/>
      <c r="G103" s="1184"/>
      <c r="H103" s="821" t="s">
        <v>97</v>
      </c>
      <c r="I103" s="822"/>
      <c r="J103" s="822"/>
      <c r="K103" s="822"/>
      <c r="L103" s="822"/>
      <c r="M103" s="822"/>
      <c r="N103" s="822"/>
      <c r="O103" s="822"/>
      <c r="P103" s="822"/>
      <c r="Q103" s="822"/>
      <c r="R103" s="822"/>
      <c r="S103" s="823"/>
      <c r="T103" s="476"/>
      <c r="U103" s="465"/>
      <c r="V103" s="465"/>
      <c r="W103" s="465"/>
      <c r="X103" s="466"/>
      <c r="Y103" s="466" t="s">
        <v>284</v>
      </c>
      <c r="Z103" s="466"/>
      <c r="AA103" s="868" t="s">
        <v>663</v>
      </c>
      <c r="AB103" s="868"/>
      <c r="AC103" s="868"/>
      <c r="AD103" s="1141"/>
      <c r="AE103" s="1141"/>
      <c r="AF103" s="677" t="s">
        <v>164</v>
      </c>
      <c r="AG103" s="677"/>
      <c r="AH103" s="1141"/>
      <c r="AI103" s="1141"/>
      <c r="AJ103" s="677" t="s">
        <v>125</v>
      </c>
      <c r="AK103" s="677"/>
      <c r="AL103" s="1141"/>
      <c r="AM103" s="1141"/>
      <c r="AN103" s="466" t="s">
        <v>301</v>
      </c>
      <c r="AO103" s="466"/>
      <c r="AP103" s="466"/>
      <c r="AQ103" s="466"/>
      <c r="AR103" s="466"/>
      <c r="AS103" s="466"/>
      <c r="AT103" s="466"/>
      <c r="AU103" s="466"/>
      <c r="AV103" s="466"/>
      <c r="AW103" s="466"/>
      <c r="AX103" s="466"/>
      <c r="AY103" s="475"/>
      <c r="AZ103" s="322"/>
      <c r="BA103" s="322"/>
      <c r="BB103" s="322"/>
      <c r="CC103" s="391"/>
      <c r="CD103" s="391"/>
      <c r="CE103" s="392"/>
      <c r="CF103" s="392"/>
      <c r="CG103" s="391"/>
      <c r="CH103" s="391"/>
      <c r="CI103" s="391"/>
      <c r="CJ103" s="392"/>
      <c r="CK103" s="392"/>
      <c r="CL103" s="392"/>
      <c r="CM103" s="392"/>
      <c r="CN103" s="392"/>
      <c r="CO103" s="392"/>
    </row>
    <row r="104" spans="2:93" ht="11.25" customHeight="1">
      <c r="B104" s="1198"/>
      <c r="C104" s="1186"/>
      <c r="D104" s="1179"/>
      <c r="E104" s="1181" t="s">
        <v>98</v>
      </c>
      <c r="F104" s="1181"/>
      <c r="G104" s="1182"/>
      <c r="H104" s="828" t="s">
        <v>619</v>
      </c>
      <c r="I104" s="829"/>
      <c r="J104" s="829"/>
      <c r="K104" s="829"/>
      <c r="L104" s="829"/>
      <c r="M104" s="829"/>
      <c r="N104" s="829"/>
      <c r="O104" s="829"/>
      <c r="P104" s="829"/>
      <c r="Q104" s="829"/>
      <c r="R104" s="829"/>
      <c r="S104" s="830"/>
      <c r="T104" s="471"/>
      <c r="U104" s="472"/>
      <c r="V104" s="472"/>
      <c r="W104" s="472"/>
      <c r="X104" s="472"/>
      <c r="Y104" s="472" t="s">
        <v>219</v>
      </c>
      <c r="Z104" s="472"/>
      <c r="AA104" s="888" t="s">
        <v>663</v>
      </c>
      <c r="AB104" s="888"/>
      <c r="AC104" s="888"/>
      <c r="AD104" s="1135"/>
      <c r="AE104" s="1135"/>
      <c r="AF104" s="808" t="s">
        <v>164</v>
      </c>
      <c r="AG104" s="808"/>
      <c r="AH104" s="1135"/>
      <c r="AI104" s="1135"/>
      <c r="AJ104" s="808" t="s">
        <v>125</v>
      </c>
      <c r="AK104" s="808"/>
      <c r="AL104" s="1135"/>
      <c r="AM104" s="1135"/>
      <c r="AN104" s="472" t="s">
        <v>301</v>
      </c>
      <c r="AO104" s="472"/>
      <c r="AP104" s="472"/>
      <c r="AQ104" s="472"/>
      <c r="AR104" s="472"/>
      <c r="AS104" s="472"/>
      <c r="AT104" s="472"/>
      <c r="AU104" s="472"/>
      <c r="AV104" s="472"/>
      <c r="AW104" s="472"/>
      <c r="AX104" s="472"/>
      <c r="AY104" s="473"/>
      <c r="AZ104" s="322"/>
      <c r="BA104" s="322"/>
      <c r="BB104" s="322"/>
      <c r="CC104" s="391"/>
      <c r="CD104" s="391"/>
      <c r="CE104" s="392"/>
      <c r="CF104" s="392"/>
      <c r="CG104" s="391"/>
      <c r="CH104" s="391"/>
      <c r="CI104" s="391"/>
      <c r="CJ104" s="392"/>
      <c r="CK104" s="392"/>
      <c r="CL104" s="392"/>
      <c r="CM104" s="392"/>
      <c r="CN104" s="392"/>
      <c r="CO104" s="392"/>
    </row>
    <row r="105" spans="2:93" ht="11.25" customHeight="1">
      <c r="B105" s="1199"/>
      <c r="C105" s="1187"/>
      <c r="D105" s="1180"/>
      <c r="E105" s="1183"/>
      <c r="F105" s="1183"/>
      <c r="G105" s="1184"/>
      <c r="H105" s="821" t="s">
        <v>99</v>
      </c>
      <c r="I105" s="822"/>
      <c r="J105" s="822"/>
      <c r="K105" s="822"/>
      <c r="L105" s="822"/>
      <c r="M105" s="822"/>
      <c r="N105" s="822"/>
      <c r="O105" s="822"/>
      <c r="P105" s="822"/>
      <c r="Q105" s="822"/>
      <c r="R105" s="822"/>
      <c r="S105" s="823"/>
      <c r="T105" s="476"/>
      <c r="U105" s="465"/>
      <c r="V105" s="465"/>
      <c r="W105" s="465"/>
      <c r="X105" s="466"/>
      <c r="Y105" s="466" t="s">
        <v>284</v>
      </c>
      <c r="Z105" s="466"/>
      <c r="AA105" s="868" t="s">
        <v>663</v>
      </c>
      <c r="AB105" s="868"/>
      <c r="AC105" s="868"/>
      <c r="AD105" s="1141"/>
      <c r="AE105" s="1141"/>
      <c r="AF105" s="677" t="s">
        <v>164</v>
      </c>
      <c r="AG105" s="677"/>
      <c r="AH105" s="1141"/>
      <c r="AI105" s="1141"/>
      <c r="AJ105" s="677" t="s">
        <v>125</v>
      </c>
      <c r="AK105" s="677"/>
      <c r="AL105" s="1141"/>
      <c r="AM105" s="1141"/>
      <c r="AN105" s="466" t="s">
        <v>301</v>
      </c>
      <c r="AO105" s="466"/>
      <c r="AP105" s="466"/>
      <c r="AQ105" s="466"/>
      <c r="AR105" s="466"/>
      <c r="AS105" s="466"/>
      <c r="AT105" s="466"/>
      <c r="AU105" s="466"/>
      <c r="AV105" s="466"/>
      <c r="AW105" s="466"/>
      <c r="AX105" s="466"/>
      <c r="AY105" s="475"/>
      <c r="AZ105" s="322"/>
      <c r="BA105" s="322"/>
      <c r="BB105" s="322"/>
      <c r="CC105" s="391"/>
      <c r="CD105" s="391"/>
      <c r="CE105" s="392"/>
      <c r="CF105" s="392"/>
      <c r="CG105" s="391"/>
      <c r="CH105" s="391"/>
      <c r="CI105" s="391"/>
      <c r="CJ105" s="392"/>
      <c r="CK105" s="392"/>
      <c r="CL105" s="392"/>
      <c r="CM105" s="392"/>
      <c r="CN105" s="392"/>
      <c r="CO105" s="392"/>
    </row>
    <row r="106" spans="2:93" ht="11.25" customHeight="1">
      <c r="B106" s="704" t="s">
        <v>100</v>
      </c>
      <c r="C106" s="705"/>
      <c r="D106" s="705"/>
      <c r="E106" s="705"/>
      <c r="F106" s="705"/>
      <c r="G106" s="1124"/>
      <c r="H106" s="704" t="s">
        <v>60</v>
      </c>
      <c r="I106" s="705"/>
      <c r="J106" s="705"/>
      <c r="K106" s="705"/>
      <c r="L106" s="705"/>
      <c r="M106" s="705"/>
      <c r="N106" s="705"/>
      <c r="O106" s="705"/>
      <c r="P106" s="705"/>
      <c r="Q106" s="705"/>
      <c r="R106" s="705"/>
      <c r="S106" s="1124"/>
      <c r="T106" s="471"/>
      <c r="U106" s="472"/>
      <c r="V106" s="472"/>
      <c r="W106" s="472"/>
      <c r="X106" s="468"/>
      <c r="Y106" s="468"/>
      <c r="Z106" s="468"/>
      <c r="AA106" s="679" t="s">
        <v>629</v>
      </c>
      <c r="AB106" s="679"/>
      <c r="AC106" s="679"/>
      <c r="AD106" s="1123" t="str">
        <f>IF(AN5="","",AN5)</f>
        <v/>
      </c>
      <c r="AE106" s="1123"/>
      <c r="AF106" s="679" t="s">
        <v>164</v>
      </c>
      <c r="AG106" s="679"/>
      <c r="AH106" s="1123" t="str">
        <f>IF(AR5="","",AR5)</f>
        <v/>
      </c>
      <c r="AI106" s="1123"/>
      <c r="AJ106" s="679" t="s">
        <v>125</v>
      </c>
      <c r="AK106" s="679"/>
      <c r="AL106" s="1123" t="str">
        <f>IF(AV5="","",AV5)</f>
        <v/>
      </c>
      <c r="AM106" s="1123"/>
      <c r="AN106" s="468" t="s">
        <v>290</v>
      </c>
      <c r="AO106" s="468"/>
      <c r="AP106" s="468"/>
      <c r="AQ106" s="468"/>
      <c r="AR106" s="468"/>
      <c r="AS106" s="468"/>
      <c r="AT106" s="468"/>
      <c r="AU106" s="468"/>
      <c r="AV106" s="468"/>
      <c r="AW106" s="468"/>
      <c r="AX106" s="468"/>
      <c r="AY106" s="480"/>
      <c r="AZ106" s="322"/>
      <c r="BA106" s="322"/>
      <c r="BB106" s="322"/>
      <c r="CC106" s="391"/>
      <c r="CD106" s="391"/>
      <c r="CE106" s="392"/>
      <c r="CF106" s="392"/>
      <c r="CG106" s="391"/>
      <c r="CH106" s="391"/>
      <c r="CI106" s="391"/>
      <c r="CJ106" s="392"/>
      <c r="CK106" s="392"/>
      <c r="CL106" s="392"/>
      <c r="CM106" s="392"/>
      <c r="CN106" s="392"/>
      <c r="CO106" s="392"/>
    </row>
    <row r="107" spans="2:93" ht="15" customHeight="1">
      <c r="B107" s="1168" t="s">
        <v>101</v>
      </c>
      <c r="C107" s="1171" t="s">
        <v>102</v>
      </c>
      <c r="D107" s="1172" t="s">
        <v>103</v>
      </c>
      <c r="E107" s="1173"/>
      <c r="F107" s="1173"/>
      <c r="G107" s="1174"/>
      <c r="H107" s="704" t="s">
        <v>302</v>
      </c>
      <c r="I107" s="705"/>
      <c r="J107" s="705"/>
      <c r="K107" s="705"/>
      <c r="L107" s="705"/>
      <c r="M107" s="705"/>
      <c r="N107" s="705"/>
      <c r="O107" s="705"/>
      <c r="P107" s="705"/>
      <c r="Q107" s="705"/>
      <c r="R107" s="705"/>
      <c r="S107" s="1124"/>
      <c r="T107" s="471"/>
      <c r="U107" s="472"/>
      <c r="V107" s="472"/>
      <c r="W107" s="472"/>
      <c r="X107" s="468"/>
      <c r="Y107" s="468"/>
      <c r="Z107" s="468"/>
      <c r="AA107" s="679" t="s">
        <v>628</v>
      </c>
      <c r="AB107" s="679"/>
      <c r="AC107" s="679"/>
      <c r="AD107" s="1123" t="str">
        <f>IF(AN6="","",AN6)</f>
        <v/>
      </c>
      <c r="AE107" s="1123"/>
      <c r="AF107" s="679" t="s">
        <v>164</v>
      </c>
      <c r="AG107" s="679"/>
      <c r="AH107" s="1123" t="str">
        <f>IF(AR6="","",AR6)</f>
        <v/>
      </c>
      <c r="AI107" s="1123"/>
      <c r="AJ107" s="679" t="s">
        <v>125</v>
      </c>
      <c r="AK107" s="679"/>
      <c r="AL107" s="1123" t="str">
        <f>IF(AV6="","",AV6)</f>
        <v/>
      </c>
      <c r="AM107" s="1123"/>
      <c r="AN107" s="468" t="s">
        <v>290</v>
      </c>
      <c r="AO107" s="468"/>
      <c r="AP107" s="468"/>
      <c r="AQ107" s="468"/>
      <c r="AR107" s="468"/>
      <c r="AS107" s="468"/>
      <c r="AT107" s="468"/>
      <c r="AU107" s="468"/>
      <c r="AV107" s="468"/>
      <c r="AW107" s="468"/>
      <c r="AX107" s="468"/>
      <c r="AY107" s="480"/>
      <c r="AZ107" s="322"/>
      <c r="BA107" s="322"/>
      <c r="BB107" s="322"/>
      <c r="CC107" s="391"/>
      <c r="CD107" s="391"/>
      <c r="CE107" s="392"/>
      <c r="CF107" s="392"/>
      <c r="CG107" s="391"/>
      <c r="CH107" s="391"/>
      <c r="CI107" s="391"/>
      <c r="CJ107" s="392"/>
      <c r="CK107" s="392"/>
      <c r="CL107" s="392"/>
      <c r="CM107" s="392"/>
      <c r="CN107" s="392"/>
      <c r="CO107" s="392"/>
    </row>
    <row r="108" spans="2:93" ht="15" customHeight="1">
      <c r="B108" s="1169"/>
      <c r="C108" s="1171"/>
      <c r="D108" s="1165" t="s">
        <v>104</v>
      </c>
      <c r="E108" s="1166"/>
      <c r="F108" s="1166"/>
      <c r="G108" s="1167"/>
      <c r="H108" s="704" t="s">
        <v>60</v>
      </c>
      <c r="I108" s="705"/>
      <c r="J108" s="705"/>
      <c r="K108" s="705"/>
      <c r="L108" s="705"/>
      <c r="M108" s="705"/>
      <c r="N108" s="705"/>
      <c r="O108" s="705"/>
      <c r="P108" s="705"/>
      <c r="Q108" s="705"/>
      <c r="R108" s="705"/>
      <c r="S108" s="1124"/>
      <c r="T108" s="471"/>
      <c r="U108" s="472"/>
      <c r="V108" s="472"/>
      <c r="W108" s="472"/>
      <c r="X108" s="468"/>
      <c r="Y108" s="468"/>
      <c r="Z108" s="468"/>
      <c r="AA108" s="679" t="s">
        <v>628</v>
      </c>
      <c r="AB108" s="679"/>
      <c r="AC108" s="679"/>
      <c r="AD108" s="1123" t="str">
        <f>IF(AN5="","",AN5)</f>
        <v/>
      </c>
      <c r="AE108" s="1123"/>
      <c r="AF108" s="679" t="s">
        <v>164</v>
      </c>
      <c r="AG108" s="679"/>
      <c r="AH108" s="1123" t="str">
        <f>IF(AR5="","",AR5)</f>
        <v/>
      </c>
      <c r="AI108" s="1123"/>
      <c r="AJ108" s="679" t="s">
        <v>125</v>
      </c>
      <c r="AK108" s="679"/>
      <c r="AL108" s="1123" t="str">
        <f>IF(AV5="","",AV5)</f>
        <v/>
      </c>
      <c r="AM108" s="1123"/>
      <c r="AN108" s="468" t="s">
        <v>290</v>
      </c>
      <c r="AO108" s="468"/>
      <c r="AP108" s="468"/>
      <c r="AQ108" s="468"/>
      <c r="AR108" s="468"/>
      <c r="AS108" s="468"/>
      <c r="AT108" s="468"/>
      <c r="AU108" s="468"/>
      <c r="AV108" s="468"/>
      <c r="AW108" s="468"/>
      <c r="AX108" s="468"/>
      <c r="AY108" s="480"/>
      <c r="AZ108" s="322"/>
      <c r="BA108" s="322"/>
      <c r="BB108" s="322"/>
      <c r="CC108" s="391"/>
      <c r="CD108" s="391"/>
      <c r="CE108" s="392"/>
      <c r="CF108" s="392"/>
      <c r="CG108" s="391"/>
      <c r="CH108" s="391"/>
      <c r="CI108" s="391"/>
      <c r="CJ108" s="392"/>
      <c r="CK108" s="392"/>
      <c r="CL108" s="392"/>
      <c r="CM108" s="392"/>
      <c r="CN108" s="392"/>
      <c r="CO108" s="392"/>
    </row>
    <row r="109" spans="2:93" ht="15" customHeight="1">
      <c r="B109" s="1169"/>
      <c r="C109" s="1171"/>
      <c r="D109" s="1165" t="s">
        <v>105</v>
      </c>
      <c r="E109" s="1166"/>
      <c r="F109" s="1166"/>
      <c r="G109" s="1167"/>
      <c r="H109" s="704" t="s">
        <v>106</v>
      </c>
      <c r="I109" s="705"/>
      <c r="J109" s="705"/>
      <c r="K109" s="705"/>
      <c r="L109" s="705"/>
      <c r="M109" s="705"/>
      <c r="N109" s="705"/>
      <c r="O109" s="705"/>
      <c r="P109" s="705"/>
      <c r="Q109" s="705"/>
      <c r="R109" s="705"/>
      <c r="S109" s="1124"/>
      <c r="T109" s="471"/>
      <c r="U109" s="472"/>
      <c r="V109" s="472"/>
      <c r="W109" s="472"/>
      <c r="X109" s="468"/>
      <c r="Y109" s="468"/>
      <c r="Z109" s="468"/>
      <c r="AA109" s="888" t="s">
        <v>663</v>
      </c>
      <c r="AB109" s="888"/>
      <c r="AC109" s="888"/>
      <c r="AD109" s="1128"/>
      <c r="AE109" s="1128"/>
      <c r="AF109" s="679" t="s">
        <v>164</v>
      </c>
      <c r="AG109" s="679"/>
      <c r="AH109" s="1128"/>
      <c r="AI109" s="1128"/>
      <c r="AJ109" s="679" t="s">
        <v>125</v>
      </c>
      <c r="AK109" s="679"/>
      <c r="AL109" s="1128"/>
      <c r="AM109" s="1128"/>
      <c r="AN109" s="468" t="s">
        <v>290</v>
      </c>
      <c r="AO109" s="468"/>
      <c r="AP109" s="468"/>
      <c r="AQ109" s="468"/>
      <c r="AR109" s="468"/>
      <c r="AS109" s="468"/>
      <c r="AT109" s="468"/>
      <c r="AU109" s="468"/>
      <c r="AV109" s="468"/>
      <c r="AW109" s="468"/>
      <c r="AX109" s="468"/>
      <c r="AY109" s="480"/>
      <c r="AZ109" s="322"/>
      <c r="BA109" s="322"/>
      <c r="BB109" s="322"/>
      <c r="CC109" s="391"/>
      <c r="CD109" s="391"/>
      <c r="CE109" s="392"/>
      <c r="CF109" s="392"/>
      <c r="CG109" s="391"/>
      <c r="CH109" s="391"/>
      <c r="CI109" s="391"/>
      <c r="CJ109" s="392"/>
      <c r="CK109" s="392"/>
      <c r="CL109" s="392"/>
      <c r="CM109" s="392"/>
      <c r="CN109" s="392"/>
      <c r="CO109" s="392"/>
    </row>
    <row r="110" spans="2:93" ht="11.25" customHeight="1">
      <c r="B110" s="1169"/>
      <c r="C110" s="1146" t="s">
        <v>107</v>
      </c>
      <c r="D110" s="1147"/>
      <c r="E110" s="1147"/>
      <c r="F110" s="1147"/>
      <c r="G110" s="1148"/>
      <c r="H110" s="828" t="s">
        <v>52</v>
      </c>
      <c r="I110" s="829"/>
      <c r="J110" s="829"/>
      <c r="K110" s="829"/>
      <c r="L110" s="829"/>
      <c r="M110" s="829"/>
      <c r="N110" s="829"/>
      <c r="O110" s="829"/>
      <c r="P110" s="829"/>
      <c r="Q110" s="829"/>
      <c r="R110" s="829"/>
      <c r="S110" s="830"/>
      <c r="T110" s="471"/>
      <c r="U110" s="472"/>
      <c r="V110" s="472"/>
      <c r="W110" s="472"/>
      <c r="X110" s="472"/>
      <c r="Y110" s="472" t="s">
        <v>219</v>
      </c>
      <c r="Z110" s="472"/>
      <c r="AA110" s="888" t="s">
        <v>663</v>
      </c>
      <c r="AB110" s="888"/>
      <c r="AC110" s="888"/>
      <c r="AD110" s="1135"/>
      <c r="AE110" s="1135"/>
      <c r="AF110" s="808" t="s">
        <v>164</v>
      </c>
      <c r="AG110" s="808"/>
      <c r="AH110" s="804" t="str">
        <f>IF(AR9="","",IF(日程表!E3="","",IF(日程表!E3&lt;28,AR9,IF(AND(AR9=12,OR(日程表!E3=31,日程表!E3="末")),1,AR9+1))))</f>
        <v/>
      </c>
      <c r="AI110" s="804"/>
      <c r="AJ110" s="808" t="s">
        <v>125</v>
      </c>
      <c r="AK110" s="808"/>
      <c r="AL110" s="804" t="str">
        <f>IF(AR9="","",IF(日程表!E3="","",IF(日程表!E3&lt;28,日程表!E3+1,1)))</f>
        <v/>
      </c>
      <c r="AM110" s="804"/>
      <c r="AN110" s="472" t="s">
        <v>301</v>
      </c>
      <c r="AO110" s="472"/>
      <c r="AP110" s="472"/>
      <c r="AQ110" s="472"/>
      <c r="AR110" s="472"/>
      <c r="AS110" s="472"/>
      <c r="AT110" s="472"/>
      <c r="AU110" s="472"/>
      <c r="AV110" s="472"/>
      <c r="AW110" s="472"/>
      <c r="AX110" s="472"/>
      <c r="AY110" s="473"/>
      <c r="AZ110" s="322"/>
      <c r="BA110" s="322"/>
      <c r="BB110" s="322"/>
      <c r="CC110" s="391"/>
      <c r="CD110" s="391"/>
      <c r="CE110" s="392"/>
      <c r="CF110" s="392"/>
      <c r="CG110" s="391"/>
      <c r="CH110" s="391"/>
      <c r="CI110" s="391"/>
      <c r="CJ110" s="392"/>
      <c r="CK110" s="392"/>
      <c r="CL110" s="392"/>
      <c r="CM110" s="392"/>
      <c r="CN110" s="392"/>
      <c r="CO110" s="392"/>
    </row>
    <row r="111" spans="2:93" ht="11.25" customHeight="1">
      <c r="B111" s="1170"/>
      <c r="C111" s="1175"/>
      <c r="D111" s="1176"/>
      <c r="E111" s="1176"/>
      <c r="F111" s="1176"/>
      <c r="G111" s="1177"/>
      <c r="H111" s="821"/>
      <c r="I111" s="822"/>
      <c r="J111" s="822"/>
      <c r="K111" s="822"/>
      <c r="L111" s="822"/>
      <c r="M111" s="822"/>
      <c r="N111" s="822"/>
      <c r="O111" s="822"/>
      <c r="P111" s="822"/>
      <c r="Q111" s="822"/>
      <c r="R111" s="822"/>
      <c r="S111" s="823"/>
      <c r="T111" s="476"/>
      <c r="U111" s="465"/>
      <c r="V111" s="465"/>
      <c r="W111" s="465"/>
      <c r="X111" s="466"/>
      <c r="Y111" s="466" t="s">
        <v>284</v>
      </c>
      <c r="Z111" s="466"/>
      <c r="AA111" s="677" t="s">
        <v>629</v>
      </c>
      <c r="AB111" s="677"/>
      <c r="AC111" s="677"/>
      <c r="AD111" s="1119" t="str">
        <f>IF(AN5="","",AN5)</f>
        <v/>
      </c>
      <c r="AE111" s="1119"/>
      <c r="AF111" s="677" t="s">
        <v>164</v>
      </c>
      <c r="AG111" s="677"/>
      <c r="AH111" s="1119" t="str">
        <f>IF(AR5="","",AR5)</f>
        <v/>
      </c>
      <c r="AI111" s="1119"/>
      <c r="AJ111" s="677" t="s">
        <v>125</v>
      </c>
      <c r="AK111" s="677"/>
      <c r="AL111" s="1119" t="str">
        <f>IF(AV5="","",AV5)</f>
        <v/>
      </c>
      <c r="AM111" s="1119"/>
      <c r="AN111" s="466" t="s">
        <v>301</v>
      </c>
      <c r="AO111" s="466"/>
      <c r="AP111" s="466"/>
      <c r="AQ111" s="466"/>
      <c r="AR111" s="466"/>
      <c r="AS111" s="466"/>
      <c r="AT111" s="466"/>
      <c r="AU111" s="466"/>
      <c r="AV111" s="466"/>
      <c r="AW111" s="466"/>
      <c r="AX111" s="466"/>
      <c r="AY111" s="475"/>
      <c r="AZ111" s="322"/>
      <c r="BA111" s="322"/>
      <c r="BB111" s="322"/>
      <c r="CC111" s="391"/>
      <c r="CD111" s="391"/>
      <c r="CE111" s="392"/>
      <c r="CF111" s="392"/>
      <c r="CG111" s="391"/>
      <c r="CH111" s="391"/>
      <c r="CI111" s="391"/>
      <c r="CJ111" s="392"/>
      <c r="CK111" s="392"/>
      <c r="CL111" s="392"/>
      <c r="CM111" s="392"/>
      <c r="CN111" s="392"/>
      <c r="CO111" s="392"/>
    </row>
    <row r="112" spans="2:93" ht="11.25" customHeight="1">
      <c r="B112" s="1156" t="s">
        <v>108</v>
      </c>
      <c r="C112" s="1129" t="s">
        <v>303</v>
      </c>
      <c r="D112" s="1159"/>
      <c r="E112" s="1159"/>
      <c r="F112" s="1159"/>
      <c r="G112" s="1160"/>
      <c r="H112" s="704" t="s">
        <v>304</v>
      </c>
      <c r="I112" s="705"/>
      <c r="J112" s="705"/>
      <c r="K112" s="705"/>
      <c r="L112" s="705"/>
      <c r="M112" s="705"/>
      <c r="N112" s="705"/>
      <c r="O112" s="705"/>
      <c r="P112" s="705"/>
      <c r="Q112" s="705"/>
      <c r="R112" s="705"/>
      <c r="S112" s="1124"/>
      <c r="T112" s="1164" t="s">
        <v>673</v>
      </c>
      <c r="U112" s="806"/>
      <c r="V112" s="806"/>
      <c r="W112" s="806"/>
      <c r="X112" s="1128"/>
      <c r="Y112" s="1128"/>
      <c r="Z112" s="679" t="s">
        <v>164</v>
      </c>
      <c r="AA112" s="679"/>
      <c r="AB112" s="1128"/>
      <c r="AC112" s="1128"/>
      <c r="AD112" s="679" t="s">
        <v>286</v>
      </c>
      <c r="AE112" s="679"/>
      <c r="AF112" s="1128"/>
      <c r="AG112" s="1128"/>
      <c r="AH112" s="802" t="s">
        <v>654</v>
      </c>
      <c r="AI112" s="802"/>
      <c r="AJ112" s="802"/>
      <c r="AK112" s="802"/>
      <c r="AL112" s="802"/>
      <c r="AM112" s="802"/>
      <c r="AN112" s="1128"/>
      <c r="AO112" s="1128"/>
      <c r="AP112" s="679" t="s">
        <v>164</v>
      </c>
      <c r="AQ112" s="679"/>
      <c r="AR112" s="1128"/>
      <c r="AS112" s="1128"/>
      <c r="AT112" s="679" t="s">
        <v>286</v>
      </c>
      <c r="AU112" s="679"/>
      <c r="AV112" s="1128"/>
      <c r="AW112" s="1128"/>
      <c r="AX112" s="679" t="s">
        <v>163</v>
      </c>
      <c r="AY112" s="718"/>
      <c r="AZ112" s="322"/>
      <c r="BA112" s="322"/>
      <c r="BB112" s="322"/>
      <c r="CC112" s="391"/>
      <c r="CD112" s="302"/>
      <c r="CE112" s="392"/>
      <c r="CF112" s="392"/>
      <c r="CG112" s="391"/>
      <c r="CH112" s="391"/>
      <c r="CI112" s="391"/>
      <c r="CJ112" s="392"/>
      <c r="CK112" s="392"/>
      <c r="CL112" s="392"/>
      <c r="CM112" s="392"/>
      <c r="CN112" s="392"/>
      <c r="CO112" s="392"/>
    </row>
    <row r="113" spans="2:100" ht="11.25" customHeight="1">
      <c r="B113" s="1157"/>
      <c r="C113" s="1161"/>
      <c r="D113" s="767"/>
      <c r="E113" s="767"/>
      <c r="F113" s="767"/>
      <c r="G113" s="942"/>
      <c r="H113" s="704" t="s">
        <v>305</v>
      </c>
      <c r="I113" s="705"/>
      <c r="J113" s="705"/>
      <c r="K113" s="705"/>
      <c r="L113" s="705"/>
      <c r="M113" s="705"/>
      <c r="N113" s="705"/>
      <c r="O113" s="705"/>
      <c r="P113" s="705"/>
      <c r="Q113" s="705"/>
      <c r="R113" s="705"/>
      <c r="S113" s="1124"/>
      <c r="T113" s="1164" t="s">
        <v>673</v>
      </c>
      <c r="U113" s="806"/>
      <c r="V113" s="806"/>
      <c r="W113" s="806"/>
      <c r="X113" s="1128"/>
      <c r="Y113" s="1128"/>
      <c r="Z113" s="679" t="s">
        <v>164</v>
      </c>
      <c r="AA113" s="679"/>
      <c r="AB113" s="1128"/>
      <c r="AC113" s="1128"/>
      <c r="AD113" s="679" t="s">
        <v>286</v>
      </c>
      <c r="AE113" s="679"/>
      <c r="AF113" s="1128"/>
      <c r="AG113" s="1128"/>
      <c r="AH113" s="802" t="s">
        <v>654</v>
      </c>
      <c r="AI113" s="802"/>
      <c r="AJ113" s="802"/>
      <c r="AK113" s="802"/>
      <c r="AL113" s="802"/>
      <c r="AM113" s="802"/>
      <c r="AN113" s="1128"/>
      <c r="AO113" s="1128"/>
      <c r="AP113" s="679" t="s">
        <v>164</v>
      </c>
      <c r="AQ113" s="679"/>
      <c r="AR113" s="1128"/>
      <c r="AS113" s="1128"/>
      <c r="AT113" s="679" t="s">
        <v>286</v>
      </c>
      <c r="AU113" s="679"/>
      <c r="AV113" s="1128"/>
      <c r="AW113" s="1128"/>
      <c r="AX113" s="679" t="s">
        <v>163</v>
      </c>
      <c r="AY113" s="718"/>
      <c r="AZ113" s="322"/>
      <c r="BA113" s="322"/>
      <c r="BB113" s="322"/>
      <c r="CC113" s="391"/>
      <c r="CD113" s="302"/>
      <c r="CE113" s="392"/>
      <c r="CF113" s="392"/>
      <c r="CG113" s="391"/>
      <c r="CH113" s="391"/>
      <c r="CI113" s="391"/>
      <c r="CJ113" s="392"/>
      <c r="CK113" s="392"/>
      <c r="CL113" s="392"/>
      <c r="CM113" s="392"/>
      <c r="CN113" s="392"/>
      <c r="CO113" s="392"/>
    </row>
    <row r="114" spans="2:100" ht="11.25" customHeight="1">
      <c r="B114" s="1157"/>
      <c r="C114" s="1161"/>
      <c r="D114" s="767"/>
      <c r="E114" s="767"/>
      <c r="F114" s="767"/>
      <c r="G114" s="942"/>
      <c r="H114" s="704" t="s">
        <v>306</v>
      </c>
      <c r="I114" s="705"/>
      <c r="J114" s="705"/>
      <c r="K114" s="705"/>
      <c r="L114" s="705"/>
      <c r="M114" s="705"/>
      <c r="N114" s="705"/>
      <c r="O114" s="705"/>
      <c r="P114" s="705"/>
      <c r="Q114" s="705"/>
      <c r="R114" s="705"/>
      <c r="S114" s="1124"/>
      <c r="T114" s="1164" t="s">
        <v>673</v>
      </c>
      <c r="U114" s="806"/>
      <c r="V114" s="806"/>
      <c r="W114" s="806"/>
      <c r="X114" s="1128"/>
      <c r="Y114" s="1128"/>
      <c r="Z114" s="679" t="s">
        <v>164</v>
      </c>
      <c r="AA114" s="679"/>
      <c r="AB114" s="1128"/>
      <c r="AC114" s="1128"/>
      <c r="AD114" s="679" t="s">
        <v>286</v>
      </c>
      <c r="AE114" s="679"/>
      <c r="AF114" s="1128"/>
      <c r="AG114" s="1128"/>
      <c r="AH114" s="802" t="s">
        <v>654</v>
      </c>
      <c r="AI114" s="802"/>
      <c r="AJ114" s="802"/>
      <c r="AK114" s="802"/>
      <c r="AL114" s="802"/>
      <c r="AM114" s="802"/>
      <c r="AN114" s="1128"/>
      <c r="AO114" s="1128"/>
      <c r="AP114" s="679" t="s">
        <v>164</v>
      </c>
      <c r="AQ114" s="679"/>
      <c r="AR114" s="1128"/>
      <c r="AS114" s="1128"/>
      <c r="AT114" s="679" t="s">
        <v>286</v>
      </c>
      <c r="AU114" s="679"/>
      <c r="AV114" s="1128"/>
      <c r="AW114" s="1128"/>
      <c r="AX114" s="679" t="s">
        <v>163</v>
      </c>
      <c r="AY114" s="718"/>
      <c r="AZ114" s="322"/>
      <c r="BA114" s="322"/>
      <c r="BB114" s="322"/>
      <c r="CC114" s="391"/>
      <c r="CD114" s="302"/>
      <c r="CE114" s="392"/>
      <c r="CF114" s="392"/>
      <c r="CG114" s="391"/>
      <c r="CH114" s="391"/>
      <c r="CI114" s="391"/>
      <c r="CJ114" s="392"/>
      <c r="CK114" s="392"/>
      <c r="CL114" s="392"/>
      <c r="CM114" s="392"/>
      <c r="CN114" s="392"/>
      <c r="CO114" s="392"/>
    </row>
    <row r="115" spans="2:100" ht="11.25" customHeight="1">
      <c r="B115" s="1158"/>
      <c r="C115" s="1162"/>
      <c r="D115" s="837"/>
      <c r="E115" s="837"/>
      <c r="F115" s="837"/>
      <c r="G115" s="1163"/>
      <c r="H115" s="471" t="s">
        <v>32</v>
      </c>
      <c r="I115" s="472"/>
      <c r="J115" s="472"/>
      <c r="K115" s="472"/>
      <c r="L115" s="472"/>
      <c r="M115" s="472"/>
      <c r="N115" s="472"/>
      <c r="O115" s="472"/>
      <c r="P115" s="472"/>
      <c r="Q115" s="472"/>
      <c r="R115" s="472"/>
      <c r="S115" s="473"/>
      <c r="T115" s="744" t="s">
        <v>307</v>
      </c>
      <c r="U115" s="679"/>
      <c r="V115" s="679">
        <v>19</v>
      </c>
      <c r="W115" s="679"/>
      <c r="X115" s="679" t="s">
        <v>308</v>
      </c>
      <c r="Y115" s="679"/>
      <c r="Z115" s="679" t="s">
        <v>307</v>
      </c>
      <c r="AA115" s="679"/>
      <c r="AB115" s="1128"/>
      <c r="AC115" s="1128"/>
      <c r="AD115" s="679" t="s">
        <v>309</v>
      </c>
      <c r="AE115" s="679"/>
      <c r="AF115" s="679" t="s">
        <v>307</v>
      </c>
      <c r="AG115" s="679"/>
      <c r="AH115" s="1128"/>
      <c r="AI115" s="1128"/>
      <c r="AJ115" s="679" t="s">
        <v>310</v>
      </c>
      <c r="AK115" s="679"/>
      <c r="AL115" s="679" t="s">
        <v>227</v>
      </c>
      <c r="AM115" s="679"/>
      <c r="AN115" s="1128"/>
      <c r="AO115" s="1128"/>
      <c r="AP115" s="465"/>
      <c r="AQ115" s="465"/>
      <c r="AR115" s="465"/>
      <c r="AS115" s="465"/>
      <c r="AT115" s="465"/>
      <c r="AU115" s="465"/>
      <c r="AV115" s="465"/>
      <c r="AW115" s="465"/>
      <c r="AX115" s="465"/>
      <c r="AY115" s="477"/>
      <c r="AZ115" s="322"/>
      <c r="BA115" s="322"/>
      <c r="BB115" s="322"/>
      <c r="CC115" s="391"/>
      <c r="CD115" s="391"/>
      <c r="CE115" s="392"/>
      <c r="CF115" s="392"/>
      <c r="CG115" s="391"/>
      <c r="CH115" s="391"/>
      <c r="CI115" s="391"/>
      <c r="CJ115" s="392"/>
      <c r="CK115" s="392"/>
      <c r="CL115" s="392"/>
      <c r="CM115" s="392"/>
      <c r="CN115" s="392"/>
      <c r="CO115" s="392"/>
    </row>
    <row r="116" spans="2:100" ht="11.25" customHeight="1">
      <c r="B116" s="1153" t="s">
        <v>109</v>
      </c>
      <c r="C116" s="704" t="s">
        <v>110</v>
      </c>
      <c r="D116" s="705"/>
      <c r="E116" s="705"/>
      <c r="F116" s="705"/>
      <c r="G116" s="1124"/>
      <c r="H116" s="704" t="s">
        <v>111</v>
      </c>
      <c r="I116" s="705"/>
      <c r="J116" s="705"/>
      <c r="K116" s="705"/>
      <c r="L116" s="705"/>
      <c r="M116" s="705"/>
      <c r="N116" s="705"/>
      <c r="O116" s="705"/>
      <c r="P116" s="705"/>
      <c r="Q116" s="705"/>
      <c r="R116" s="705"/>
      <c r="S116" s="1124"/>
      <c r="T116" s="1164" t="s">
        <v>673</v>
      </c>
      <c r="U116" s="806"/>
      <c r="V116" s="806"/>
      <c r="W116" s="806"/>
      <c r="X116" s="1128"/>
      <c r="Y116" s="1128"/>
      <c r="Z116" s="808" t="s">
        <v>164</v>
      </c>
      <c r="AA116" s="808"/>
      <c r="AB116" s="804" t="str">
        <f>IF(AR9="","",IF(日程表!E3="","",IF(日程表!E3&lt;28,AR9,IF(AND(AR9=12,OR(日程表!E3=31,日程表!E3="末")),1,AR9+1))))</f>
        <v/>
      </c>
      <c r="AC116" s="804"/>
      <c r="AD116" s="808" t="s">
        <v>286</v>
      </c>
      <c r="AE116" s="808"/>
      <c r="AF116" s="804" t="str">
        <f>IF(AR9="","",IF(日程表!E3="","",IF(日程表!E3&lt;28,日程表!E3+1,1)))</f>
        <v/>
      </c>
      <c r="AG116" s="804"/>
      <c r="AH116" s="802" t="s">
        <v>654</v>
      </c>
      <c r="AI116" s="802"/>
      <c r="AJ116" s="802"/>
      <c r="AK116" s="802"/>
      <c r="AL116" s="802"/>
      <c r="AM116" s="802"/>
      <c r="AN116" s="804" t="str">
        <f>IF(AN5="","",AN5)</f>
        <v/>
      </c>
      <c r="AO116" s="804"/>
      <c r="AP116" s="808" t="s">
        <v>164</v>
      </c>
      <c r="AQ116" s="808"/>
      <c r="AR116" s="804" t="str">
        <f>IF(AR5="","",AR5)</f>
        <v/>
      </c>
      <c r="AS116" s="804"/>
      <c r="AT116" s="808" t="s">
        <v>286</v>
      </c>
      <c r="AU116" s="808"/>
      <c r="AV116" s="804" t="str">
        <f>IF(AV5="","",AV5)</f>
        <v/>
      </c>
      <c r="AW116" s="804"/>
      <c r="AX116" s="808" t="s">
        <v>163</v>
      </c>
      <c r="AY116" s="1152"/>
      <c r="AZ116" s="322"/>
      <c r="BA116" s="322"/>
      <c r="BB116" s="322"/>
      <c r="CC116" s="391"/>
      <c r="CD116" s="391"/>
      <c r="CE116" s="392"/>
      <c r="CF116" s="392"/>
      <c r="CG116" s="391"/>
      <c r="CH116" s="391"/>
      <c r="CI116" s="391"/>
      <c r="CJ116" s="392"/>
      <c r="CK116" s="392"/>
      <c r="CL116" s="392"/>
      <c r="CM116" s="392"/>
      <c r="CN116" s="392"/>
      <c r="CO116" s="392"/>
    </row>
    <row r="117" spans="2:100" ht="11.25" customHeight="1">
      <c r="B117" s="1154"/>
      <c r="C117" s="704" t="s">
        <v>112</v>
      </c>
      <c r="D117" s="705"/>
      <c r="E117" s="705"/>
      <c r="F117" s="705"/>
      <c r="G117" s="1124"/>
      <c r="H117" s="704" t="s">
        <v>111</v>
      </c>
      <c r="I117" s="705"/>
      <c r="J117" s="705"/>
      <c r="K117" s="705"/>
      <c r="L117" s="705"/>
      <c r="M117" s="705"/>
      <c r="N117" s="705"/>
      <c r="O117" s="705"/>
      <c r="P117" s="705"/>
      <c r="Q117" s="705"/>
      <c r="R117" s="705"/>
      <c r="S117" s="1124"/>
      <c r="T117" s="1164" t="s">
        <v>673</v>
      </c>
      <c r="U117" s="806"/>
      <c r="V117" s="806"/>
      <c r="W117" s="806"/>
      <c r="X117" s="1128"/>
      <c r="Y117" s="1128"/>
      <c r="Z117" s="808" t="s">
        <v>164</v>
      </c>
      <c r="AA117" s="808"/>
      <c r="AB117" s="804" t="str">
        <f>IF(AR9="","",IF(日程表!E3="","",IF(日程表!E3&lt;28,AR9,IF(AND(AR9=12,OR(日程表!E3=31,日程表!E3="末")),1,AR9+1))))</f>
        <v/>
      </c>
      <c r="AC117" s="804"/>
      <c r="AD117" s="808" t="s">
        <v>286</v>
      </c>
      <c r="AE117" s="808"/>
      <c r="AF117" s="804" t="str">
        <f>IF(AR9="","",IF(日程表!E3="","",IF(日程表!E3&lt;28,日程表!E3+1,1)))</f>
        <v/>
      </c>
      <c r="AG117" s="804"/>
      <c r="AH117" s="802" t="s">
        <v>654</v>
      </c>
      <c r="AI117" s="802"/>
      <c r="AJ117" s="802"/>
      <c r="AK117" s="802"/>
      <c r="AL117" s="802"/>
      <c r="AM117" s="802"/>
      <c r="AN117" s="804" t="str">
        <f>IF(AN5="","",AN5)</f>
        <v/>
      </c>
      <c r="AO117" s="804"/>
      <c r="AP117" s="808" t="s">
        <v>164</v>
      </c>
      <c r="AQ117" s="808"/>
      <c r="AR117" s="804" t="str">
        <f>IF(AR5="","",AR5)</f>
        <v/>
      </c>
      <c r="AS117" s="804"/>
      <c r="AT117" s="808" t="s">
        <v>286</v>
      </c>
      <c r="AU117" s="808"/>
      <c r="AV117" s="804" t="str">
        <f>IF(AV5="","",AV5)</f>
        <v/>
      </c>
      <c r="AW117" s="804"/>
      <c r="AX117" s="808" t="s">
        <v>163</v>
      </c>
      <c r="AY117" s="1152"/>
      <c r="AZ117" s="322"/>
      <c r="BA117" s="322"/>
      <c r="BB117" s="322"/>
      <c r="CC117" s="391"/>
      <c r="CD117" s="391"/>
      <c r="CE117" s="392"/>
      <c r="CF117" s="392"/>
      <c r="CG117" s="391"/>
      <c r="CH117" s="391"/>
      <c r="CI117" s="391"/>
      <c r="CJ117" s="392"/>
      <c r="CK117" s="392"/>
      <c r="CL117" s="392"/>
      <c r="CM117" s="392"/>
      <c r="CN117" s="392"/>
      <c r="CO117" s="392"/>
    </row>
    <row r="118" spans="2:100" ht="11.25" customHeight="1">
      <c r="B118" s="1154"/>
      <c r="C118" s="1129" t="s">
        <v>113</v>
      </c>
      <c r="D118" s="1159"/>
      <c r="E118" s="1159"/>
      <c r="F118" s="1159"/>
      <c r="G118" s="1160"/>
      <c r="H118" s="704" t="s">
        <v>114</v>
      </c>
      <c r="I118" s="705"/>
      <c r="J118" s="705"/>
      <c r="K118" s="705"/>
      <c r="L118" s="705"/>
      <c r="M118" s="705"/>
      <c r="N118" s="705"/>
      <c r="O118" s="705"/>
      <c r="P118" s="705"/>
      <c r="Q118" s="705"/>
      <c r="R118" s="705"/>
      <c r="S118" s="1124"/>
      <c r="T118" s="1164" t="s">
        <v>673</v>
      </c>
      <c r="U118" s="806"/>
      <c r="V118" s="806"/>
      <c r="W118" s="806"/>
      <c r="X118" s="1128"/>
      <c r="Y118" s="1128"/>
      <c r="Z118" s="808" t="s">
        <v>164</v>
      </c>
      <c r="AA118" s="808"/>
      <c r="AB118" s="804" t="str">
        <f>IF(AR9="","",IF(日程表!E3="","",IF(日程表!E3&lt;28,AR9,IF(AND(AR9=12,OR(日程表!E3=31,日程表!E3="末")),1,AR9+1))))</f>
        <v/>
      </c>
      <c r="AC118" s="804"/>
      <c r="AD118" s="808" t="s">
        <v>286</v>
      </c>
      <c r="AE118" s="808"/>
      <c r="AF118" s="804" t="str">
        <f>IF(AR9="","",IF(日程表!E3="","",IF(日程表!E3&lt;28,日程表!E3+1,1)))</f>
        <v/>
      </c>
      <c r="AG118" s="804"/>
      <c r="AH118" s="802" t="s">
        <v>654</v>
      </c>
      <c r="AI118" s="802"/>
      <c r="AJ118" s="802"/>
      <c r="AK118" s="802"/>
      <c r="AL118" s="802"/>
      <c r="AM118" s="802"/>
      <c r="AN118" s="804" t="str">
        <f>IF(AN5="","",AN5)</f>
        <v/>
      </c>
      <c r="AO118" s="804"/>
      <c r="AP118" s="808" t="s">
        <v>164</v>
      </c>
      <c r="AQ118" s="808"/>
      <c r="AR118" s="804" t="str">
        <f>IF(AR5="","",AR5)</f>
        <v/>
      </c>
      <c r="AS118" s="804"/>
      <c r="AT118" s="808" t="s">
        <v>286</v>
      </c>
      <c r="AU118" s="808"/>
      <c r="AV118" s="804" t="str">
        <f>IF(AV5="","",AV5)</f>
        <v/>
      </c>
      <c r="AW118" s="804"/>
      <c r="AX118" s="808" t="s">
        <v>163</v>
      </c>
      <c r="AY118" s="1152"/>
      <c r="AZ118" s="322"/>
      <c r="BA118" s="322"/>
      <c r="BB118" s="322"/>
      <c r="CC118" s="391"/>
      <c r="CD118" s="391"/>
      <c r="CE118" s="392"/>
      <c r="CF118" s="392"/>
      <c r="CG118" s="391"/>
      <c r="CH118" s="391"/>
      <c r="CI118" s="391"/>
      <c r="CJ118" s="392"/>
      <c r="CK118" s="392"/>
      <c r="CL118" s="392"/>
      <c r="CM118" s="392"/>
      <c r="CN118" s="392"/>
      <c r="CO118" s="392"/>
    </row>
    <row r="119" spans="2:100" ht="11.25" customHeight="1">
      <c r="B119" s="1155"/>
      <c r="C119" s="704" t="s">
        <v>115</v>
      </c>
      <c r="D119" s="705"/>
      <c r="E119" s="705"/>
      <c r="F119" s="705"/>
      <c r="G119" s="1124"/>
      <c r="H119" s="704" t="s">
        <v>60</v>
      </c>
      <c r="I119" s="705"/>
      <c r="J119" s="705"/>
      <c r="K119" s="705"/>
      <c r="L119" s="705"/>
      <c r="M119" s="705"/>
      <c r="N119" s="705"/>
      <c r="O119" s="705"/>
      <c r="P119" s="705"/>
      <c r="Q119" s="705"/>
      <c r="R119" s="705"/>
      <c r="S119" s="1124"/>
      <c r="T119" s="467"/>
      <c r="U119" s="468"/>
      <c r="V119" s="468"/>
      <c r="W119" s="468"/>
      <c r="X119" s="468"/>
      <c r="Y119" s="468"/>
      <c r="Z119" s="468"/>
      <c r="AA119" s="679" t="s">
        <v>628</v>
      </c>
      <c r="AB119" s="679"/>
      <c r="AC119" s="679"/>
      <c r="AD119" s="1123" t="str">
        <f>IF(AN5="","",AN5)</f>
        <v/>
      </c>
      <c r="AE119" s="1123"/>
      <c r="AF119" s="679" t="s">
        <v>164</v>
      </c>
      <c r="AG119" s="679"/>
      <c r="AH119" s="1123" t="str">
        <f>IF(AR5="","",AR5)</f>
        <v/>
      </c>
      <c r="AI119" s="1123"/>
      <c r="AJ119" s="679" t="s">
        <v>125</v>
      </c>
      <c r="AK119" s="679"/>
      <c r="AL119" s="1123" t="str">
        <f>IF(AV5="","",AV5)</f>
        <v/>
      </c>
      <c r="AM119" s="1123"/>
      <c r="AN119" s="468" t="s">
        <v>290</v>
      </c>
      <c r="AO119" s="468"/>
      <c r="AP119" s="468"/>
      <c r="AQ119" s="468"/>
      <c r="AR119" s="468"/>
      <c r="AS119" s="468"/>
      <c r="AT119" s="468"/>
      <c r="AU119" s="468"/>
      <c r="AV119" s="468"/>
      <c r="AW119" s="468"/>
      <c r="AX119" s="468"/>
      <c r="AY119" s="480"/>
      <c r="AZ119" s="322"/>
      <c r="BA119" s="322"/>
      <c r="BB119" s="322"/>
      <c r="CC119" s="391"/>
      <c r="CD119" s="391"/>
      <c r="CE119" s="392"/>
      <c r="CF119" s="392"/>
      <c r="CG119" s="391"/>
      <c r="CH119" s="391"/>
      <c r="CI119" s="391"/>
      <c r="CJ119" s="392"/>
      <c r="CK119" s="392"/>
      <c r="CL119" s="392"/>
      <c r="CM119" s="392"/>
      <c r="CN119" s="392"/>
      <c r="CO119" s="392"/>
    </row>
    <row r="120" spans="2:100" ht="11.25" customHeight="1">
      <c r="B120" s="307" t="s">
        <v>741</v>
      </c>
      <c r="T120" s="166"/>
      <c r="AR120" s="465"/>
      <c r="AS120" s="465"/>
      <c r="AT120" s="465"/>
      <c r="AU120" s="465"/>
      <c r="AV120" s="465"/>
      <c r="AW120" s="465"/>
      <c r="AX120" s="465"/>
      <c r="AY120" s="472"/>
      <c r="AZ120" s="329"/>
      <c r="BA120" s="329"/>
      <c r="BB120" s="329"/>
      <c r="BC120" s="392"/>
      <c r="BD120" s="392"/>
      <c r="BE120" s="392"/>
      <c r="BF120" s="392"/>
      <c r="BG120" s="392"/>
      <c r="BH120" s="392"/>
      <c r="BI120" s="392"/>
      <c r="BJ120" s="392"/>
      <c r="BK120" s="392"/>
      <c r="CC120" s="391"/>
      <c r="CD120" s="391"/>
      <c r="CE120" s="392"/>
      <c r="CF120" s="392"/>
      <c r="CG120" s="391"/>
      <c r="CH120" s="391"/>
      <c r="CI120" s="391"/>
      <c r="CJ120" s="392"/>
      <c r="CK120" s="392"/>
      <c r="CL120" s="392"/>
      <c r="CM120" s="392"/>
      <c r="CN120" s="392"/>
      <c r="CO120" s="392"/>
    </row>
    <row r="121" spans="2:100">
      <c r="U121" s="485"/>
      <c r="AR121" s="463"/>
      <c r="AS121" s="463"/>
      <c r="AT121" s="463"/>
      <c r="AU121" s="463"/>
      <c r="AV121" s="463"/>
      <c r="AW121" s="463"/>
      <c r="AX121" s="463"/>
      <c r="AY121" s="431" t="s">
        <v>726</v>
      </c>
      <c r="AZ121" s="332"/>
      <c r="BA121" s="332"/>
      <c r="BB121" s="332"/>
      <c r="BC121" s="394"/>
      <c r="BD121" s="394"/>
      <c r="BE121" s="394"/>
      <c r="BF121" s="394"/>
      <c r="BG121" s="394"/>
      <c r="BH121" s="394"/>
      <c r="BI121" s="394"/>
      <c r="BJ121" s="394"/>
      <c r="BK121" s="394"/>
      <c r="CC121" s="391"/>
      <c r="CD121" s="391"/>
      <c r="CE121" s="392"/>
      <c r="CF121" s="392"/>
      <c r="CG121" s="391"/>
      <c r="CH121" s="391"/>
      <c r="CI121" s="391"/>
      <c r="CJ121" s="392"/>
      <c r="CK121" s="392"/>
      <c r="CL121" s="392"/>
      <c r="CM121" s="392"/>
      <c r="CN121" s="392"/>
      <c r="CO121" s="392"/>
    </row>
    <row r="122" spans="2:100">
      <c r="B122" s="322"/>
      <c r="C122" s="322"/>
      <c r="D122" s="322"/>
      <c r="E122" s="322"/>
      <c r="F122" s="322"/>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2"/>
      <c r="AL122" s="322"/>
      <c r="AM122" s="322"/>
      <c r="AN122" s="322"/>
      <c r="AO122" s="322"/>
      <c r="AP122" s="322"/>
      <c r="AQ122" s="322"/>
      <c r="AR122" s="322"/>
      <c r="AS122" s="322"/>
      <c r="AT122" s="322"/>
      <c r="AU122" s="322"/>
      <c r="AV122" s="322"/>
      <c r="AW122" s="322"/>
      <c r="AX122" s="322"/>
      <c r="AY122" s="322"/>
      <c r="AZ122" s="322"/>
      <c r="BA122" s="322"/>
      <c r="BB122" s="322"/>
      <c r="CC122" s="391"/>
      <c r="CD122" s="391"/>
      <c r="CE122" s="392"/>
      <c r="CF122" s="392"/>
      <c r="CG122" s="391"/>
      <c r="CH122" s="391"/>
      <c r="CI122" s="391"/>
      <c r="CJ122" s="392"/>
      <c r="CK122" s="392"/>
      <c r="CL122" s="392"/>
      <c r="CM122" s="392"/>
      <c r="CN122" s="392"/>
      <c r="CO122" s="392"/>
    </row>
    <row r="123" spans="2:100">
      <c r="B123" s="32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2"/>
      <c r="AL123" s="322"/>
      <c r="AM123" s="322"/>
      <c r="AN123" s="322"/>
      <c r="AO123" s="322"/>
      <c r="AP123" s="322"/>
      <c r="AQ123" s="322"/>
      <c r="AR123" s="322"/>
      <c r="AS123" s="322"/>
      <c r="AT123" s="322"/>
      <c r="AU123" s="322"/>
      <c r="AV123" s="322"/>
      <c r="AW123" s="322"/>
      <c r="AX123" s="322"/>
      <c r="AY123" s="322"/>
      <c r="AZ123" s="322"/>
      <c r="BA123" s="322"/>
      <c r="BB123" s="322"/>
      <c r="CC123" s="391"/>
      <c r="CD123" s="391"/>
      <c r="CE123" s="392"/>
      <c r="CF123" s="392"/>
      <c r="CG123" s="391"/>
      <c r="CH123" s="391"/>
      <c r="CI123" s="391"/>
      <c r="CJ123" s="392"/>
      <c r="CK123" s="392"/>
      <c r="CL123" s="392"/>
      <c r="CM123" s="392"/>
      <c r="CN123" s="392"/>
      <c r="CO123" s="392"/>
    </row>
    <row r="124" spans="2:100">
      <c r="B124" s="322"/>
      <c r="C124" s="322"/>
      <c r="D124" s="322"/>
      <c r="E124" s="322"/>
      <c r="F124" s="322"/>
      <c r="G124" s="322"/>
      <c r="H124" s="322"/>
      <c r="I124" s="322"/>
      <c r="J124" s="322"/>
      <c r="K124" s="322"/>
      <c r="L124" s="322"/>
      <c r="M124" s="322"/>
      <c r="N124" s="322"/>
      <c r="O124" s="322"/>
      <c r="P124" s="322"/>
      <c r="Q124" s="322"/>
      <c r="R124" s="322"/>
      <c r="S124" s="322"/>
      <c r="T124" s="322"/>
      <c r="U124" s="322"/>
      <c r="V124" s="322"/>
      <c r="W124" s="322"/>
      <c r="X124" s="322"/>
      <c r="Y124" s="322"/>
      <c r="Z124" s="322"/>
      <c r="AA124" s="322"/>
      <c r="AB124" s="322"/>
      <c r="AC124" s="322"/>
      <c r="AD124" s="322"/>
      <c r="AE124" s="322"/>
      <c r="AF124" s="322"/>
      <c r="AG124" s="322"/>
      <c r="AH124" s="322"/>
      <c r="AI124" s="322"/>
      <c r="AJ124" s="322"/>
      <c r="AK124" s="322"/>
      <c r="AL124" s="322"/>
      <c r="AM124" s="322"/>
      <c r="AN124" s="322"/>
      <c r="AO124" s="322"/>
      <c r="AP124" s="322"/>
      <c r="AQ124" s="322"/>
      <c r="AR124" s="322"/>
      <c r="AS124" s="322"/>
      <c r="AT124" s="322"/>
      <c r="AU124" s="322"/>
      <c r="AV124" s="322"/>
      <c r="AW124" s="322"/>
      <c r="AX124" s="322"/>
      <c r="AY124" s="322"/>
      <c r="AZ124" s="322"/>
      <c r="BA124" s="322"/>
      <c r="BB124" s="322"/>
      <c r="CC124" s="391"/>
      <c r="CD124" s="302"/>
      <c r="CE124" s="392"/>
      <c r="CF124" s="392"/>
      <c r="CG124" s="391"/>
      <c r="CH124" s="391"/>
      <c r="CI124" s="391"/>
      <c r="CJ124" s="392"/>
      <c r="CK124" s="392"/>
      <c r="CL124" s="392"/>
      <c r="CM124" s="392"/>
      <c r="CN124" s="392"/>
      <c r="CO124" s="392"/>
    </row>
    <row r="125" spans="2:100">
      <c r="B125" s="322"/>
      <c r="C125" s="322"/>
      <c r="D125" s="322"/>
      <c r="E125" s="322"/>
      <c r="F125" s="322"/>
      <c r="G125" s="322"/>
      <c r="H125" s="322"/>
      <c r="I125" s="322"/>
      <c r="J125" s="322"/>
      <c r="K125" s="322"/>
      <c r="L125" s="322"/>
      <c r="M125" s="322"/>
      <c r="N125" s="322"/>
      <c r="O125" s="322"/>
      <c r="P125" s="322"/>
      <c r="Q125" s="322"/>
      <c r="R125" s="322"/>
      <c r="S125" s="322"/>
      <c r="T125" s="322"/>
      <c r="U125" s="322"/>
      <c r="V125" s="322"/>
      <c r="W125" s="322"/>
      <c r="X125" s="322"/>
      <c r="Y125" s="322"/>
      <c r="Z125" s="322"/>
      <c r="AA125" s="322"/>
      <c r="AB125" s="322"/>
      <c r="AC125" s="322"/>
      <c r="AD125" s="322"/>
      <c r="AE125" s="322"/>
      <c r="AF125" s="322"/>
      <c r="AG125" s="322"/>
      <c r="AH125" s="322"/>
      <c r="AI125" s="322"/>
      <c r="AJ125" s="322"/>
      <c r="AK125" s="322"/>
      <c r="AL125" s="322"/>
      <c r="AM125" s="322"/>
      <c r="AN125" s="322"/>
      <c r="AO125" s="322"/>
      <c r="AP125" s="322"/>
      <c r="AQ125" s="322"/>
      <c r="AR125" s="322"/>
      <c r="AS125" s="322"/>
      <c r="AT125" s="322"/>
      <c r="AU125" s="322"/>
      <c r="AV125" s="322"/>
      <c r="AW125" s="322"/>
      <c r="AX125" s="322"/>
      <c r="AY125" s="322"/>
      <c r="AZ125" s="322"/>
      <c r="BA125" s="322"/>
      <c r="BB125" s="322"/>
      <c r="CC125" s="391"/>
      <c r="CD125" s="302"/>
      <c r="CE125" s="392"/>
      <c r="CF125" s="392"/>
      <c r="CG125" s="391"/>
      <c r="CH125" s="391"/>
      <c r="CI125" s="391"/>
      <c r="CJ125" s="392"/>
      <c r="CK125" s="392"/>
      <c r="CL125" s="392"/>
      <c r="CM125" s="392"/>
      <c r="CN125" s="392"/>
      <c r="CO125" s="392"/>
    </row>
    <row r="126" spans="2:100">
      <c r="B126" s="322"/>
      <c r="C126" s="322"/>
      <c r="D126" s="322"/>
      <c r="E126" s="322"/>
      <c r="F126" s="322"/>
      <c r="G126" s="322"/>
      <c r="H126" s="322"/>
      <c r="I126" s="322"/>
      <c r="J126" s="322"/>
      <c r="K126" s="322"/>
      <c r="L126" s="322"/>
      <c r="M126" s="322"/>
      <c r="N126" s="322"/>
      <c r="O126" s="322"/>
      <c r="P126" s="322"/>
      <c r="Q126" s="322"/>
      <c r="R126" s="322"/>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22"/>
      <c r="AV126" s="322"/>
      <c r="AW126" s="322"/>
      <c r="AX126" s="322"/>
      <c r="AY126" s="322"/>
      <c r="AZ126" s="322"/>
      <c r="BA126" s="322"/>
      <c r="BB126" s="322"/>
      <c r="CC126" s="391"/>
      <c r="CD126" s="302"/>
      <c r="CE126" s="392"/>
      <c r="CF126" s="392"/>
      <c r="CG126" s="391"/>
      <c r="CH126" s="391"/>
      <c r="CI126" s="391"/>
      <c r="CJ126" s="392"/>
      <c r="CK126" s="392"/>
      <c r="CL126" s="392"/>
      <c r="CM126" s="392"/>
      <c r="CN126" s="392"/>
      <c r="CO126" s="392"/>
    </row>
    <row r="127" spans="2:100">
      <c r="B127" s="322"/>
      <c r="C127" s="322"/>
      <c r="D127" s="322"/>
      <c r="E127" s="322"/>
      <c r="F127" s="322"/>
      <c r="G127" s="322"/>
      <c r="H127" s="322"/>
      <c r="I127" s="322"/>
      <c r="J127" s="322"/>
      <c r="K127" s="322"/>
      <c r="L127" s="322"/>
      <c r="M127" s="322"/>
      <c r="N127" s="322"/>
      <c r="O127" s="322"/>
      <c r="P127" s="322"/>
      <c r="Q127" s="322"/>
      <c r="R127" s="322"/>
      <c r="S127" s="322"/>
      <c r="T127" s="322"/>
      <c r="U127" s="322"/>
      <c r="V127" s="322"/>
      <c r="W127" s="322"/>
      <c r="X127" s="322"/>
      <c r="Y127" s="322"/>
      <c r="Z127" s="322"/>
      <c r="AA127" s="322"/>
      <c r="AB127" s="322"/>
      <c r="AC127" s="322"/>
      <c r="AD127" s="322"/>
      <c r="AE127" s="322"/>
      <c r="AF127" s="322"/>
      <c r="AG127" s="322"/>
      <c r="AH127" s="322"/>
      <c r="AI127" s="322"/>
      <c r="AJ127" s="322"/>
      <c r="AK127" s="322"/>
      <c r="AL127" s="322"/>
      <c r="AM127" s="322"/>
      <c r="AN127" s="322"/>
      <c r="AO127" s="322"/>
      <c r="AP127" s="322"/>
      <c r="AQ127" s="322"/>
      <c r="AR127" s="322"/>
      <c r="AS127" s="322"/>
      <c r="AT127" s="322"/>
      <c r="AU127" s="322"/>
      <c r="AV127" s="322"/>
      <c r="AW127" s="322"/>
      <c r="AX127" s="322"/>
      <c r="AY127" s="322"/>
      <c r="AZ127" s="322"/>
      <c r="BA127" s="322"/>
      <c r="BB127" s="322"/>
      <c r="CC127" s="391"/>
      <c r="CD127" s="391"/>
      <c r="CE127" s="392"/>
      <c r="CF127" s="392"/>
      <c r="CG127" s="391"/>
      <c r="CH127" s="391"/>
      <c r="CI127" s="391"/>
      <c r="CJ127" s="392"/>
      <c r="CK127" s="392"/>
      <c r="CL127" s="392"/>
      <c r="CM127" s="392"/>
      <c r="CN127" s="392"/>
      <c r="CO127" s="392"/>
      <c r="CV127" s="301"/>
    </row>
    <row r="128" spans="2:100">
      <c r="CC128" s="391"/>
      <c r="CD128" s="391"/>
      <c r="CE128" s="392"/>
      <c r="CF128" s="392"/>
      <c r="CG128" s="391"/>
      <c r="CH128" s="391"/>
      <c r="CI128" s="391"/>
      <c r="CJ128" s="392"/>
      <c r="CK128" s="392"/>
      <c r="CL128" s="392"/>
      <c r="CM128" s="392"/>
      <c r="CN128" s="392"/>
      <c r="CO128" s="392"/>
      <c r="CV128" s="301"/>
    </row>
    <row r="129" spans="81:100">
      <c r="CC129" s="391"/>
      <c r="CD129" s="391"/>
      <c r="CE129" s="392"/>
      <c r="CF129" s="392"/>
      <c r="CG129" s="391"/>
      <c r="CH129" s="391"/>
      <c r="CI129" s="391"/>
      <c r="CJ129" s="392"/>
      <c r="CK129" s="392"/>
      <c r="CL129" s="392"/>
      <c r="CM129" s="392"/>
      <c r="CN129" s="392"/>
      <c r="CO129" s="392"/>
      <c r="CV129" s="301"/>
    </row>
    <row r="130" spans="81:100">
      <c r="CC130" s="391"/>
      <c r="CD130" s="391"/>
      <c r="CE130" s="392"/>
      <c r="CF130" s="392"/>
      <c r="CG130" s="391"/>
      <c r="CH130" s="391"/>
      <c r="CI130" s="391"/>
      <c r="CJ130" s="392"/>
      <c r="CK130" s="392"/>
      <c r="CL130" s="392"/>
      <c r="CM130" s="392"/>
      <c r="CN130" s="392"/>
      <c r="CO130" s="392"/>
      <c r="CV130" s="301"/>
    </row>
    <row r="131" spans="81:100">
      <c r="CC131" s="391"/>
      <c r="CD131" s="391"/>
      <c r="CE131" s="392"/>
      <c r="CF131" s="392"/>
      <c r="CG131" s="391"/>
      <c r="CH131" s="391"/>
      <c r="CI131" s="391"/>
      <c r="CJ131" s="392"/>
      <c r="CK131" s="392"/>
      <c r="CL131" s="392"/>
      <c r="CM131" s="392"/>
      <c r="CN131" s="392"/>
      <c r="CO131" s="392"/>
      <c r="CV131" s="301"/>
    </row>
    <row r="132" spans="81:100">
      <c r="CC132" s="391"/>
      <c r="CD132" s="391"/>
      <c r="CE132" s="392"/>
      <c r="CF132" s="392"/>
      <c r="CG132" s="391"/>
      <c r="CH132" s="391"/>
      <c r="CI132" s="391"/>
      <c r="CJ132" s="392"/>
      <c r="CK132" s="392"/>
      <c r="CL132" s="392"/>
      <c r="CM132" s="392"/>
      <c r="CN132" s="392"/>
      <c r="CO132" s="392"/>
      <c r="CV132" s="301"/>
    </row>
    <row r="133" spans="81:100">
      <c r="CC133" s="391"/>
      <c r="CD133" s="391"/>
      <c r="CE133" s="392"/>
      <c r="CF133" s="392"/>
      <c r="CG133" s="391"/>
      <c r="CH133" s="391"/>
      <c r="CI133" s="391"/>
      <c r="CJ133" s="392"/>
      <c r="CK133" s="392"/>
      <c r="CL133" s="392"/>
      <c r="CM133" s="392"/>
      <c r="CN133" s="392"/>
      <c r="CO133" s="392"/>
      <c r="CV133" s="301"/>
    </row>
    <row r="134" spans="81:100">
      <c r="CC134" s="391"/>
      <c r="CD134" s="391"/>
      <c r="CE134" s="392"/>
      <c r="CF134" s="392"/>
      <c r="CG134" s="391"/>
      <c r="CH134" s="391"/>
      <c r="CI134" s="391"/>
      <c r="CJ134" s="392"/>
      <c r="CK134" s="392"/>
      <c r="CL134" s="392"/>
      <c r="CM134" s="392"/>
      <c r="CN134" s="392"/>
      <c r="CO134" s="392"/>
      <c r="CV134" s="301"/>
    </row>
    <row r="135" spans="81:100">
      <c r="CC135" s="391"/>
      <c r="CD135" s="391"/>
      <c r="CE135" s="392"/>
      <c r="CF135" s="392"/>
      <c r="CG135" s="391"/>
      <c r="CH135" s="391"/>
      <c r="CI135" s="391"/>
      <c r="CJ135" s="392"/>
      <c r="CK135" s="392"/>
      <c r="CL135" s="392"/>
      <c r="CM135" s="392"/>
      <c r="CN135" s="392"/>
      <c r="CO135" s="392"/>
      <c r="CV135" s="301"/>
    </row>
    <row r="136" spans="81:100">
      <c r="CC136" s="391"/>
      <c r="CD136" s="302"/>
      <c r="CE136" s="392"/>
      <c r="CF136" s="392"/>
      <c r="CG136" s="391"/>
      <c r="CH136" s="391"/>
      <c r="CI136" s="391"/>
      <c r="CJ136" s="392"/>
      <c r="CK136" s="392"/>
      <c r="CL136" s="392"/>
      <c r="CM136" s="392"/>
      <c r="CN136" s="392"/>
      <c r="CO136" s="392"/>
      <c r="CV136" s="301"/>
    </row>
    <row r="137" spans="81:100">
      <c r="CC137" s="391"/>
      <c r="CD137" s="302"/>
      <c r="CE137" s="392"/>
      <c r="CF137" s="392"/>
      <c r="CG137" s="391"/>
      <c r="CH137" s="391"/>
      <c r="CI137" s="391"/>
      <c r="CJ137" s="392"/>
      <c r="CK137" s="392"/>
      <c r="CL137" s="392"/>
      <c r="CM137" s="392"/>
      <c r="CN137" s="392"/>
      <c r="CO137" s="392"/>
      <c r="CV137" s="301"/>
    </row>
    <row r="138" spans="81:100">
      <c r="CD138" s="301"/>
      <c r="CV138" s="301"/>
    </row>
    <row r="139" spans="81:100">
      <c r="CV139" s="301"/>
    </row>
    <row r="140" spans="81:100">
      <c r="CV140" s="301"/>
    </row>
    <row r="141" spans="81:100">
      <c r="CV141" s="301"/>
    </row>
    <row r="142" spans="81:100">
      <c r="CV142" s="301"/>
    </row>
    <row r="143" spans="81:100">
      <c r="CV143" s="301"/>
    </row>
    <row r="144" spans="81:100">
      <c r="CV144" s="301"/>
    </row>
    <row r="145" spans="82:100">
      <c r="CV145" s="301"/>
    </row>
    <row r="146" spans="82:100">
      <c r="CV146" s="301"/>
    </row>
    <row r="147" spans="82:100">
      <c r="CV147" s="301"/>
    </row>
    <row r="148" spans="82:100">
      <c r="CD148" s="301"/>
      <c r="CV148" s="301"/>
    </row>
    <row r="149" spans="82:100">
      <c r="CD149" s="301"/>
      <c r="CV149" s="301"/>
    </row>
    <row r="150" spans="82:100">
      <c r="CD150" s="301"/>
      <c r="CV150" s="301"/>
    </row>
    <row r="160" spans="82:100">
      <c r="CD160" s="301"/>
    </row>
    <row r="161" spans="82:82">
      <c r="CD161" s="301"/>
    </row>
    <row r="162" spans="82:82">
      <c r="CD162" s="301"/>
    </row>
  </sheetData>
  <dataConsolidate link="1"/>
  <mergeCells count="953">
    <mergeCell ref="AX11:AY11"/>
    <mergeCell ref="U11:W11"/>
    <mergeCell ref="U27:W27"/>
    <mergeCell ref="U40:W40"/>
    <mergeCell ref="U46:W46"/>
    <mergeCell ref="U48:W48"/>
    <mergeCell ref="T112:W112"/>
    <mergeCell ref="T113:W113"/>
    <mergeCell ref="AA54:AC54"/>
    <mergeCell ref="AD54:AE54"/>
    <mergeCell ref="AF54:AG54"/>
    <mergeCell ref="AH54:AI54"/>
    <mergeCell ref="AJ53:AK53"/>
    <mergeCell ref="AL53:AM53"/>
    <mergeCell ref="AJ51:AK51"/>
    <mergeCell ref="AL51:AM51"/>
    <mergeCell ref="AP26:AQ26"/>
    <mergeCell ref="AN26:AO26"/>
    <mergeCell ref="AL26:AM26"/>
    <mergeCell ref="AJ26:AK26"/>
    <mergeCell ref="AH26:AI26"/>
    <mergeCell ref="AE26:AG26"/>
    <mergeCell ref="AE31:AF31"/>
    <mergeCell ref="AC31:AD31"/>
    <mergeCell ref="AH53:AI53"/>
    <mergeCell ref="B51:G51"/>
    <mergeCell ref="H51:S51"/>
    <mergeCell ref="AA51:AC51"/>
    <mergeCell ref="AD51:AE51"/>
    <mergeCell ref="AF51:AG51"/>
    <mergeCell ref="AH51:AI51"/>
    <mergeCell ref="B52:G53"/>
    <mergeCell ref="H52:S53"/>
    <mergeCell ref="AA52:AC52"/>
    <mergeCell ref="AD52:AE52"/>
    <mergeCell ref="AF52:AG52"/>
    <mergeCell ref="AH52:AI52"/>
    <mergeCell ref="AD53:AE53"/>
    <mergeCell ref="AF53:AG53"/>
    <mergeCell ref="AS14:AT14"/>
    <mergeCell ref="AP11:AQ11"/>
    <mergeCell ref="AT11:AU11"/>
    <mergeCell ref="B54:G54"/>
    <mergeCell ref="H54:S54"/>
    <mergeCell ref="X11:Y11"/>
    <mergeCell ref="Z11:AA11"/>
    <mergeCell ref="AB11:AC11"/>
    <mergeCell ref="AD11:AE11"/>
    <mergeCell ref="AF11:AG11"/>
    <mergeCell ref="AA53:AC53"/>
    <mergeCell ref="B9:B18"/>
    <mergeCell ref="Y10:Z10"/>
    <mergeCell ref="V10:X10"/>
    <mergeCell ref="T10:U10"/>
    <mergeCell ref="C9:G10"/>
    <mergeCell ref="C11:G12"/>
    <mergeCell ref="AG25:AH25"/>
    <mergeCell ref="C17:G17"/>
    <mergeCell ref="H17:S17"/>
    <mergeCell ref="AA17:AC17"/>
    <mergeCell ref="AD17:AE17"/>
    <mergeCell ref="AF17:AG17"/>
    <mergeCell ref="AH17:AI17"/>
    <mergeCell ref="C16:G16"/>
    <mergeCell ref="H16:S16"/>
    <mergeCell ref="AA16:AC16"/>
    <mergeCell ref="AD16:AE16"/>
    <mergeCell ref="AF16:AG16"/>
    <mergeCell ref="AH16:AI16"/>
    <mergeCell ref="AC14:AD14"/>
    <mergeCell ref="BC9:BV24"/>
    <mergeCell ref="AW9:AY9"/>
    <mergeCell ref="AE9:AH9"/>
    <mergeCell ref="AC9:AD9"/>
    <mergeCell ref="AA9:AB9"/>
    <mergeCell ref="Y9:Z9"/>
    <mergeCell ref="V9:X9"/>
    <mergeCell ref="T9:U9"/>
    <mergeCell ref="H9:S10"/>
    <mergeCell ref="AE13:AH13"/>
    <mergeCell ref="AI13:AJ13"/>
    <mergeCell ref="AK13:AM13"/>
    <mergeCell ref="AN13:AO13"/>
    <mergeCell ref="AR13:AS13"/>
    <mergeCell ref="AT13:AV13"/>
    <mergeCell ref="AE14:AF14"/>
    <mergeCell ref="AG14:AH14"/>
    <mergeCell ref="C13:G14"/>
    <mergeCell ref="H13:S14"/>
    <mergeCell ref="T13:U13"/>
    <mergeCell ref="V13:X13"/>
    <mergeCell ref="Y13:Z13"/>
    <mergeCell ref="AA13:AB13"/>
    <mergeCell ref="AC13:AD13"/>
    <mergeCell ref="T14:U14"/>
    <mergeCell ref="V14:X14"/>
    <mergeCell ref="Y14:Z14"/>
    <mergeCell ref="AA14:AB14"/>
    <mergeCell ref="AC29:AD29"/>
    <mergeCell ref="AI29:AK29"/>
    <mergeCell ref="Z27:AA27"/>
    <mergeCell ref="AB27:AC27"/>
    <mergeCell ref="AD27:AE27"/>
    <mergeCell ref="AP9:AQ9"/>
    <mergeCell ref="AN9:AO9"/>
    <mergeCell ref="AK9:AM9"/>
    <mergeCell ref="AI9:AJ9"/>
    <mergeCell ref="AK10:AM10"/>
    <mergeCell ref="AI10:AJ10"/>
    <mergeCell ref="AE10:AH10"/>
    <mergeCell ref="AC10:AD10"/>
    <mergeCell ref="AA10:AB10"/>
    <mergeCell ref="AL25:AP25"/>
    <mergeCell ref="AJ18:AK18"/>
    <mergeCell ref="AL18:AM18"/>
    <mergeCell ref="AA19:AC19"/>
    <mergeCell ref="AD19:AE19"/>
    <mergeCell ref="AF19:AG19"/>
    <mergeCell ref="AI14:AJ14"/>
    <mergeCell ref="AK14:AM14"/>
    <mergeCell ref="AN14:AO14"/>
    <mergeCell ref="AQ14:AR14"/>
    <mergeCell ref="AJ16:AK16"/>
    <mergeCell ref="AL16:AM16"/>
    <mergeCell ref="H31:S31"/>
    <mergeCell ref="C24:G26"/>
    <mergeCell ref="AK11:AM11"/>
    <mergeCell ref="AN11:AO11"/>
    <mergeCell ref="AR11:AS11"/>
    <mergeCell ref="T12:U12"/>
    <mergeCell ref="V12:X12"/>
    <mergeCell ref="Y12:Z12"/>
    <mergeCell ref="AA12:AB12"/>
    <mergeCell ref="AC12:AD12"/>
    <mergeCell ref="AE12:AF12"/>
    <mergeCell ref="AG12:AH12"/>
    <mergeCell ref="AI12:AJ12"/>
    <mergeCell ref="AK12:AM12"/>
    <mergeCell ref="AN12:AO12"/>
    <mergeCell ref="AQ12:AR12"/>
    <mergeCell ref="AS12:AT12"/>
    <mergeCell ref="AH19:AI19"/>
    <mergeCell ref="AJ19:AK19"/>
    <mergeCell ref="AL19:AM19"/>
    <mergeCell ref="AF27:AG27"/>
    <mergeCell ref="C27:G27"/>
    <mergeCell ref="AV11:AW11"/>
    <mergeCell ref="B1:AY1"/>
    <mergeCell ref="B3:AY3"/>
    <mergeCell ref="AA4:AJ4"/>
    <mergeCell ref="AK4:AM4"/>
    <mergeCell ref="AN4:AO4"/>
    <mergeCell ref="AP4:AQ4"/>
    <mergeCell ref="AR4:AS4"/>
    <mergeCell ref="AT4:AU4"/>
    <mergeCell ref="AV4:AW4"/>
    <mergeCell ref="AX4:AY4"/>
    <mergeCell ref="AT6:AU6"/>
    <mergeCell ref="AV6:AW6"/>
    <mergeCell ref="AX6:AY6"/>
    <mergeCell ref="B8:G8"/>
    <mergeCell ref="H8:S8"/>
    <mergeCell ref="T8:AY8"/>
    <mergeCell ref="AT5:AU5"/>
    <mergeCell ref="AV5:AW5"/>
    <mergeCell ref="AX5:AY5"/>
    <mergeCell ref="P6:R6"/>
    <mergeCell ref="S6:U6"/>
    <mergeCell ref="AA6:AJ6"/>
    <mergeCell ref="AK6:AM6"/>
    <mergeCell ref="AN6:AO6"/>
    <mergeCell ref="AP6:AQ6"/>
    <mergeCell ref="AR6:AS6"/>
    <mergeCell ref="B5:X5"/>
    <mergeCell ref="AA5:AJ5"/>
    <mergeCell ref="AK5:AM5"/>
    <mergeCell ref="AN5:AO5"/>
    <mergeCell ref="AP5:AQ5"/>
    <mergeCell ref="AR5:AS5"/>
    <mergeCell ref="CD8:CO8"/>
    <mergeCell ref="AR9:AS9"/>
    <mergeCell ref="AT9:AV9"/>
    <mergeCell ref="AN10:AO10"/>
    <mergeCell ref="AP10:AQ10"/>
    <mergeCell ref="AR10:AS10"/>
    <mergeCell ref="AT10:AV10"/>
    <mergeCell ref="AW10:AY10"/>
    <mergeCell ref="C15:G15"/>
    <mergeCell ref="H15:S15"/>
    <mergeCell ref="U15:W15"/>
    <mergeCell ref="X15:Y15"/>
    <mergeCell ref="Z15:AA15"/>
    <mergeCell ref="AT15:AU15"/>
    <mergeCell ref="AV15:AW15"/>
    <mergeCell ref="AX15:AY15"/>
    <mergeCell ref="AN15:AO15"/>
    <mergeCell ref="AP15:AQ15"/>
    <mergeCell ref="AR15:AS15"/>
    <mergeCell ref="H11:S12"/>
    <mergeCell ref="AB15:AC15"/>
    <mergeCell ref="AD15:AE15"/>
    <mergeCell ref="AF15:AG15"/>
    <mergeCell ref="AH15:AM15"/>
    <mergeCell ref="C18:G18"/>
    <mergeCell ref="H18:S18"/>
    <mergeCell ref="AA18:AC18"/>
    <mergeCell ref="AD18:AE18"/>
    <mergeCell ref="AF18:AG18"/>
    <mergeCell ref="AH18:AI18"/>
    <mergeCell ref="Z25:AB25"/>
    <mergeCell ref="AC25:AD25"/>
    <mergeCell ref="AE25:AF25"/>
    <mergeCell ref="AI25:AK25"/>
    <mergeCell ref="C21:G22"/>
    <mergeCell ref="H21:S21"/>
    <mergeCell ref="AA21:AC21"/>
    <mergeCell ref="AD21:AE21"/>
    <mergeCell ref="AF21:AG21"/>
    <mergeCell ref="AH21:AI21"/>
    <mergeCell ref="AJ21:AK21"/>
    <mergeCell ref="C19:G20"/>
    <mergeCell ref="H19:S19"/>
    <mergeCell ref="CD29:CO29"/>
    <mergeCell ref="BC27:BV33"/>
    <mergeCell ref="AJ33:AK33"/>
    <mergeCell ref="AL33:AM33"/>
    <mergeCell ref="AL31:AP31"/>
    <mergeCell ref="AJ32:AK32"/>
    <mergeCell ref="AX27:AY27"/>
    <mergeCell ref="AH27:AM27"/>
    <mergeCell ref="AN27:AO27"/>
    <mergeCell ref="AP27:AQ27"/>
    <mergeCell ref="AR27:AS27"/>
    <mergeCell ref="AT27:AU27"/>
    <mergeCell ref="AV27:AW27"/>
    <mergeCell ref="AL29:AP29"/>
    <mergeCell ref="AL32:AM32"/>
    <mergeCell ref="AG29:AH29"/>
    <mergeCell ref="B30:B34"/>
    <mergeCell ref="C30:G31"/>
    <mergeCell ref="H30:S30"/>
    <mergeCell ref="AA30:AC30"/>
    <mergeCell ref="AD30:AE30"/>
    <mergeCell ref="AF30:AG30"/>
    <mergeCell ref="AH30:AI30"/>
    <mergeCell ref="AA33:AC33"/>
    <mergeCell ref="AD33:AE33"/>
    <mergeCell ref="AF33:AG33"/>
    <mergeCell ref="AH33:AI33"/>
    <mergeCell ref="C32:G33"/>
    <mergeCell ref="H32:S32"/>
    <mergeCell ref="AA32:AC32"/>
    <mergeCell ref="AD32:AE32"/>
    <mergeCell ref="AF32:AG32"/>
    <mergeCell ref="AH32:AI32"/>
    <mergeCell ref="Z31:AB31"/>
    <mergeCell ref="AG31:AH31"/>
    <mergeCell ref="AI31:AK31"/>
    <mergeCell ref="C34:G34"/>
    <mergeCell ref="H33:S33"/>
    <mergeCell ref="AH34:AI34"/>
    <mergeCell ref="AF34:AG34"/>
    <mergeCell ref="B19:B29"/>
    <mergeCell ref="AH36:AI36"/>
    <mergeCell ref="AJ36:AK36"/>
    <mergeCell ref="AL36:AM36"/>
    <mergeCell ref="H38:S38"/>
    <mergeCell ref="AA35:AC35"/>
    <mergeCell ref="AD35:AE35"/>
    <mergeCell ref="AF35:AG35"/>
    <mergeCell ref="AH35:AI35"/>
    <mergeCell ref="AJ35:AK35"/>
    <mergeCell ref="AA36:AC36"/>
    <mergeCell ref="AD36:AE36"/>
    <mergeCell ref="AF36:AG36"/>
    <mergeCell ref="H20:S20"/>
    <mergeCell ref="AE20:AG20"/>
    <mergeCell ref="AH20:AI20"/>
    <mergeCell ref="AJ20:AK20"/>
    <mergeCell ref="AL20:AM20"/>
    <mergeCell ref="H24:S24"/>
    <mergeCell ref="AA24:AC24"/>
    <mergeCell ref="AD24:AE24"/>
    <mergeCell ref="T37:V37"/>
    <mergeCell ref="W37:X37"/>
    <mergeCell ref="Y37:Z37"/>
    <mergeCell ref="AV40:AW40"/>
    <mergeCell ref="AX40:AY40"/>
    <mergeCell ref="AM39:AN39"/>
    <mergeCell ref="AO39:AP39"/>
    <mergeCell ref="AQ39:AR39"/>
    <mergeCell ref="C39:G39"/>
    <mergeCell ref="AD40:AE40"/>
    <mergeCell ref="AF40:AG40"/>
    <mergeCell ref="AH40:AM40"/>
    <mergeCell ref="AN40:AO40"/>
    <mergeCell ref="CD44:CO44"/>
    <mergeCell ref="C37:G37"/>
    <mergeCell ref="H37:S37"/>
    <mergeCell ref="C44:G44"/>
    <mergeCell ref="H44:S44"/>
    <mergeCell ref="AA44:AC44"/>
    <mergeCell ref="AD44:AE44"/>
    <mergeCell ref="AF44:AG44"/>
    <mergeCell ref="AH44:AI44"/>
    <mergeCell ref="T39:V39"/>
    <mergeCell ref="W39:X39"/>
    <mergeCell ref="Y39:Z39"/>
    <mergeCell ref="AA39:AB39"/>
    <mergeCell ref="AC39:AD39"/>
    <mergeCell ref="AE39:AF39"/>
    <mergeCell ref="AK39:AL39"/>
    <mergeCell ref="C43:G43"/>
    <mergeCell ref="H43:S43"/>
    <mergeCell ref="AA43:AC43"/>
    <mergeCell ref="AD43:AE43"/>
    <mergeCell ref="AF43:AG43"/>
    <mergeCell ref="AH43:AI43"/>
    <mergeCell ref="AJ43:AK43"/>
    <mergeCell ref="AL43:AM43"/>
    <mergeCell ref="H45:S46"/>
    <mergeCell ref="AA45:AC45"/>
    <mergeCell ref="AD45:AE45"/>
    <mergeCell ref="AF45:AG45"/>
    <mergeCell ref="AH45:AI45"/>
    <mergeCell ref="X46:Y46"/>
    <mergeCell ref="Z46:AA46"/>
    <mergeCell ref="AB46:AC46"/>
    <mergeCell ref="AJ44:AK44"/>
    <mergeCell ref="AT46:AU46"/>
    <mergeCell ref="AV46:AW46"/>
    <mergeCell ref="AX46:AY46"/>
    <mergeCell ref="B47:G48"/>
    <mergeCell ref="H47:S48"/>
    <mergeCell ref="AA47:AC47"/>
    <mergeCell ref="AD47:AE47"/>
    <mergeCell ref="AF47:AG47"/>
    <mergeCell ref="AH47:AI47"/>
    <mergeCell ref="X48:Y48"/>
    <mergeCell ref="AD46:AE46"/>
    <mergeCell ref="AF46:AG46"/>
    <mergeCell ref="AH46:AM46"/>
    <mergeCell ref="AN46:AO46"/>
    <mergeCell ref="AP46:AQ46"/>
    <mergeCell ref="AR46:AS46"/>
    <mergeCell ref="AP48:AQ48"/>
    <mergeCell ref="AR48:AS48"/>
    <mergeCell ref="AT48:AU48"/>
    <mergeCell ref="AV48:AW48"/>
    <mergeCell ref="AX48:AY48"/>
    <mergeCell ref="AH48:AM48"/>
    <mergeCell ref="AN48:AO48"/>
    <mergeCell ref="B45:G46"/>
    <mergeCell ref="Z48:AA48"/>
    <mergeCell ref="AB48:AC48"/>
    <mergeCell ref="AD48:AE48"/>
    <mergeCell ref="AF48:AG48"/>
    <mergeCell ref="B49:G49"/>
    <mergeCell ref="H49:S49"/>
    <mergeCell ref="AA49:AC49"/>
    <mergeCell ref="AD49:AE49"/>
    <mergeCell ref="AF49:AG49"/>
    <mergeCell ref="AH49:AI49"/>
    <mergeCell ref="AJ49:AK49"/>
    <mergeCell ref="AL49:AM49"/>
    <mergeCell ref="B50:G50"/>
    <mergeCell ref="H50:S50"/>
    <mergeCell ref="AA50:AC50"/>
    <mergeCell ref="AD50:AE50"/>
    <mergeCell ref="AF50:AG50"/>
    <mergeCell ref="AH50:AI50"/>
    <mergeCell ref="AJ50:AK50"/>
    <mergeCell ref="AL50:AM50"/>
    <mergeCell ref="AH55:AI55"/>
    <mergeCell ref="AA56:AC56"/>
    <mergeCell ref="AD56:AE56"/>
    <mergeCell ref="AF56:AG56"/>
    <mergeCell ref="AH56:AI56"/>
    <mergeCell ref="AJ56:AL56"/>
    <mergeCell ref="B55:B79"/>
    <mergeCell ref="C55:G57"/>
    <mergeCell ref="H55:S57"/>
    <mergeCell ref="AA55:AC55"/>
    <mergeCell ref="AD55:AE55"/>
    <mergeCell ref="AF55:AG55"/>
    <mergeCell ref="AA57:AC57"/>
    <mergeCell ref="AD57:AE57"/>
    <mergeCell ref="AF57:AG57"/>
    <mergeCell ref="AA59:AC59"/>
    <mergeCell ref="AH57:AI57"/>
    <mergeCell ref="AJ57:AL57"/>
    <mergeCell ref="C61:G63"/>
    <mergeCell ref="H61:S63"/>
    <mergeCell ref="AA61:AC61"/>
    <mergeCell ref="AD61:AE61"/>
    <mergeCell ref="AF61:AG61"/>
    <mergeCell ref="AH61:AI61"/>
    <mergeCell ref="AM57:AQ57"/>
    <mergeCell ref="AR57:AS57"/>
    <mergeCell ref="C58:G60"/>
    <mergeCell ref="H58:S60"/>
    <mergeCell ref="AA58:AC58"/>
    <mergeCell ref="AD58:AE58"/>
    <mergeCell ref="AF58:AG58"/>
    <mergeCell ref="AH58:AI58"/>
    <mergeCell ref="AD59:AE59"/>
    <mergeCell ref="AF59:AG59"/>
    <mergeCell ref="AH59:AI59"/>
    <mergeCell ref="AJ59:AL59"/>
    <mergeCell ref="AA60:AC60"/>
    <mergeCell ref="AD60:AE60"/>
    <mergeCell ref="AF60:AG60"/>
    <mergeCell ref="AH60:AI60"/>
    <mergeCell ref="AJ60:AL60"/>
    <mergeCell ref="AM60:AQ60"/>
    <mergeCell ref="AR60:AS60"/>
    <mergeCell ref="AA62:AC62"/>
    <mergeCell ref="AD62:AE62"/>
    <mergeCell ref="AR63:AS63"/>
    <mergeCell ref="C64:G66"/>
    <mergeCell ref="H64:S66"/>
    <mergeCell ref="AA64:AC64"/>
    <mergeCell ref="AD64:AE64"/>
    <mergeCell ref="AF64:AG64"/>
    <mergeCell ref="AH64:AI64"/>
    <mergeCell ref="AA65:AC65"/>
    <mergeCell ref="AF62:AG62"/>
    <mergeCell ref="AH62:AI62"/>
    <mergeCell ref="AA63:AC63"/>
    <mergeCell ref="AD63:AE63"/>
    <mergeCell ref="AF63:AG63"/>
    <mergeCell ref="AH63:AI63"/>
    <mergeCell ref="AD65:AE65"/>
    <mergeCell ref="AF65:AG65"/>
    <mergeCell ref="AH65:AI65"/>
    <mergeCell ref="AA66:AC66"/>
    <mergeCell ref="AD66:AE66"/>
    <mergeCell ref="AF66:AG66"/>
    <mergeCell ref="AH66:AI66"/>
    <mergeCell ref="AJ63:AL63"/>
    <mergeCell ref="AM63:AQ63"/>
    <mergeCell ref="AJ66:AL66"/>
    <mergeCell ref="AM66:AQ66"/>
    <mergeCell ref="AR66:AS66"/>
    <mergeCell ref="C67:G67"/>
    <mergeCell ref="H67:S67"/>
    <mergeCell ref="AA67:AC67"/>
    <mergeCell ref="AD67:AE67"/>
    <mergeCell ref="AF67:AG67"/>
    <mergeCell ref="AH67:AI67"/>
    <mergeCell ref="AH68:AI68"/>
    <mergeCell ref="AJ68:AK68"/>
    <mergeCell ref="AL68:AM68"/>
    <mergeCell ref="AA69:AC69"/>
    <mergeCell ref="AD69:AE69"/>
    <mergeCell ref="AF69:AG69"/>
    <mergeCell ref="AH69:AI69"/>
    <mergeCell ref="AJ69:AK69"/>
    <mergeCell ref="AL69:AM69"/>
    <mergeCell ref="AA68:AC68"/>
    <mergeCell ref="AD68:AE68"/>
    <mergeCell ref="AF68:AG68"/>
    <mergeCell ref="AA72:AC72"/>
    <mergeCell ref="AD72:AE72"/>
    <mergeCell ref="AF72:AG72"/>
    <mergeCell ref="AH72:AI72"/>
    <mergeCell ref="AJ72:AK72"/>
    <mergeCell ref="AL72:AM72"/>
    <mergeCell ref="E70:G71"/>
    <mergeCell ref="AD70:AE70"/>
    <mergeCell ref="AF70:AG70"/>
    <mergeCell ref="AH70:AI70"/>
    <mergeCell ref="AJ70:AK70"/>
    <mergeCell ref="AL70:AM70"/>
    <mergeCell ref="H71:S71"/>
    <mergeCell ref="AA71:AC71"/>
    <mergeCell ref="AD71:AE71"/>
    <mergeCell ref="AF71:AG71"/>
    <mergeCell ref="AH71:AI71"/>
    <mergeCell ref="H70:S70"/>
    <mergeCell ref="AA70:AC70"/>
    <mergeCell ref="AJ71:AK71"/>
    <mergeCell ref="AL71:AM71"/>
    <mergeCell ref="AA75:AC75"/>
    <mergeCell ref="AD75:AE75"/>
    <mergeCell ref="AF75:AG75"/>
    <mergeCell ref="AH75:AI75"/>
    <mergeCell ref="AJ75:AK75"/>
    <mergeCell ref="AL75:AM75"/>
    <mergeCell ref="AL73:AM73"/>
    <mergeCell ref="E74:G75"/>
    <mergeCell ref="H74:S74"/>
    <mergeCell ref="AA74:AC74"/>
    <mergeCell ref="AD74:AE74"/>
    <mergeCell ref="AF74:AG74"/>
    <mergeCell ref="AH74:AI74"/>
    <mergeCell ref="AJ74:AK74"/>
    <mergeCell ref="AL74:AM74"/>
    <mergeCell ref="H75:S75"/>
    <mergeCell ref="H73:S73"/>
    <mergeCell ref="AA73:AC73"/>
    <mergeCell ref="AD73:AE73"/>
    <mergeCell ref="AF73:AG73"/>
    <mergeCell ref="AH73:AI73"/>
    <mergeCell ref="AJ73:AK73"/>
    <mergeCell ref="E72:G73"/>
    <mergeCell ref="H72:S72"/>
    <mergeCell ref="AH76:AI76"/>
    <mergeCell ref="AJ76:AK76"/>
    <mergeCell ref="AL76:AM76"/>
    <mergeCell ref="H77:S77"/>
    <mergeCell ref="AA77:AC77"/>
    <mergeCell ref="AD77:AE77"/>
    <mergeCell ref="AF77:AG77"/>
    <mergeCell ref="AH77:AI77"/>
    <mergeCell ref="AJ77:AK77"/>
    <mergeCell ref="AL77:AM77"/>
    <mergeCell ref="H76:S76"/>
    <mergeCell ref="AA76:AC76"/>
    <mergeCell ref="AD76:AE76"/>
    <mergeCell ref="AF76:AG76"/>
    <mergeCell ref="AF78:AG78"/>
    <mergeCell ref="AH78:AI78"/>
    <mergeCell ref="AJ78:AK78"/>
    <mergeCell ref="AL78:AM78"/>
    <mergeCell ref="H79:S79"/>
    <mergeCell ref="AA79:AC79"/>
    <mergeCell ref="AD79:AE79"/>
    <mergeCell ref="AF79:AG79"/>
    <mergeCell ref="AH79:AI79"/>
    <mergeCell ref="AJ79:AK79"/>
    <mergeCell ref="H78:S78"/>
    <mergeCell ref="AA78:AC78"/>
    <mergeCell ref="AD78:AE78"/>
    <mergeCell ref="AL79:AM79"/>
    <mergeCell ref="B80:B105"/>
    <mergeCell ref="C80:G82"/>
    <mergeCell ref="H80:S82"/>
    <mergeCell ref="AA80:AC80"/>
    <mergeCell ref="AD80:AE80"/>
    <mergeCell ref="AF80:AG80"/>
    <mergeCell ref="AH80:AI80"/>
    <mergeCell ref="AA81:AC81"/>
    <mergeCell ref="AD81:AE81"/>
    <mergeCell ref="AA85:AC85"/>
    <mergeCell ref="AD85:AE85"/>
    <mergeCell ref="AF85:AG85"/>
    <mergeCell ref="AH85:AI85"/>
    <mergeCell ref="C89:G91"/>
    <mergeCell ref="H89:S91"/>
    <mergeCell ref="AA89:AC89"/>
    <mergeCell ref="AD89:AE89"/>
    <mergeCell ref="AF89:AG89"/>
    <mergeCell ref="AH89:AI89"/>
    <mergeCell ref="AA90:AC90"/>
    <mergeCell ref="AD90:AE90"/>
    <mergeCell ref="AF90:AG90"/>
    <mergeCell ref="AH90:AI90"/>
    <mergeCell ref="AA91:AC91"/>
    <mergeCell ref="D76:D79"/>
    <mergeCell ref="E76:G77"/>
    <mergeCell ref="E78:G79"/>
    <mergeCell ref="C68:C79"/>
    <mergeCell ref="D68:G69"/>
    <mergeCell ref="H68:S69"/>
    <mergeCell ref="D70:D75"/>
    <mergeCell ref="AR82:AS82"/>
    <mergeCell ref="C83:G85"/>
    <mergeCell ref="H83:S85"/>
    <mergeCell ref="AA83:AC83"/>
    <mergeCell ref="AD83:AE83"/>
    <mergeCell ref="AF83:AG83"/>
    <mergeCell ref="AH83:AI83"/>
    <mergeCell ref="AA84:AC84"/>
    <mergeCell ref="AF81:AG81"/>
    <mergeCell ref="AH81:AI81"/>
    <mergeCell ref="AA82:AC82"/>
    <mergeCell ref="AD82:AE82"/>
    <mergeCell ref="AF82:AG82"/>
    <mergeCell ref="AH82:AI82"/>
    <mergeCell ref="AD84:AE84"/>
    <mergeCell ref="AF84:AG84"/>
    <mergeCell ref="AH84:AI84"/>
    <mergeCell ref="AJ82:AL82"/>
    <mergeCell ref="AM82:AQ82"/>
    <mergeCell ref="AJ85:AL85"/>
    <mergeCell ref="AM85:AQ85"/>
    <mergeCell ref="AR85:AS85"/>
    <mergeCell ref="C86:G88"/>
    <mergeCell ref="H86:S88"/>
    <mergeCell ref="AA86:AC86"/>
    <mergeCell ref="AD86:AE86"/>
    <mergeCell ref="AF86:AG86"/>
    <mergeCell ref="AH86:AI86"/>
    <mergeCell ref="AA87:AC87"/>
    <mergeCell ref="AR88:AS88"/>
    <mergeCell ref="AD87:AE87"/>
    <mergeCell ref="AF87:AG87"/>
    <mergeCell ref="AH87:AI87"/>
    <mergeCell ref="AA88:AC88"/>
    <mergeCell ref="AD88:AE88"/>
    <mergeCell ref="AF88:AG88"/>
    <mergeCell ref="AH88:AI88"/>
    <mergeCell ref="AJ88:AL88"/>
    <mergeCell ref="AM88:AQ88"/>
    <mergeCell ref="C93:G93"/>
    <mergeCell ref="H93:S93"/>
    <mergeCell ref="AA93:AC93"/>
    <mergeCell ref="AD93:AE93"/>
    <mergeCell ref="AF93:AG93"/>
    <mergeCell ref="AH93:AI93"/>
    <mergeCell ref="AJ91:AL91"/>
    <mergeCell ref="AM91:AQ91"/>
    <mergeCell ref="AR91:AS91"/>
    <mergeCell ref="C92:G92"/>
    <mergeCell ref="H92:S92"/>
    <mergeCell ref="AA92:AC92"/>
    <mergeCell ref="AD92:AE92"/>
    <mergeCell ref="AF92:AG92"/>
    <mergeCell ref="AH92:AI92"/>
    <mergeCell ref="AH94:AI94"/>
    <mergeCell ref="AJ94:AK94"/>
    <mergeCell ref="AL94:AM94"/>
    <mergeCell ref="AD91:AE91"/>
    <mergeCell ref="AF91:AG91"/>
    <mergeCell ref="AH91:AI91"/>
    <mergeCell ref="AA95:AC95"/>
    <mergeCell ref="AD95:AE95"/>
    <mergeCell ref="AF95:AG95"/>
    <mergeCell ref="AH95:AI95"/>
    <mergeCell ref="AJ95:AK95"/>
    <mergeCell ref="AL95:AM95"/>
    <mergeCell ref="AA94:AC94"/>
    <mergeCell ref="AD94:AE94"/>
    <mergeCell ref="AF94:AG94"/>
    <mergeCell ref="AA98:AC98"/>
    <mergeCell ref="AD98:AE98"/>
    <mergeCell ref="AF98:AG98"/>
    <mergeCell ref="AH98:AI98"/>
    <mergeCell ref="AJ98:AK98"/>
    <mergeCell ref="AL98:AM98"/>
    <mergeCell ref="E96:G97"/>
    <mergeCell ref="AD96:AE96"/>
    <mergeCell ref="AF96:AG96"/>
    <mergeCell ref="AH96:AI96"/>
    <mergeCell ref="AJ96:AK96"/>
    <mergeCell ref="AL96:AM96"/>
    <mergeCell ref="H97:S97"/>
    <mergeCell ref="AA97:AC97"/>
    <mergeCell ref="AD97:AE97"/>
    <mergeCell ref="AF97:AG97"/>
    <mergeCell ref="AH97:AI97"/>
    <mergeCell ref="H96:S96"/>
    <mergeCell ref="AA96:AC96"/>
    <mergeCell ref="AJ97:AK97"/>
    <mergeCell ref="AL97:AM97"/>
    <mergeCell ref="AA101:AC101"/>
    <mergeCell ref="AD101:AE101"/>
    <mergeCell ref="AF101:AG101"/>
    <mergeCell ref="AH101:AI101"/>
    <mergeCell ref="AJ101:AK101"/>
    <mergeCell ref="AL101:AM101"/>
    <mergeCell ref="AL99:AM99"/>
    <mergeCell ref="E100:G101"/>
    <mergeCell ref="H100:S100"/>
    <mergeCell ref="AA100:AC100"/>
    <mergeCell ref="AD100:AE100"/>
    <mergeCell ref="AF100:AG100"/>
    <mergeCell ref="AH100:AI100"/>
    <mergeCell ref="AJ100:AK100"/>
    <mergeCell ref="AL100:AM100"/>
    <mergeCell ref="H101:S101"/>
    <mergeCell ref="H99:S99"/>
    <mergeCell ref="AA99:AC99"/>
    <mergeCell ref="AD99:AE99"/>
    <mergeCell ref="AF99:AG99"/>
    <mergeCell ref="AH99:AI99"/>
    <mergeCell ref="AJ99:AK99"/>
    <mergeCell ref="E98:G99"/>
    <mergeCell ref="H98:S98"/>
    <mergeCell ref="AJ105:AK105"/>
    <mergeCell ref="H104:S104"/>
    <mergeCell ref="AA104:AC104"/>
    <mergeCell ref="AD104:AE104"/>
    <mergeCell ref="AL105:AM105"/>
    <mergeCell ref="AH102:AI102"/>
    <mergeCell ref="AJ102:AK102"/>
    <mergeCell ref="AL102:AM102"/>
    <mergeCell ref="H103:S103"/>
    <mergeCell ref="AA103:AC103"/>
    <mergeCell ref="AD103:AE103"/>
    <mergeCell ref="AF103:AG103"/>
    <mergeCell ref="AH103:AI103"/>
    <mergeCell ref="AJ103:AK103"/>
    <mergeCell ref="AL103:AM103"/>
    <mergeCell ref="H102:S102"/>
    <mergeCell ref="AA102:AC102"/>
    <mergeCell ref="AD102:AE102"/>
    <mergeCell ref="AF102:AG102"/>
    <mergeCell ref="B106:G106"/>
    <mergeCell ref="H106:S106"/>
    <mergeCell ref="AA106:AC106"/>
    <mergeCell ref="AD106:AE106"/>
    <mergeCell ref="AF106:AG106"/>
    <mergeCell ref="AH106:AI106"/>
    <mergeCell ref="AJ106:AK106"/>
    <mergeCell ref="AL106:AM106"/>
    <mergeCell ref="D102:D105"/>
    <mergeCell ref="E102:G103"/>
    <mergeCell ref="E104:G105"/>
    <mergeCell ref="C94:C105"/>
    <mergeCell ref="D94:G95"/>
    <mergeCell ref="H94:S95"/>
    <mergeCell ref="D96:D101"/>
    <mergeCell ref="AF104:AG104"/>
    <mergeCell ref="AH104:AI104"/>
    <mergeCell ref="AJ104:AK104"/>
    <mergeCell ref="AL104:AM104"/>
    <mergeCell ref="H105:S105"/>
    <mergeCell ref="AA105:AC105"/>
    <mergeCell ref="AD105:AE105"/>
    <mergeCell ref="AF105:AG105"/>
    <mergeCell ref="AH105:AI105"/>
    <mergeCell ref="B107:B111"/>
    <mergeCell ref="C107:C109"/>
    <mergeCell ref="D107:G107"/>
    <mergeCell ref="H107:S107"/>
    <mergeCell ref="AA107:AC107"/>
    <mergeCell ref="AD107:AE107"/>
    <mergeCell ref="C110:G111"/>
    <mergeCell ref="H110:S111"/>
    <mergeCell ref="AA110:AC110"/>
    <mergeCell ref="AD110:AE110"/>
    <mergeCell ref="D109:G109"/>
    <mergeCell ref="H109:S109"/>
    <mergeCell ref="AA109:AC109"/>
    <mergeCell ref="AD109:AE109"/>
    <mergeCell ref="AF107:AG107"/>
    <mergeCell ref="AH107:AI107"/>
    <mergeCell ref="AJ107:AK107"/>
    <mergeCell ref="AL107:AM107"/>
    <mergeCell ref="D108:G108"/>
    <mergeCell ref="H108:S108"/>
    <mergeCell ref="AA108:AC108"/>
    <mergeCell ref="AD108:AE108"/>
    <mergeCell ref="AF108:AG108"/>
    <mergeCell ref="AH108:AI108"/>
    <mergeCell ref="AJ108:AK108"/>
    <mergeCell ref="AL108:AM108"/>
    <mergeCell ref="AF109:AG109"/>
    <mergeCell ref="AH109:AI109"/>
    <mergeCell ref="AJ109:AK109"/>
    <mergeCell ref="AL109:AM109"/>
    <mergeCell ref="AF110:AG110"/>
    <mergeCell ref="AH110:AI110"/>
    <mergeCell ref="AJ110:AK110"/>
    <mergeCell ref="AL110:AM110"/>
    <mergeCell ref="AA111:AC111"/>
    <mergeCell ref="AD111:AE111"/>
    <mergeCell ref="AF111:AG111"/>
    <mergeCell ref="AH111:AI111"/>
    <mergeCell ref="AJ111:AK111"/>
    <mergeCell ref="AL111:AM111"/>
    <mergeCell ref="AD113:AE113"/>
    <mergeCell ref="AF113:AG113"/>
    <mergeCell ref="AH113:AM113"/>
    <mergeCell ref="AD112:AE112"/>
    <mergeCell ref="AF112:AG112"/>
    <mergeCell ref="AH112:AM112"/>
    <mergeCell ref="H112:S112"/>
    <mergeCell ref="X112:Y112"/>
    <mergeCell ref="Z112:AA112"/>
    <mergeCell ref="AB112:AC112"/>
    <mergeCell ref="AN113:AO113"/>
    <mergeCell ref="AP113:AQ113"/>
    <mergeCell ref="AR113:AS113"/>
    <mergeCell ref="AT113:AU113"/>
    <mergeCell ref="AV113:AW113"/>
    <mergeCell ref="AX113:AY113"/>
    <mergeCell ref="AT112:AU112"/>
    <mergeCell ref="AV112:AW112"/>
    <mergeCell ref="AX112:AY112"/>
    <mergeCell ref="AN112:AO112"/>
    <mergeCell ref="AP112:AQ112"/>
    <mergeCell ref="AR112:AS112"/>
    <mergeCell ref="AT114:AU114"/>
    <mergeCell ref="AV114:AW114"/>
    <mergeCell ref="AX114:AY114"/>
    <mergeCell ref="T115:U115"/>
    <mergeCell ref="V115:W115"/>
    <mergeCell ref="X115:Y115"/>
    <mergeCell ref="Z115:AA115"/>
    <mergeCell ref="AB115:AC115"/>
    <mergeCell ref="AD115:AE115"/>
    <mergeCell ref="AF115:AG115"/>
    <mergeCell ref="AD114:AE114"/>
    <mergeCell ref="AF114:AG114"/>
    <mergeCell ref="AH114:AM114"/>
    <mergeCell ref="AN114:AO114"/>
    <mergeCell ref="AP114:AQ114"/>
    <mergeCell ref="AR114:AS114"/>
    <mergeCell ref="X114:Y114"/>
    <mergeCell ref="Z114:AA114"/>
    <mergeCell ref="AB114:AC114"/>
    <mergeCell ref="AH115:AI115"/>
    <mergeCell ref="AJ115:AK115"/>
    <mergeCell ref="AL115:AM115"/>
    <mergeCell ref="AN115:AO115"/>
    <mergeCell ref="T114:W114"/>
    <mergeCell ref="B116:B119"/>
    <mergeCell ref="C116:G116"/>
    <mergeCell ref="H116:S116"/>
    <mergeCell ref="X116:Y116"/>
    <mergeCell ref="Z116:AA116"/>
    <mergeCell ref="AB116:AC116"/>
    <mergeCell ref="B112:B115"/>
    <mergeCell ref="C112:G115"/>
    <mergeCell ref="H114:S114"/>
    <mergeCell ref="C118:G118"/>
    <mergeCell ref="H118:S118"/>
    <mergeCell ref="X118:Y118"/>
    <mergeCell ref="Z118:AA118"/>
    <mergeCell ref="AB118:AC118"/>
    <mergeCell ref="H113:S113"/>
    <mergeCell ref="X113:Y113"/>
    <mergeCell ref="Z113:AA113"/>
    <mergeCell ref="AB113:AC113"/>
    <mergeCell ref="T116:W116"/>
    <mergeCell ref="T117:W117"/>
    <mergeCell ref="T118:W118"/>
    <mergeCell ref="AH117:AM117"/>
    <mergeCell ref="AN117:AO117"/>
    <mergeCell ref="AP117:AQ117"/>
    <mergeCell ref="AR117:AS117"/>
    <mergeCell ref="AT117:AU117"/>
    <mergeCell ref="AT116:AU116"/>
    <mergeCell ref="AV116:AW116"/>
    <mergeCell ref="AX116:AY116"/>
    <mergeCell ref="C117:G117"/>
    <mergeCell ref="H117:S117"/>
    <mergeCell ref="X117:Y117"/>
    <mergeCell ref="Z117:AA117"/>
    <mergeCell ref="AB117:AC117"/>
    <mergeCell ref="AD117:AE117"/>
    <mergeCell ref="AF117:AG117"/>
    <mergeCell ref="AD116:AE116"/>
    <mergeCell ref="AF116:AG116"/>
    <mergeCell ref="AH116:AM116"/>
    <mergeCell ref="AN116:AO116"/>
    <mergeCell ref="AP116:AQ116"/>
    <mergeCell ref="AR116:AS116"/>
    <mergeCell ref="AX117:AY117"/>
    <mergeCell ref="AV117:AW117"/>
    <mergeCell ref="AH119:AI119"/>
    <mergeCell ref="AJ119:AK119"/>
    <mergeCell ref="AL119:AM119"/>
    <mergeCell ref="AP118:AQ118"/>
    <mergeCell ref="AR118:AS118"/>
    <mergeCell ref="AT118:AU118"/>
    <mergeCell ref="AV118:AW118"/>
    <mergeCell ref="AX118:AY118"/>
    <mergeCell ref="C119:G119"/>
    <mergeCell ref="H119:S119"/>
    <mergeCell ref="AA119:AC119"/>
    <mergeCell ref="AD119:AE119"/>
    <mergeCell ref="AF119:AG119"/>
    <mergeCell ref="AD118:AE118"/>
    <mergeCell ref="AF118:AG118"/>
    <mergeCell ref="AH118:AM118"/>
    <mergeCell ref="AN118:AO118"/>
    <mergeCell ref="AS37:AT37"/>
    <mergeCell ref="AG41:AH41"/>
    <mergeCell ref="AI41:AJ41"/>
    <mergeCell ref="AK41:AL41"/>
    <mergeCell ref="AM41:AN41"/>
    <mergeCell ref="AN20:AO20"/>
    <mergeCell ref="AP20:AQ20"/>
    <mergeCell ref="C23:G23"/>
    <mergeCell ref="H23:S23"/>
    <mergeCell ref="AE23:AG23"/>
    <mergeCell ref="AH23:AI23"/>
    <mergeCell ref="AJ23:AK23"/>
    <mergeCell ref="AL23:AM23"/>
    <mergeCell ref="AN23:AO23"/>
    <mergeCell ref="AP23:AQ23"/>
    <mergeCell ref="AP40:AQ40"/>
    <mergeCell ref="AR40:AS40"/>
    <mergeCell ref="AT40:AU40"/>
    <mergeCell ref="C28:G29"/>
    <mergeCell ref="H28:S28"/>
    <mergeCell ref="AA28:AC28"/>
    <mergeCell ref="AD28:AE28"/>
    <mergeCell ref="AF28:AG28"/>
    <mergeCell ref="AH28:AI28"/>
    <mergeCell ref="B35:B44"/>
    <mergeCell ref="H39:S39"/>
    <mergeCell ref="AB41:AD41"/>
    <mergeCell ref="AE41:AF41"/>
    <mergeCell ref="AE38:AF38"/>
    <mergeCell ref="AO38:AP38"/>
    <mergeCell ref="AQ38:AR38"/>
    <mergeCell ref="AS38:AT38"/>
    <mergeCell ref="AL35:AM35"/>
    <mergeCell ref="AO41:AP41"/>
    <mergeCell ref="AA42:AC42"/>
    <mergeCell ref="AD42:AE42"/>
    <mergeCell ref="AF42:AG42"/>
    <mergeCell ref="AH42:AI42"/>
    <mergeCell ref="AJ42:AK42"/>
    <mergeCell ref="AL42:AM42"/>
    <mergeCell ref="AS39:AT39"/>
    <mergeCell ref="AA37:AB37"/>
    <mergeCell ref="AC37:AD37"/>
    <mergeCell ref="AE37:AF37"/>
    <mergeCell ref="AK37:AL37"/>
    <mergeCell ref="AM37:AN37"/>
    <mergeCell ref="AO37:AP37"/>
    <mergeCell ref="AQ37:AR37"/>
    <mergeCell ref="AL44:AM44"/>
    <mergeCell ref="C40:G41"/>
    <mergeCell ref="H40:S41"/>
    <mergeCell ref="X40:Y40"/>
    <mergeCell ref="Z40:AA40"/>
    <mergeCell ref="AB40:AC40"/>
    <mergeCell ref="T38:V38"/>
    <mergeCell ref="W38:X38"/>
    <mergeCell ref="Y38:Z38"/>
    <mergeCell ref="AA38:AB38"/>
    <mergeCell ref="AC38:AD38"/>
    <mergeCell ref="AL21:AM21"/>
    <mergeCell ref="H22:S22"/>
    <mergeCell ref="AE22:AG22"/>
    <mergeCell ref="AH22:AI22"/>
    <mergeCell ref="AJ22:AK22"/>
    <mergeCell ref="AL22:AM22"/>
    <mergeCell ref="AN22:AO22"/>
    <mergeCell ref="AP22:AQ22"/>
    <mergeCell ref="AK38:AL38"/>
    <mergeCell ref="AM38:AN38"/>
    <mergeCell ref="AF24:AG24"/>
    <mergeCell ref="AH24:AI24"/>
    <mergeCell ref="H25:S25"/>
    <mergeCell ref="AD34:AE34"/>
    <mergeCell ref="AA34:AC34"/>
    <mergeCell ref="H34:S34"/>
    <mergeCell ref="H26:S26"/>
    <mergeCell ref="H27:S27"/>
    <mergeCell ref="X27:Y27"/>
    <mergeCell ref="AJ34:AK34"/>
    <mergeCell ref="AL34:AM34"/>
    <mergeCell ref="AE29:AF29"/>
    <mergeCell ref="H29:S29"/>
    <mergeCell ref="Z29:AB29"/>
  </mergeCells>
  <phoneticPr fontId="3"/>
  <conditionalFormatting sqref="B55:S79">
    <cfRule type="expression" dxfId="29" priority="17">
      <formula>$AW$9="個別"</formula>
    </cfRule>
  </conditionalFormatting>
  <conditionalFormatting sqref="C89:S91">
    <cfRule type="expression" dxfId="27" priority="6">
      <formula>$AW$9="連結"</formula>
    </cfRule>
  </conditionalFormatting>
  <conditionalFormatting sqref="C67:Z79 AD67:AY79">
    <cfRule type="expression" dxfId="26" priority="19">
      <formula>#REF!="個別"</formula>
    </cfRule>
  </conditionalFormatting>
  <conditionalFormatting sqref="T55:Z56 AD55:AY56">
    <cfRule type="expression" dxfId="25" priority="16">
      <formula>$AW$9="個別"</formula>
    </cfRule>
  </conditionalFormatting>
  <conditionalFormatting sqref="T57:Z57 AD57:AY57 AD60:AY60">
    <cfRule type="expression" dxfId="24" priority="15">
      <formula>OR($AW$9="個別",$AL$25="")</formula>
    </cfRule>
  </conditionalFormatting>
  <conditionalFormatting sqref="T58:Z59 AD58:AY59">
    <cfRule type="expression" dxfId="23" priority="14">
      <formula>$AW$9="個別"</formula>
    </cfRule>
  </conditionalFormatting>
  <conditionalFormatting sqref="T60:Z60">
    <cfRule type="expression" dxfId="22" priority="13">
      <formula>OR($AW$9="個別",$AL$25="")</formula>
    </cfRule>
  </conditionalFormatting>
  <conditionalFormatting sqref="T61:Z62 AD61:AY62">
    <cfRule type="expression" dxfId="21" priority="12">
      <formula>$AW$9="個別"</formula>
    </cfRule>
  </conditionalFormatting>
  <conditionalFormatting sqref="T63:Z63 AD63:AY63">
    <cfRule type="expression" dxfId="20" priority="11">
      <formula>OR($AW$9="個別",$AM$57&lt;&gt;"中　間")</formula>
    </cfRule>
  </conditionalFormatting>
  <conditionalFormatting sqref="T64:Z65 AD64:AY65">
    <cfRule type="expression" dxfId="19" priority="10">
      <formula>$AW$9="個別"</formula>
    </cfRule>
  </conditionalFormatting>
  <conditionalFormatting sqref="T66:Z66 AD66:AY66">
    <cfRule type="expression" dxfId="18" priority="9">
      <formula>OR($AW$9="個別",$AL$25="",$AM$57="第１四半",$AM$57="第３四半",$AM$57="第４四半",$AM$57="第５四半")</formula>
    </cfRule>
  </conditionalFormatting>
  <conditionalFormatting sqref="T67:Z79 AD67:AY79">
    <cfRule type="expression" dxfId="17" priority="7">
      <formula>$AW$9="個別"</formula>
    </cfRule>
  </conditionalFormatting>
  <conditionalFormatting sqref="T88:Z88 AD88:AY88">
    <cfRule type="expression" dxfId="16" priority="3">
      <formula>$AM$82&lt;&gt;"中　間"</formula>
    </cfRule>
  </conditionalFormatting>
  <conditionalFormatting sqref="T89:Z90 AD89:AY90">
    <cfRule type="expression" dxfId="15" priority="5">
      <formula>$AW$9="連結"</formula>
    </cfRule>
  </conditionalFormatting>
  <conditionalFormatting sqref="T91:Z91 AD91:AY91">
    <cfRule type="expression" dxfId="14" priority="8">
      <formula>OR($AW$9="連結",$AL$25="",$AM$82="第１四半",$AM$82="第３四半",$AM$82="第４四半",$AM$82="第５四半")</formula>
    </cfRule>
  </conditionalFormatting>
  <dataValidations count="3">
    <dataValidation type="list" allowBlank="1" showInputMessage="1" showErrorMessage="1" sqref="AK9:AM9 U11:W11 AK11:AM11 V13:X14 AK13:AM13 U15:W15 AA17:AC17 AA24:AC24 Z25:AB25 U27 AA28:AC28 AA30:AC30 Z31:AB31 AA32:AC33 T37:T39 U40 AA45:AC45 U46 AA47:AC47 U48 AA52:AC52 AA54:AC105 AA109:AC110" xr:uid="{550545A0-3ACD-4299-B628-81C930F72C41}">
      <formula1>$A$169:$A$170</formula1>
    </dataValidation>
    <dataValidation type="list" allowBlank="1" showInputMessage="1" showErrorMessage="1" sqref="T116:T118" xr:uid="{6BC65C86-3B92-4F44-8946-8F037B6C1C3D}">
      <formula1>$A$179:$A$180</formula1>
    </dataValidation>
    <dataValidation type="list" allowBlank="1" showInputMessage="1" showErrorMessage="1" sqref="AH116:AM118 AH40:AM40" xr:uid="{FFACE5B7-7774-4C29-9BCD-0B259627AF84}">
      <formula1>$A$181:$A$182</formula1>
    </dataValidation>
  </dataValidations>
  <pageMargins left="0.74803149606299213" right="0.35433070866141736" top="0.39370078740157483" bottom="0.31496062992125984" header="0.51181102362204722" footer="0.51181102362204722"/>
  <pageSetup paperSize="9" scale="65" fitToHeight="0" orientation="portrait" r:id="rId1"/>
  <headerFooter alignWithMargins="0"/>
  <rowBreaks count="1" manualBreakCount="1">
    <brk id="79" min="1" max="50"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AE9C65A2-E0A0-441A-97B7-8DD53735718D}">
            <xm:f>日程表!$L$83="二号（通常）"</xm:f>
            <x14:dxf>
              <fill>
                <patternFill>
                  <bgColor theme="0" tint="-0.34998626667073579"/>
                </patternFill>
              </fill>
            </x14:dxf>
          </x14:cfRule>
          <xm:sqref>B116:S118 Z116:AG118 AN116:AY118 B119:AY119</xm:sqref>
        </x14:conditionalFormatting>
        <x14:conditionalFormatting xmlns:xm="http://schemas.microsoft.com/office/excel/2006/main">
          <x14:cfRule type="expression" priority="2" id="{C4431B5C-777F-4B5A-8C11-434C92049FF5}">
            <xm:f>OR(AND(3&lt;=日程表!$U$31,$AN$6&lt;&gt;日程表!$S$31),AND(日程表!$U$31=1,$AN$6&lt;&gt;日程表!$S$31-1),AND(日程表!$U$31=2,OR($AN$6&lt;&gt;日程表!$S$31,$AN$6&lt;&gt;日程表!$S$31-1)))</xm:f>
            <x14:dxf>
              <font>
                <b/>
                <i val="0"/>
                <color rgb="FFFF0000"/>
              </font>
              <fill>
                <patternFill>
                  <bgColor theme="5" tint="0.59996337778862885"/>
                </patternFill>
              </fill>
            </x14:dxf>
          </x14:cfRule>
          <xm:sqref>AN6:AO6</xm:sqref>
        </x14:conditionalFormatting>
        <x14:conditionalFormatting xmlns:xm="http://schemas.microsoft.com/office/excel/2006/main">
          <x14:cfRule type="expression" priority="1" id="{8677D02D-8CD7-483A-AAC2-EA57D51D2686}">
            <xm:f>OR(AND(3&lt;=日程表!$U$31,日程表!$U$31+1&lt;$AR$6+2),AND(日程表!$U$31=1,$AR$6&lt;11),AND(日程表!$U$31=2,OR($AR$6&lt;&gt;12,$AR$6&lt;&gt;1)))</xm:f>
            <x14:dxf>
              <font>
                <b/>
                <i val="0"/>
                <color rgb="FFFF0000"/>
              </font>
              <fill>
                <patternFill>
                  <bgColor theme="5" tint="0.59996337778862885"/>
                </patternFill>
              </fill>
            </x14:dxf>
          </x14:cfRule>
          <xm:sqref>AR6:AS6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E186D82-3CF3-4FBE-8D68-7388A0511CA6}">
          <x14:formula1>
            <xm:f>日程表!$CL$28:$CQ$28</xm:f>
          </x14:formula1>
          <xm:sqref>AL25:AP25</xm:sqref>
        </x14:dataValidation>
        <x14:dataValidation type="list" allowBlank="1" showInputMessage="1" showErrorMessage="1" xr:uid="{091DAC31-4473-47E6-97F7-F6AC08F5EE8D}">
          <x14:formula1>
            <xm:f>日程表!$A$170:$A$171</xm:f>
          </x14:formula1>
          <xm:sqref>V9:X9</xm:sqref>
        </x14:dataValidation>
        <x14:dataValidation type="list" allowBlank="1" showInputMessage="1" showErrorMessage="1" xr:uid="{21B783D1-24DC-4687-8FB7-B32830321C3C}">
          <x14:formula1>
            <xm:f>日程表!$A$180:$A$181</xm:f>
          </x14:formula1>
          <xm:sqref>T112:T114</xm:sqref>
        </x14:dataValidation>
        <x14:dataValidation type="list" allowBlank="1" showInputMessage="1" showErrorMessage="1" xr:uid="{3C72A181-EFA3-4071-866D-B7765BC1352B}">
          <x14:formula1>
            <xm:f>日程表!$A$182:$A$183</xm:f>
          </x14:formula1>
          <xm:sqref>AH112:AM114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V130"/>
  <sheetViews>
    <sheetView showGridLines="0" view="pageBreakPreview" zoomScale="90" zoomScaleNormal="100" zoomScaleSheetLayoutView="90" workbookViewId="0">
      <pane xSplit="7" ySplit="8" topLeftCell="H54" activePane="bottomRight" state="frozen"/>
      <selection pane="topRight" activeCell="H1" sqref="H1"/>
      <selection pane="bottomLeft" activeCell="A7" sqref="A7"/>
      <selection pane="bottomRight" activeCell="BF23" sqref="BF23"/>
    </sheetView>
  </sheetViews>
  <sheetFormatPr defaultColWidth="9" defaultRowHeight="11"/>
  <cols>
    <col min="1" max="1" width="8.984375E-2" style="307" customWidth="1"/>
    <col min="2" max="2" width="4.6328125" style="307" customWidth="1"/>
    <col min="3" max="6" width="4.08984375" style="307" customWidth="1"/>
    <col min="7" max="7" width="3.08984375" style="307" customWidth="1"/>
    <col min="8" max="16" width="4.08984375" style="307" customWidth="1"/>
    <col min="17" max="17" width="8.36328125" style="307" customWidth="1"/>
    <col min="18" max="51" width="1.453125" style="307" customWidth="1"/>
    <col min="52" max="64" width="9" style="307"/>
    <col min="65" max="72" width="9" style="307" hidden="1" customWidth="1"/>
    <col min="73" max="80" width="9" style="307"/>
    <col min="81" max="82" width="9" style="409"/>
    <col min="83" max="84" width="9" style="307"/>
    <col min="85" max="87" width="9" style="409"/>
    <col min="88" max="99" width="9" style="307"/>
    <col min="100" max="100" width="9" style="409"/>
    <col min="101" max="16384" width="9" style="307"/>
  </cols>
  <sheetData>
    <row r="1" spans="2:100" ht="78.75" customHeight="1">
      <c r="B1" s="1248" t="s">
        <v>677</v>
      </c>
      <c r="C1" s="1248"/>
      <c r="D1" s="1248"/>
      <c r="E1" s="1248"/>
      <c r="F1" s="1248"/>
      <c r="G1" s="1248"/>
      <c r="H1" s="1248"/>
      <c r="I1" s="1248"/>
      <c r="J1" s="1248"/>
      <c r="K1" s="1248"/>
      <c r="L1" s="1248"/>
      <c r="M1" s="1248"/>
      <c r="N1" s="1248"/>
      <c r="O1" s="1248"/>
      <c r="P1" s="1248"/>
      <c r="Q1" s="1248"/>
      <c r="R1" s="1248"/>
      <c r="S1" s="1248"/>
      <c r="T1" s="1248"/>
      <c r="U1" s="1248"/>
      <c r="V1" s="1248"/>
      <c r="W1" s="1248"/>
      <c r="X1" s="1248"/>
      <c r="Y1" s="1248"/>
      <c r="Z1" s="1248"/>
      <c r="AA1" s="1248"/>
      <c r="AB1" s="1248"/>
      <c r="AC1" s="1248"/>
      <c r="AD1" s="1248"/>
      <c r="AE1" s="1248"/>
      <c r="AF1" s="1248"/>
      <c r="AG1" s="1248"/>
      <c r="AH1" s="1248"/>
      <c r="AI1" s="1248"/>
      <c r="AJ1" s="1248"/>
      <c r="AK1" s="1248"/>
      <c r="AL1" s="1248"/>
      <c r="AM1" s="1248"/>
      <c r="AN1" s="1248"/>
      <c r="AO1" s="1248"/>
      <c r="AP1" s="1248"/>
      <c r="AQ1" s="1248"/>
      <c r="AR1" s="1248"/>
      <c r="AS1" s="1248"/>
      <c r="AT1" s="1248"/>
      <c r="AU1" s="1248"/>
      <c r="AV1" s="1248"/>
      <c r="AW1" s="1248"/>
      <c r="AX1" s="1248"/>
      <c r="AY1" s="1248"/>
      <c r="AZ1" s="322"/>
      <c r="BA1" s="330"/>
      <c r="BB1" s="330"/>
      <c r="BC1" s="413"/>
      <c r="BD1" s="413"/>
      <c r="BE1" s="413"/>
      <c r="BF1" s="413"/>
      <c r="BG1" s="413"/>
      <c r="BH1" s="413"/>
      <c r="BI1" s="413"/>
      <c r="BJ1" s="413"/>
      <c r="BK1" s="413"/>
      <c r="BL1" s="413"/>
      <c r="BM1" s="413"/>
      <c r="BN1" s="413"/>
      <c r="BO1" s="413"/>
      <c r="BP1" s="413"/>
      <c r="BQ1" s="413"/>
      <c r="BR1" s="413"/>
      <c r="BS1" s="413"/>
      <c r="BT1" s="413"/>
      <c r="BU1" s="413"/>
      <c r="BV1" s="413"/>
      <c r="BW1" s="413"/>
      <c r="BX1" s="413"/>
      <c r="BY1" s="413"/>
      <c r="BZ1" s="413"/>
      <c r="CA1" s="413"/>
      <c r="CB1" s="231"/>
      <c r="CC1" s="301"/>
      <c r="CD1" s="301"/>
      <c r="CE1" s="231"/>
      <c r="CF1" s="231"/>
      <c r="CG1" s="301"/>
      <c r="CH1" s="301"/>
      <c r="CI1" s="301"/>
      <c r="CJ1" s="231"/>
      <c r="CK1" s="231"/>
      <c r="CL1" s="231"/>
      <c r="CM1" s="231"/>
      <c r="CN1" s="231"/>
      <c r="CO1" s="231"/>
      <c r="CV1" s="301"/>
    </row>
    <row r="2" spans="2:100" ht="20.25" customHeight="1">
      <c r="B2" s="353" t="s">
        <v>535</v>
      </c>
      <c r="C2" s="353"/>
      <c r="D2" s="353"/>
      <c r="E2" s="353"/>
      <c r="F2" s="353"/>
      <c r="AZ2" s="322"/>
      <c r="BA2" s="324"/>
      <c r="BB2" s="324"/>
      <c r="BC2" s="231"/>
      <c r="BD2" s="231"/>
      <c r="BE2" s="231"/>
      <c r="BF2" s="231"/>
      <c r="BG2" s="231"/>
      <c r="BH2" s="231"/>
      <c r="BI2" s="231"/>
      <c r="BJ2" s="231"/>
      <c r="BK2" s="231"/>
      <c r="BL2" s="231"/>
      <c r="BM2" s="231"/>
      <c r="BO2" s="143" t="s">
        <v>360</v>
      </c>
      <c r="BP2" s="307" t="str">
        <f>IF(AN9="","",IF(AR9="","",IF(日程表!E3="","",IF((AND(AR9=12,OR(日程表!E3=31,日程表!E3="末"))),AN9+1,AN9))))</f>
        <v/>
      </c>
      <c r="BQ2" s="307" t="str">
        <f>IF(AR9="","",IF(日程表!E3="","",IF(日程表!E3&lt;28,AR9,IF(AND(AR9=12,OR(日程表!E3=31,日程表!E3="末")),1,AR9+1))))</f>
        <v/>
      </c>
      <c r="BR2" s="307" t="str">
        <f>IF(AR9="","",IF(日程表!E3="","",IF(日程表!E3&lt;28,日程表!E3+1,1)))</f>
        <v/>
      </c>
    </row>
    <row r="3" spans="2:100" ht="17.25" customHeight="1">
      <c r="B3" s="1249" t="s">
        <v>358</v>
      </c>
      <c r="C3" s="1249"/>
      <c r="D3" s="1249"/>
      <c r="E3" s="1249"/>
      <c r="F3" s="1249"/>
      <c r="G3" s="1249"/>
      <c r="H3" s="1249"/>
      <c r="I3" s="1249"/>
      <c r="J3" s="1249"/>
      <c r="K3" s="1249"/>
      <c r="L3" s="1249"/>
      <c r="M3" s="1249"/>
      <c r="N3" s="1249"/>
      <c r="O3" s="1249"/>
      <c r="P3" s="1249"/>
      <c r="Q3" s="1249"/>
      <c r="R3" s="1249"/>
      <c r="S3" s="1249"/>
      <c r="T3" s="1249"/>
      <c r="U3" s="1249"/>
      <c r="V3" s="1249"/>
      <c r="W3" s="1249"/>
      <c r="X3" s="1249"/>
      <c r="Y3" s="1249"/>
      <c r="Z3" s="1249"/>
      <c r="AA3" s="1249"/>
      <c r="AB3" s="1249"/>
      <c r="AC3" s="1249"/>
      <c r="AD3" s="1249"/>
      <c r="AE3" s="1249"/>
      <c r="AF3" s="1249"/>
      <c r="AG3" s="1249"/>
      <c r="AH3" s="1249"/>
      <c r="AI3" s="1249"/>
      <c r="AJ3" s="1249"/>
      <c r="AK3" s="1249"/>
      <c r="AL3" s="1249"/>
      <c r="AM3" s="1249"/>
      <c r="AN3" s="1249"/>
      <c r="AO3" s="1249"/>
      <c r="AP3" s="1249"/>
      <c r="AQ3" s="1249"/>
      <c r="AR3" s="1249"/>
      <c r="AS3" s="1249"/>
      <c r="AT3" s="1249"/>
      <c r="AU3" s="1249"/>
      <c r="AV3" s="1249"/>
      <c r="AW3" s="1249"/>
      <c r="AX3" s="1249"/>
      <c r="AY3" s="1249"/>
      <c r="AZ3" s="322"/>
      <c r="BA3" s="324"/>
      <c r="BB3" s="324"/>
      <c r="BC3" s="231"/>
      <c r="BD3" s="231"/>
      <c r="BE3" s="231"/>
      <c r="BF3" s="231"/>
      <c r="BG3" s="231"/>
      <c r="BH3" s="231"/>
      <c r="BI3" s="231"/>
      <c r="BJ3" s="231"/>
      <c r="BK3" s="231"/>
      <c r="BL3" s="231"/>
      <c r="BM3" s="231"/>
      <c r="BO3" s="307" t="s">
        <v>359</v>
      </c>
      <c r="BP3" s="307" t="str">
        <f>IF(BP2="","",IF(BQ2="","",IF(BQ2&lt;4,BP2,BP2+1)))</f>
        <v/>
      </c>
      <c r="BQ3" s="307" t="str">
        <f>IF(BQ2="","",IF(BQ2&lt;4,BQ2+9,BQ2+9-12))</f>
        <v/>
      </c>
      <c r="BR3" s="307" t="str">
        <f>IF($AR$9="","",IF(日程表!$E$3="","",IF(日程表!$E$3&lt;28,日程表!$E$3,1)))</f>
        <v/>
      </c>
    </row>
    <row r="4" spans="2:100" ht="13" customHeight="1">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1246" t="s">
        <v>287</v>
      </c>
      <c r="AB4" s="1246"/>
      <c r="AC4" s="1246"/>
      <c r="AD4" s="1246"/>
      <c r="AE4" s="1246"/>
      <c r="AF4" s="1246"/>
      <c r="AG4" s="1246"/>
      <c r="AH4" s="1246"/>
      <c r="AI4" s="1246"/>
      <c r="AJ4" s="1246"/>
      <c r="AK4" s="871" t="s">
        <v>628</v>
      </c>
      <c r="AL4" s="871"/>
      <c r="AM4" s="871"/>
      <c r="AN4" s="1247"/>
      <c r="AO4" s="1247"/>
      <c r="AP4" s="871" t="s">
        <v>164</v>
      </c>
      <c r="AQ4" s="871"/>
      <c r="AR4" s="1247"/>
      <c r="AS4" s="1247"/>
      <c r="AT4" s="871" t="s">
        <v>125</v>
      </c>
      <c r="AU4" s="871"/>
      <c r="AV4" s="1247"/>
      <c r="AW4" s="1247"/>
      <c r="AX4" s="871" t="s">
        <v>163</v>
      </c>
      <c r="AY4" s="871"/>
      <c r="AZ4" s="322"/>
      <c r="BA4" s="324"/>
      <c r="BB4" s="324"/>
      <c r="BC4" s="231"/>
      <c r="BD4" s="231"/>
      <c r="BE4" s="231"/>
      <c r="BF4" s="231"/>
      <c r="BG4" s="231"/>
      <c r="BH4" s="231"/>
      <c r="BI4" s="231"/>
      <c r="BJ4" s="231"/>
      <c r="BK4" s="231"/>
      <c r="BL4" s="231"/>
      <c r="BM4" s="231"/>
      <c r="BO4" s="307" t="s">
        <v>492</v>
      </c>
      <c r="BP4" s="307" t="str">
        <f>IF(BP2="","",IF(BQ2="","",IF(BQ2&lt;9,BP2,BP2+1)))</f>
        <v/>
      </c>
      <c r="BQ4" s="307" t="str">
        <f>IF(BQ2="","",IF(BR2="","",IF(AND(BQ2&lt;9,BR2=16),BQ2+3,IF(AND(BQ2&gt;9,BR2=16),BQ2+3-12,IF(OR(AND(BQ2&lt;9,BR2=1),AND(BQ2&lt;9,BR2&gt;16)),BQ2+4,BQ2+4-12)))))</f>
        <v/>
      </c>
      <c r="BR4" s="307" t="str">
        <f>IF(BR2="","",IF(AND(BR2=16),29,IF(AND(BR2=21),4,IF(AND(BR2=25),9,14))))</f>
        <v/>
      </c>
    </row>
    <row r="5" spans="2:100" ht="13" customHeight="1">
      <c r="B5" s="1245" t="str">
        <f>IF(日程表!G8="","",IF(日程表!L83="二号の五（少額）",日程表!G8,""))</f>
        <v/>
      </c>
      <c r="C5" s="1245"/>
      <c r="D5" s="1245"/>
      <c r="E5" s="1245"/>
      <c r="F5" s="1245"/>
      <c r="G5" s="1245"/>
      <c r="H5" s="1245"/>
      <c r="I5" s="1245"/>
      <c r="J5" s="1245"/>
      <c r="K5" s="1245"/>
      <c r="L5" s="1245"/>
      <c r="M5" s="1245"/>
      <c r="N5" s="1245"/>
      <c r="O5" s="1245"/>
      <c r="P5" s="1245"/>
      <c r="Q5" s="1245"/>
      <c r="R5" s="1245"/>
      <c r="S5" s="1245"/>
      <c r="T5" s="1245"/>
      <c r="U5" s="1245"/>
      <c r="V5" s="1245"/>
      <c r="W5" s="1245"/>
      <c r="X5" s="1245"/>
      <c r="AA5" s="1246" t="s">
        <v>288</v>
      </c>
      <c r="AB5" s="1246"/>
      <c r="AC5" s="1246"/>
      <c r="AD5" s="1246"/>
      <c r="AE5" s="1246"/>
      <c r="AF5" s="1246"/>
      <c r="AG5" s="1246"/>
      <c r="AH5" s="1246"/>
      <c r="AI5" s="1246"/>
      <c r="AJ5" s="1246"/>
      <c r="AK5" s="871" t="s">
        <v>628</v>
      </c>
      <c r="AL5" s="871"/>
      <c r="AM5" s="871"/>
      <c r="AN5" s="1247"/>
      <c r="AO5" s="1247"/>
      <c r="AP5" s="871" t="s">
        <v>164</v>
      </c>
      <c r="AQ5" s="871"/>
      <c r="AR5" s="1247"/>
      <c r="AS5" s="1247"/>
      <c r="AT5" s="871" t="s">
        <v>125</v>
      </c>
      <c r="AU5" s="871"/>
      <c r="AV5" s="1247"/>
      <c r="AW5" s="1247"/>
      <c r="AX5" s="871" t="s">
        <v>163</v>
      </c>
      <c r="AY5" s="871"/>
      <c r="AZ5" s="322"/>
      <c r="BA5" s="324"/>
      <c r="BB5" s="324"/>
      <c r="BC5" s="231"/>
      <c r="BD5" s="231"/>
      <c r="BE5" s="231"/>
      <c r="BF5" s="231"/>
      <c r="BG5" s="231"/>
      <c r="BH5" s="231"/>
      <c r="BI5" s="231"/>
      <c r="BJ5" s="231"/>
      <c r="BK5" s="231"/>
      <c r="BL5" s="231"/>
      <c r="BM5" s="231"/>
    </row>
    <row r="6" spans="2:100" ht="13" customHeight="1">
      <c r="C6" s="203"/>
      <c r="D6" s="203"/>
      <c r="E6" s="203"/>
      <c r="F6" s="203"/>
      <c r="G6" s="203"/>
      <c r="H6" s="203"/>
      <c r="I6" s="203"/>
      <c r="J6" s="203"/>
      <c r="K6" s="203"/>
      <c r="L6" s="203"/>
      <c r="M6" s="203"/>
      <c r="N6" s="203"/>
      <c r="O6" s="203"/>
      <c r="P6" s="1253"/>
      <c r="Q6" s="1253"/>
      <c r="R6" s="1253"/>
      <c r="S6" s="1254"/>
      <c r="T6" s="1254"/>
      <c r="U6" s="1254"/>
      <c r="V6" s="406"/>
      <c r="W6" s="406"/>
      <c r="X6" s="406"/>
      <c r="Y6" s="406"/>
      <c r="Z6" s="406"/>
      <c r="AA6" s="1253" t="s">
        <v>357</v>
      </c>
      <c r="AB6" s="1253"/>
      <c r="AC6" s="1253"/>
      <c r="AD6" s="1253"/>
      <c r="AE6" s="1253"/>
      <c r="AF6" s="1253"/>
      <c r="AG6" s="1253"/>
      <c r="AH6" s="1253"/>
      <c r="AI6" s="1253"/>
      <c r="AJ6" s="1253"/>
      <c r="AK6" s="662" t="s">
        <v>628</v>
      </c>
      <c r="AL6" s="662"/>
      <c r="AM6" s="662"/>
      <c r="AN6" s="1236"/>
      <c r="AO6" s="1236"/>
      <c r="AP6" s="662" t="s">
        <v>164</v>
      </c>
      <c r="AQ6" s="662"/>
      <c r="AR6" s="1236"/>
      <c r="AS6" s="1236"/>
      <c r="AT6" s="662" t="s">
        <v>125</v>
      </c>
      <c r="AU6" s="662"/>
      <c r="AV6" s="1247"/>
      <c r="AW6" s="1247"/>
      <c r="AX6" s="871" t="s">
        <v>163</v>
      </c>
      <c r="AY6" s="871"/>
      <c r="AZ6" s="322"/>
      <c r="BA6" s="324"/>
      <c r="BB6" s="324"/>
      <c r="BC6" s="231"/>
      <c r="BD6" s="231"/>
      <c r="BE6" s="231"/>
      <c r="BF6" s="231"/>
      <c r="BG6" s="231"/>
      <c r="BH6" s="231"/>
      <c r="BI6" s="231"/>
      <c r="BJ6" s="231"/>
      <c r="BK6" s="231"/>
      <c r="BL6" s="231"/>
      <c r="BM6" s="231"/>
      <c r="CC6" s="406"/>
      <c r="CD6" s="396"/>
      <c r="CE6" s="406"/>
      <c r="CF6" s="406"/>
      <c r="CG6" s="396"/>
      <c r="CH6" s="396"/>
      <c r="CI6" s="396"/>
      <c r="CJ6" s="406"/>
      <c r="CK6" s="406"/>
      <c r="CL6" s="406"/>
      <c r="CM6" s="406"/>
      <c r="CN6" s="406"/>
      <c r="CO6" s="406"/>
    </row>
    <row r="7" spans="2:100" ht="6" customHeight="1">
      <c r="C7" s="180"/>
      <c r="D7" s="180"/>
      <c r="E7" s="180"/>
      <c r="F7" s="180"/>
      <c r="G7" s="180"/>
      <c r="H7" s="180"/>
      <c r="I7" s="180"/>
      <c r="J7" s="180"/>
      <c r="K7" s="180"/>
      <c r="L7" s="180"/>
      <c r="M7" s="180"/>
      <c r="N7" s="180"/>
      <c r="O7" s="180"/>
      <c r="P7" s="198"/>
      <c r="Q7" s="198"/>
      <c r="R7" s="198"/>
      <c r="S7" s="408"/>
      <c r="T7" s="416"/>
      <c r="U7" s="416"/>
      <c r="AA7" s="198"/>
      <c r="AB7" s="198"/>
      <c r="AC7" s="198"/>
      <c r="AD7" s="198"/>
      <c r="AE7" s="198"/>
      <c r="AF7" s="198"/>
      <c r="AG7" s="198"/>
      <c r="AH7" s="198"/>
      <c r="AI7" s="198"/>
      <c r="AJ7" s="198"/>
      <c r="AK7" s="409"/>
      <c r="AL7" s="409"/>
      <c r="AM7" s="409"/>
      <c r="AN7" s="409"/>
      <c r="AO7" s="409"/>
      <c r="AP7" s="409"/>
      <c r="AQ7" s="409"/>
      <c r="AR7" s="397"/>
      <c r="AS7" s="397"/>
      <c r="AT7" s="397"/>
      <c r="AU7" s="397"/>
      <c r="AV7" s="409"/>
      <c r="AW7" s="409"/>
      <c r="AX7" s="409"/>
      <c r="AY7" s="409"/>
      <c r="AZ7" s="322"/>
      <c r="BA7" s="324"/>
      <c r="BB7" s="324"/>
      <c r="BC7" s="231"/>
      <c r="BD7" s="231"/>
      <c r="BE7" s="231"/>
      <c r="BF7" s="231"/>
      <c r="BG7" s="231"/>
      <c r="BH7" s="231"/>
      <c r="BI7" s="231"/>
      <c r="BJ7" s="231"/>
      <c r="BK7" s="231"/>
      <c r="BL7" s="231"/>
      <c r="BM7" s="231"/>
      <c r="CC7" s="396"/>
      <c r="CD7" s="396"/>
      <c r="CE7" s="406"/>
      <c r="CF7" s="406"/>
      <c r="CG7" s="396"/>
      <c r="CH7" s="396"/>
      <c r="CI7" s="396"/>
      <c r="CJ7" s="406"/>
      <c r="CK7" s="406"/>
      <c r="CL7" s="406"/>
      <c r="CM7" s="406"/>
      <c r="CN7" s="406"/>
      <c r="CO7" s="406"/>
    </row>
    <row r="8" spans="2:100" ht="18" customHeight="1">
      <c r="B8" s="1250" t="s">
        <v>40</v>
      </c>
      <c r="C8" s="1250"/>
      <c r="D8" s="1250"/>
      <c r="E8" s="1250"/>
      <c r="F8" s="1250"/>
      <c r="G8" s="1250"/>
      <c r="H8" s="1251" t="s">
        <v>41</v>
      </c>
      <c r="I8" s="658"/>
      <c r="J8" s="658"/>
      <c r="K8" s="658"/>
      <c r="L8" s="658"/>
      <c r="M8" s="658"/>
      <c r="N8" s="658"/>
      <c r="O8" s="658"/>
      <c r="P8" s="658"/>
      <c r="Q8" s="658"/>
      <c r="R8" s="658"/>
      <c r="S8" s="1252"/>
      <c r="T8" s="1251" t="s">
        <v>42</v>
      </c>
      <c r="U8" s="658"/>
      <c r="V8" s="658"/>
      <c r="W8" s="658"/>
      <c r="X8" s="658"/>
      <c r="Y8" s="658"/>
      <c r="Z8" s="658"/>
      <c r="AA8" s="658"/>
      <c r="AB8" s="658"/>
      <c r="AC8" s="658"/>
      <c r="AD8" s="658"/>
      <c r="AE8" s="658"/>
      <c r="AF8" s="658"/>
      <c r="AG8" s="658"/>
      <c r="AH8" s="658"/>
      <c r="AI8" s="658"/>
      <c r="AJ8" s="658"/>
      <c r="AK8" s="658"/>
      <c r="AL8" s="658"/>
      <c r="AM8" s="658"/>
      <c r="AN8" s="658"/>
      <c r="AO8" s="658"/>
      <c r="AP8" s="658"/>
      <c r="AQ8" s="658"/>
      <c r="AR8" s="658"/>
      <c r="AS8" s="658"/>
      <c r="AT8" s="658"/>
      <c r="AU8" s="658"/>
      <c r="AV8" s="658"/>
      <c r="AW8" s="658"/>
      <c r="AX8" s="658"/>
      <c r="AY8" s="1252"/>
      <c r="AZ8" s="322"/>
      <c r="BA8" s="324"/>
      <c r="BB8" s="324"/>
      <c r="BC8" s="231"/>
      <c r="BD8" s="231"/>
      <c r="BE8" s="231"/>
      <c r="BF8" s="231"/>
      <c r="BG8" s="231"/>
      <c r="BH8" s="231"/>
      <c r="BI8" s="231"/>
      <c r="BJ8" s="231"/>
      <c r="BK8" s="231"/>
      <c r="BL8" s="231"/>
      <c r="BM8" s="231"/>
      <c r="CC8" s="396"/>
      <c r="CD8" s="662"/>
      <c r="CE8" s="662"/>
      <c r="CF8" s="662"/>
      <c r="CG8" s="662"/>
      <c r="CH8" s="662"/>
      <c r="CI8" s="662"/>
      <c r="CJ8" s="662"/>
      <c r="CK8" s="662"/>
      <c r="CL8" s="662"/>
      <c r="CM8" s="662"/>
      <c r="CN8" s="662"/>
      <c r="CO8" s="662"/>
    </row>
    <row r="9" spans="2:100" ht="11.25" customHeight="1">
      <c r="B9" s="1281" t="s">
        <v>530</v>
      </c>
      <c r="C9" s="486" t="s">
        <v>43</v>
      </c>
      <c r="D9" s="487"/>
      <c r="E9" s="487"/>
      <c r="F9" s="487"/>
      <c r="G9" s="488"/>
      <c r="H9" s="489" t="s">
        <v>531</v>
      </c>
      <c r="I9" s="490"/>
      <c r="J9" s="490"/>
      <c r="K9" s="490"/>
      <c r="L9" s="490"/>
      <c r="M9" s="490"/>
      <c r="N9" s="490"/>
      <c r="O9" s="490"/>
      <c r="P9" s="490"/>
      <c r="Q9" s="490"/>
      <c r="R9" s="490"/>
      <c r="S9" s="491"/>
      <c r="T9" s="1268" t="s">
        <v>219</v>
      </c>
      <c r="U9" s="808"/>
      <c r="V9" s="888" t="s">
        <v>663</v>
      </c>
      <c r="W9" s="888"/>
      <c r="X9" s="888"/>
      <c r="Y9" s="1135"/>
      <c r="Z9" s="1135"/>
      <c r="AA9" s="808" t="s">
        <v>164</v>
      </c>
      <c r="AB9" s="808"/>
      <c r="AC9" s="1135"/>
      <c r="AD9" s="1135"/>
      <c r="AE9" s="808" t="s">
        <v>283</v>
      </c>
      <c r="AF9" s="808"/>
      <c r="AG9" s="808"/>
      <c r="AH9" s="808"/>
      <c r="AI9" s="808" t="s">
        <v>284</v>
      </c>
      <c r="AJ9" s="808"/>
      <c r="AK9" s="888" t="s">
        <v>663</v>
      </c>
      <c r="AL9" s="888"/>
      <c r="AM9" s="888"/>
      <c r="AN9" s="1135"/>
      <c r="AO9" s="1135"/>
      <c r="AP9" s="808" t="s">
        <v>164</v>
      </c>
      <c r="AQ9" s="808"/>
      <c r="AR9" s="1135"/>
      <c r="AS9" s="1135"/>
      <c r="AT9" s="808" t="s">
        <v>285</v>
      </c>
      <c r="AU9" s="808"/>
      <c r="AV9" s="808"/>
      <c r="AW9" s="411"/>
      <c r="AX9" s="411"/>
      <c r="AY9" s="412"/>
      <c r="AZ9" s="322"/>
      <c r="BA9" s="322"/>
      <c r="BB9" s="322"/>
      <c r="BC9" s="413"/>
      <c r="BD9" s="413"/>
      <c r="BE9" s="413"/>
      <c r="BF9" s="413"/>
      <c r="BG9" s="413"/>
      <c r="BH9" s="413"/>
      <c r="BI9" s="413"/>
      <c r="BJ9" s="413"/>
      <c r="BK9" s="413"/>
      <c r="BL9" s="413"/>
      <c r="BM9" s="413"/>
      <c r="BN9" s="413"/>
      <c r="BO9" s="413"/>
      <c r="BP9" s="413"/>
      <c r="BQ9" s="413"/>
      <c r="BR9" s="413"/>
      <c r="BS9" s="413"/>
      <c r="BT9" s="413"/>
      <c r="BU9" s="413"/>
      <c r="BV9" s="413"/>
      <c r="CC9" s="396"/>
      <c r="CD9" s="396"/>
      <c r="CE9" s="396"/>
      <c r="CF9" s="396"/>
      <c r="CG9" s="396"/>
      <c r="CH9" s="396"/>
      <c r="CI9" s="396"/>
      <c r="CJ9" s="396"/>
      <c r="CK9" s="396"/>
      <c r="CL9" s="396"/>
      <c r="CM9" s="302"/>
      <c r="CN9" s="302"/>
      <c r="CO9" s="302"/>
    </row>
    <row r="10" spans="2:100" ht="11.25" customHeight="1">
      <c r="B10" s="1282"/>
      <c r="C10" s="492" t="s">
        <v>44</v>
      </c>
      <c r="D10" s="492"/>
      <c r="E10" s="492"/>
      <c r="F10" s="492"/>
      <c r="G10" s="493"/>
      <c r="H10" s="494" t="s">
        <v>45</v>
      </c>
      <c r="I10" s="492"/>
      <c r="J10" s="492"/>
      <c r="K10" s="492"/>
      <c r="L10" s="492"/>
      <c r="M10" s="492"/>
      <c r="N10" s="492"/>
      <c r="O10" s="492"/>
      <c r="P10" s="492"/>
      <c r="Q10" s="492"/>
      <c r="R10" s="492"/>
      <c r="S10" s="493"/>
      <c r="T10" s="458" t="s">
        <v>234</v>
      </c>
      <c r="U10" s="802" t="s">
        <v>663</v>
      </c>
      <c r="V10" s="802"/>
      <c r="W10" s="802"/>
      <c r="X10" s="1128"/>
      <c r="Y10" s="1128"/>
      <c r="Z10" s="679" t="s">
        <v>164</v>
      </c>
      <c r="AA10" s="679"/>
      <c r="AB10" s="1128"/>
      <c r="AC10" s="1128"/>
      <c r="AD10" s="679" t="s">
        <v>286</v>
      </c>
      <c r="AE10" s="679"/>
      <c r="AF10" s="1128"/>
      <c r="AG10" s="1128"/>
      <c r="AH10" s="679" t="s">
        <v>633</v>
      </c>
      <c r="AI10" s="679"/>
      <c r="AJ10" s="679"/>
      <c r="AK10" s="679"/>
      <c r="AL10" s="679"/>
      <c r="AM10" s="679"/>
      <c r="AN10" s="1123" t="str">
        <f>IF(AN5="","",AN5)</f>
        <v/>
      </c>
      <c r="AO10" s="1123"/>
      <c r="AP10" s="679" t="s">
        <v>164</v>
      </c>
      <c r="AQ10" s="679"/>
      <c r="AR10" s="1123" t="str">
        <f>IF(AR5="","",AR5)</f>
        <v/>
      </c>
      <c r="AS10" s="1123"/>
      <c r="AT10" s="679" t="s">
        <v>286</v>
      </c>
      <c r="AU10" s="679"/>
      <c r="AV10" s="1123" t="str">
        <f>IF(AV5="","",AV5)</f>
        <v/>
      </c>
      <c r="AW10" s="1123"/>
      <c r="AX10" s="679" t="s">
        <v>163</v>
      </c>
      <c r="AY10" s="718"/>
      <c r="AZ10" s="322"/>
      <c r="BA10" s="322"/>
      <c r="BB10" s="322"/>
      <c r="BC10" s="413"/>
      <c r="BD10" s="413"/>
      <c r="BE10" s="413"/>
      <c r="BF10" s="413"/>
      <c r="BG10" s="413"/>
      <c r="BH10" s="413"/>
      <c r="BI10" s="413"/>
      <c r="BJ10" s="413"/>
      <c r="BK10" s="413"/>
      <c r="BL10" s="413"/>
      <c r="BM10" s="413"/>
      <c r="BN10" s="413"/>
      <c r="BO10" s="413"/>
      <c r="BP10" s="413"/>
      <c r="BQ10" s="413"/>
      <c r="BR10" s="413"/>
      <c r="BS10" s="413"/>
      <c r="BT10" s="413"/>
      <c r="BU10" s="413"/>
      <c r="BV10" s="413"/>
      <c r="CC10" s="396"/>
      <c r="CD10" s="396"/>
      <c r="CE10" s="396"/>
      <c r="CF10" s="396"/>
      <c r="CG10" s="396"/>
      <c r="CH10" s="396"/>
      <c r="CI10" s="396"/>
      <c r="CJ10" s="396"/>
      <c r="CK10" s="396"/>
      <c r="CL10" s="396"/>
      <c r="CM10" s="396"/>
      <c r="CN10" s="396"/>
      <c r="CO10" s="396"/>
    </row>
    <row r="11" spans="2:100" ht="11.25" customHeight="1">
      <c r="B11" s="1282"/>
      <c r="C11" s="492" t="s">
        <v>46</v>
      </c>
      <c r="D11" s="492"/>
      <c r="E11" s="492"/>
      <c r="F11" s="492"/>
      <c r="G11" s="493"/>
      <c r="H11" s="494" t="s">
        <v>47</v>
      </c>
      <c r="I11" s="492"/>
      <c r="J11" s="492"/>
      <c r="K11" s="492"/>
      <c r="L11" s="492"/>
      <c r="M11" s="492"/>
      <c r="N11" s="492"/>
      <c r="O11" s="492"/>
      <c r="P11" s="492"/>
      <c r="Q11" s="492"/>
      <c r="R11" s="492"/>
      <c r="S11" s="493"/>
      <c r="T11" s="398"/>
      <c r="U11" s="445"/>
      <c r="V11" s="401"/>
      <c r="W11" s="445"/>
      <c r="X11" s="399"/>
      <c r="Y11" s="399"/>
      <c r="Z11" s="399"/>
      <c r="AA11" s="679" t="s">
        <v>628</v>
      </c>
      <c r="AB11" s="679"/>
      <c r="AC11" s="679"/>
      <c r="AD11" s="1123" t="str">
        <f>IF(AN6="","",AN6)</f>
        <v/>
      </c>
      <c r="AE11" s="1123"/>
      <c r="AF11" s="679" t="s">
        <v>164</v>
      </c>
      <c r="AG11" s="679"/>
      <c r="AH11" s="1123" t="str">
        <f>IF(AR6="","",AR6)</f>
        <v/>
      </c>
      <c r="AI11" s="1123"/>
      <c r="AJ11" s="679" t="s">
        <v>125</v>
      </c>
      <c r="AK11" s="679"/>
      <c r="AL11" s="1123" t="str">
        <f>IF(AV6="","",AV6)</f>
        <v/>
      </c>
      <c r="AM11" s="1123"/>
      <c r="AN11" s="399" t="s">
        <v>290</v>
      </c>
      <c r="AO11" s="399"/>
      <c r="AP11" s="399"/>
      <c r="AQ11" s="399"/>
      <c r="AR11" s="399"/>
      <c r="AS11" s="399"/>
      <c r="AT11" s="399"/>
      <c r="AU11" s="399"/>
      <c r="AV11" s="399"/>
      <c r="AW11" s="399"/>
      <c r="AX11" s="399"/>
      <c r="AY11" s="415"/>
      <c r="AZ11" s="322"/>
      <c r="BA11" s="322"/>
      <c r="BB11" s="322"/>
      <c r="BC11" s="413"/>
      <c r="BD11" s="413"/>
      <c r="BE11" s="413"/>
      <c r="BF11" s="413"/>
      <c r="BG11" s="413"/>
      <c r="BH11" s="413"/>
      <c r="BI11" s="413"/>
      <c r="BJ11" s="413"/>
      <c r="BK11" s="413"/>
      <c r="BL11" s="413"/>
      <c r="BM11" s="413"/>
      <c r="BN11" s="413"/>
      <c r="BO11" s="413"/>
      <c r="BP11" s="413"/>
      <c r="BQ11" s="413"/>
      <c r="BR11" s="413"/>
      <c r="BS11" s="413"/>
      <c r="BT11" s="413"/>
      <c r="BU11" s="413"/>
      <c r="BV11" s="413"/>
      <c r="CC11" s="396"/>
      <c r="CD11" s="396"/>
      <c r="CE11" s="396"/>
      <c r="CF11" s="396"/>
      <c r="CG11" s="396"/>
      <c r="CH11" s="396"/>
      <c r="CI11" s="396"/>
      <c r="CJ11" s="396"/>
      <c r="CK11" s="396"/>
      <c r="CL11" s="396"/>
      <c r="CM11" s="396"/>
      <c r="CN11" s="396"/>
      <c r="CO11" s="396"/>
    </row>
    <row r="12" spans="2:100" ht="11.25" customHeight="1">
      <c r="B12" s="1282"/>
      <c r="C12" s="487" t="s">
        <v>59</v>
      </c>
      <c r="D12" s="492"/>
      <c r="E12" s="492"/>
      <c r="F12" s="492"/>
      <c r="G12" s="493"/>
      <c r="H12" s="494" t="s">
        <v>60</v>
      </c>
      <c r="I12" s="492"/>
      <c r="J12" s="492"/>
      <c r="K12" s="492"/>
      <c r="L12" s="492"/>
      <c r="M12" s="492"/>
      <c r="N12" s="492"/>
      <c r="O12" s="492"/>
      <c r="P12" s="492"/>
      <c r="Q12" s="492"/>
      <c r="R12" s="492"/>
      <c r="S12" s="493"/>
      <c r="T12" s="403"/>
      <c r="U12" s="404"/>
      <c r="V12" s="404"/>
      <c r="W12" s="404"/>
      <c r="X12" s="404"/>
      <c r="Y12" s="404"/>
      <c r="Z12" s="404"/>
      <c r="AA12" s="679" t="s">
        <v>629</v>
      </c>
      <c r="AB12" s="679"/>
      <c r="AC12" s="679"/>
      <c r="AD12" s="1123" t="str">
        <f>IF(AN5="","",AN5)</f>
        <v/>
      </c>
      <c r="AE12" s="1123"/>
      <c r="AF12" s="679" t="s">
        <v>164</v>
      </c>
      <c r="AG12" s="679"/>
      <c r="AH12" s="1123" t="str">
        <f>IF(AR5="","",AR5)</f>
        <v/>
      </c>
      <c r="AI12" s="1123"/>
      <c r="AJ12" s="679" t="s">
        <v>125</v>
      </c>
      <c r="AK12" s="679"/>
      <c r="AL12" s="1123" t="str">
        <f>IF(AV5="","",AV5)</f>
        <v/>
      </c>
      <c r="AM12" s="1123"/>
      <c r="AN12" s="404" t="s">
        <v>290</v>
      </c>
      <c r="AO12" s="404"/>
      <c r="AP12" s="404"/>
      <c r="AQ12" s="404"/>
      <c r="AR12" s="404"/>
      <c r="AS12" s="404"/>
      <c r="AT12" s="404"/>
      <c r="AU12" s="404"/>
      <c r="AV12" s="404"/>
      <c r="AW12" s="404"/>
      <c r="AX12" s="404"/>
      <c r="AY12" s="405"/>
      <c r="AZ12" s="322"/>
      <c r="BA12" s="322"/>
      <c r="BB12" s="322"/>
      <c r="BC12" s="414"/>
      <c r="BD12" s="414"/>
      <c r="BE12" s="414"/>
      <c r="BF12" s="414"/>
      <c r="BG12" s="414"/>
      <c r="BH12" s="414"/>
      <c r="BI12" s="414"/>
      <c r="BJ12" s="414"/>
      <c r="BK12" s="414"/>
      <c r="BL12" s="414"/>
      <c r="BM12" s="414"/>
      <c r="BN12" s="414"/>
      <c r="BO12" s="414"/>
      <c r="BP12" s="414"/>
      <c r="BQ12" s="414"/>
      <c r="BR12" s="414"/>
      <c r="BS12" s="414"/>
      <c r="BT12" s="414"/>
      <c r="BU12" s="414"/>
      <c r="BV12" s="414"/>
      <c r="CC12" s="396"/>
      <c r="CD12" s="396"/>
      <c r="CE12" s="396"/>
      <c r="CF12" s="396"/>
      <c r="CG12" s="396"/>
      <c r="CH12" s="396"/>
      <c r="CI12" s="396"/>
      <c r="CJ12" s="396"/>
      <c r="CK12" s="396"/>
      <c r="CL12" s="396"/>
      <c r="CM12" s="396"/>
      <c r="CN12" s="396"/>
      <c r="CO12" s="396"/>
    </row>
    <row r="13" spans="2:100" ht="11.25" customHeight="1">
      <c r="B13" s="1282"/>
      <c r="C13" s="495"/>
      <c r="D13" s="494" t="s">
        <v>61</v>
      </c>
      <c r="E13" s="492"/>
      <c r="F13" s="492"/>
      <c r="G13" s="493"/>
      <c r="H13" s="494" t="s">
        <v>62</v>
      </c>
      <c r="I13" s="492"/>
      <c r="J13" s="492"/>
      <c r="K13" s="492"/>
      <c r="L13" s="492"/>
      <c r="M13" s="492"/>
      <c r="N13" s="492"/>
      <c r="O13" s="492"/>
      <c r="P13" s="492"/>
      <c r="Q13" s="492"/>
      <c r="R13" s="492"/>
      <c r="S13" s="493"/>
      <c r="T13" s="403"/>
      <c r="U13" s="404"/>
      <c r="V13" s="404"/>
      <c r="W13" s="404"/>
      <c r="X13" s="399"/>
      <c r="Y13" s="399"/>
      <c r="Z13" s="399"/>
      <c r="AA13" s="679" t="s">
        <v>628</v>
      </c>
      <c r="AB13" s="679"/>
      <c r="AC13" s="679"/>
      <c r="AD13" s="1123" t="str">
        <f>IF(AN6="","",AN6)</f>
        <v/>
      </c>
      <c r="AE13" s="1123"/>
      <c r="AF13" s="679" t="s">
        <v>164</v>
      </c>
      <c r="AG13" s="679"/>
      <c r="AH13" s="1123" t="str">
        <f>IF(AR6="","",AR6)</f>
        <v/>
      </c>
      <c r="AI13" s="1123"/>
      <c r="AJ13" s="679" t="s">
        <v>125</v>
      </c>
      <c r="AK13" s="679"/>
      <c r="AL13" s="1123" t="str">
        <f>IF(AV6="","",AV6)</f>
        <v/>
      </c>
      <c r="AM13" s="1123"/>
      <c r="AN13" s="399" t="s">
        <v>290</v>
      </c>
      <c r="AO13" s="399"/>
      <c r="AP13" s="399"/>
      <c r="AQ13" s="399"/>
      <c r="AR13" s="399"/>
      <c r="AS13" s="399"/>
      <c r="AT13" s="399"/>
      <c r="AU13" s="399"/>
      <c r="AV13" s="399"/>
      <c r="AW13" s="399"/>
      <c r="AX13" s="399"/>
      <c r="AY13" s="415"/>
      <c r="AZ13" s="322"/>
      <c r="BA13" s="322"/>
      <c r="BB13" s="322"/>
      <c r="BC13" s="414"/>
      <c r="BD13" s="414"/>
      <c r="BE13" s="414"/>
      <c r="BF13" s="414"/>
      <c r="BG13" s="414"/>
      <c r="BH13" s="414"/>
      <c r="BI13" s="414"/>
      <c r="BJ13" s="414"/>
      <c r="BK13" s="414"/>
      <c r="BL13" s="414"/>
      <c r="BM13" s="414"/>
      <c r="BN13" s="414"/>
      <c r="BO13" s="414"/>
      <c r="BP13" s="414"/>
      <c r="BQ13" s="414"/>
      <c r="BR13" s="414"/>
      <c r="BS13" s="414"/>
      <c r="BT13" s="414"/>
      <c r="BU13" s="414"/>
      <c r="BV13" s="414"/>
      <c r="CC13" s="396"/>
      <c r="CD13" s="396"/>
      <c r="CE13" s="396"/>
      <c r="CF13" s="396"/>
      <c r="CG13" s="396"/>
      <c r="CH13" s="396"/>
      <c r="CI13" s="396"/>
      <c r="CJ13" s="396"/>
      <c r="CK13" s="396"/>
      <c r="CL13" s="396"/>
      <c r="CM13" s="396"/>
      <c r="CN13" s="396"/>
      <c r="CO13" s="396"/>
    </row>
    <row r="14" spans="2:100" ht="11.25" customHeight="1">
      <c r="B14" s="1282"/>
      <c r="C14" s="1218" t="s">
        <v>68</v>
      </c>
      <c r="D14" s="1218"/>
      <c r="E14" s="1218"/>
      <c r="F14" s="1218"/>
      <c r="G14" s="1219"/>
      <c r="H14" s="1217" t="s">
        <v>63</v>
      </c>
      <c r="I14" s="1218"/>
      <c r="J14" s="1218"/>
      <c r="K14" s="1218"/>
      <c r="L14" s="1218"/>
      <c r="M14" s="1218"/>
      <c r="N14" s="1218"/>
      <c r="O14" s="1218"/>
      <c r="P14" s="1218"/>
      <c r="Q14" s="1218"/>
      <c r="R14" s="1218"/>
      <c r="S14" s="1219"/>
      <c r="T14" s="888" t="s">
        <v>663</v>
      </c>
      <c r="U14" s="888"/>
      <c r="V14" s="888"/>
      <c r="W14" s="1123" t="str">
        <f>IF(AN9="","",AN9)</f>
        <v/>
      </c>
      <c r="X14" s="1123"/>
      <c r="Y14" s="679" t="s">
        <v>164</v>
      </c>
      <c r="Z14" s="679"/>
      <c r="AA14" s="1123" t="str">
        <f>IF(AR9="","",AR9)</f>
        <v/>
      </c>
      <c r="AB14" s="1123"/>
      <c r="AC14" s="679" t="s">
        <v>125</v>
      </c>
      <c r="AD14" s="679"/>
      <c r="AE14" s="1123" t="str">
        <f>IF(AL44="","",AL44)</f>
        <v/>
      </c>
      <c r="AF14" s="1123"/>
      <c r="AG14" s="422" t="s">
        <v>635</v>
      </c>
      <c r="AH14" s="422"/>
      <c r="AI14" s="419"/>
      <c r="AJ14" s="422"/>
      <c r="AK14" s="1123" t="str">
        <f>IF(AN5="","",IF(AR5="","",IF(AR5=1,AN5-1,AN5)))</f>
        <v/>
      </c>
      <c r="AL14" s="1123"/>
      <c r="AM14" s="679" t="s">
        <v>164</v>
      </c>
      <c r="AN14" s="679"/>
      <c r="AO14" s="1123" t="str">
        <f>IF(AN5="","",IF(AR5="","",IF(AR5=1,12,AR5-1)))</f>
        <v/>
      </c>
      <c r="AP14" s="1123"/>
      <c r="AQ14" s="679" t="s">
        <v>125</v>
      </c>
      <c r="AR14" s="679"/>
      <c r="AS14" s="1123" t="str">
        <f>IF(AO14="","",IF(OR(AO14=1,AO14=3,AO14=5,AO14=7,AO14=8,AO14=10,AO14=12),31,IF(OR(AO14=4,AO14=6,AO14=9,AO14=11),30,"末")))</f>
        <v/>
      </c>
      <c r="AT14" s="1123"/>
      <c r="AU14" s="422" t="s">
        <v>290</v>
      </c>
      <c r="AV14" s="422"/>
      <c r="AW14" s="422"/>
      <c r="AX14" s="422"/>
      <c r="AY14" s="424"/>
      <c r="AZ14" s="322"/>
      <c r="BA14" s="322"/>
      <c r="BB14" s="322"/>
      <c r="CC14" s="396"/>
      <c r="CD14" s="396"/>
      <c r="CE14" s="396"/>
      <c r="CF14" s="396"/>
      <c r="CG14" s="396"/>
      <c r="CH14" s="396"/>
      <c r="CI14" s="396"/>
      <c r="CJ14" s="396"/>
      <c r="CK14" s="396"/>
      <c r="CL14" s="396"/>
      <c r="CM14" s="302"/>
      <c r="CN14" s="302"/>
      <c r="CO14" s="302"/>
    </row>
    <row r="15" spans="2:100" ht="11.25" customHeight="1">
      <c r="B15" s="1282"/>
      <c r="C15" s="486" t="s">
        <v>469</v>
      </c>
      <c r="D15" s="496"/>
      <c r="E15" s="496"/>
      <c r="F15" s="496"/>
      <c r="G15" s="497"/>
      <c r="H15" s="1315" t="s">
        <v>63</v>
      </c>
      <c r="I15" s="1316"/>
      <c r="J15" s="1316"/>
      <c r="K15" s="1316"/>
      <c r="L15" s="1316"/>
      <c r="M15" s="1316"/>
      <c r="N15" s="1316"/>
      <c r="O15" s="1316"/>
      <c r="P15" s="1316"/>
      <c r="Q15" s="1316"/>
      <c r="R15" s="1316"/>
      <c r="S15" s="1317"/>
      <c r="T15" s="888" t="s">
        <v>663</v>
      </c>
      <c r="U15" s="888"/>
      <c r="V15" s="888"/>
      <c r="W15" s="1119" t="str">
        <f>IF(AN9="","",AN9)</f>
        <v/>
      </c>
      <c r="X15" s="1119"/>
      <c r="Y15" s="677" t="s">
        <v>164</v>
      </c>
      <c r="Z15" s="677"/>
      <c r="AA15" s="1119" t="str">
        <f>IF(AR9="","",AR9)</f>
        <v/>
      </c>
      <c r="AB15" s="1119"/>
      <c r="AC15" s="677" t="s">
        <v>125</v>
      </c>
      <c r="AD15" s="677"/>
      <c r="AE15" s="1119" t="str">
        <f>IF(AL44="","",AL44)</f>
        <v/>
      </c>
      <c r="AF15" s="1119"/>
      <c r="AG15" s="421" t="s">
        <v>635</v>
      </c>
      <c r="AH15" s="421"/>
      <c r="AI15" s="420"/>
      <c r="AJ15" s="421"/>
      <c r="AK15" s="1119" t="str">
        <f>IF(AK14="","",AK14)</f>
        <v/>
      </c>
      <c r="AL15" s="1119"/>
      <c r="AM15" s="677" t="s">
        <v>164</v>
      </c>
      <c r="AN15" s="677"/>
      <c r="AO15" s="1119" t="str">
        <f>IF(AO14="","",AO14)</f>
        <v/>
      </c>
      <c r="AP15" s="1119"/>
      <c r="AQ15" s="677" t="s">
        <v>125</v>
      </c>
      <c r="AR15" s="677"/>
      <c r="AS15" s="1119" t="str">
        <f>IF(AS14="","",AS14)</f>
        <v/>
      </c>
      <c r="AT15" s="1119"/>
      <c r="AU15" s="421" t="s">
        <v>290</v>
      </c>
      <c r="AV15" s="421"/>
      <c r="AW15" s="421"/>
      <c r="AX15" s="421"/>
      <c r="AY15" s="423"/>
      <c r="AZ15" s="322"/>
      <c r="BA15" s="322"/>
      <c r="BB15" s="322"/>
      <c r="BC15" s="414"/>
      <c r="BD15" s="414"/>
      <c r="BE15" s="414"/>
      <c r="BF15" s="414"/>
      <c r="BG15" s="414"/>
      <c r="BH15" s="414"/>
      <c r="BI15" s="414"/>
      <c r="BJ15" s="414"/>
      <c r="BK15" s="414"/>
      <c r="BL15" s="414"/>
      <c r="BM15" s="414"/>
      <c r="BN15" s="414"/>
      <c r="BO15" s="414"/>
      <c r="BP15" s="414"/>
      <c r="BQ15" s="414"/>
      <c r="BR15" s="414"/>
      <c r="BS15" s="414"/>
      <c r="BT15" s="414"/>
      <c r="BU15" s="414"/>
      <c r="BV15" s="414"/>
      <c r="CC15" s="396"/>
      <c r="CD15" s="396"/>
      <c r="CE15" s="396"/>
      <c r="CF15" s="396"/>
      <c r="CG15" s="396"/>
      <c r="CH15" s="396"/>
      <c r="CI15" s="396"/>
      <c r="CJ15" s="396"/>
      <c r="CK15" s="396"/>
      <c r="CL15" s="396"/>
      <c r="CM15" s="396"/>
      <c r="CN15" s="396"/>
      <c r="CO15" s="396"/>
      <c r="CV15" s="307"/>
    </row>
    <row r="16" spans="2:100" ht="11.25" customHeight="1">
      <c r="B16" s="1282"/>
      <c r="C16" s="1283" t="s">
        <v>607</v>
      </c>
      <c r="D16" s="1284"/>
      <c r="E16" s="1284"/>
      <c r="F16" s="1284"/>
      <c r="G16" s="1285"/>
      <c r="H16" s="1217" t="s">
        <v>606</v>
      </c>
      <c r="I16" s="1286"/>
      <c r="J16" s="1286"/>
      <c r="K16" s="1286"/>
      <c r="L16" s="1286"/>
      <c r="M16" s="1286"/>
      <c r="N16" s="1286"/>
      <c r="O16" s="1286"/>
      <c r="P16" s="1286"/>
      <c r="Q16" s="1286"/>
      <c r="R16" s="1286"/>
      <c r="S16" s="1287"/>
      <c r="T16" s="888" t="s">
        <v>663</v>
      </c>
      <c r="U16" s="888"/>
      <c r="V16" s="888"/>
      <c r="W16" s="1123" t="str">
        <f>IF(AN9="","",AN9)</f>
        <v/>
      </c>
      <c r="X16" s="1123"/>
      <c r="Y16" s="679" t="s">
        <v>164</v>
      </c>
      <c r="Z16" s="679"/>
      <c r="AA16" s="1123" t="str">
        <f>IF(AR9="","",AR9)</f>
        <v/>
      </c>
      <c r="AB16" s="1123"/>
      <c r="AC16" s="679" t="s">
        <v>125</v>
      </c>
      <c r="AD16" s="679"/>
      <c r="AE16" s="1123" t="str">
        <f>IF(AL44="","",AL44)</f>
        <v/>
      </c>
      <c r="AF16" s="1123"/>
      <c r="AG16" s="422" t="s">
        <v>635</v>
      </c>
      <c r="AH16" s="422"/>
      <c r="AI16" s="419"/>
      <c r="AJ16" s="422"/>
      <c r="AK16" s="1123" t="str">
        <f>IF(AK14="","",AK14)</f>
        <v/>
      </c>
      <c r="AL16" s="1123"/>
      <c r="AM16" s="679" t="s">
        <v>164</v>
      </c>
      <c r="AN16" s="679"/>
      <c r="AO16" s="1123" t="str">
        <f>IF(AO14="","",AO14)</f>
        <v/>
      </c>
      <c r="AP16" s="1123"/>
      <c r="AQ16" s="679" t="s">
        <v>125</v>
      </c>
      <c r="AR16" s="679"/>
      <c r="AS16" s="1123" t="str">
        <f>IF(AS14="","",AS14)</f>
        <v/>
      </c>
      <c r="AT16" s="1123"/>
      <c r="AU16" s="422" t="s">
        <v>290</v>
      </c>
      <c r="AV16" s="422"/>
      <c r="AW16" s="422"/>
      <c r="AX16" s="422"/>
      <c r="AY16" s="424"/>
      <c r="AZ16" s="322"/>
      <c r="BA16" s="322"/>
      <c r="BB16" s="322"/>
      <c r="BC16" s="414"/>
      <c r="BD16" s="414"/>
      <c r="BE16" s="414"/>
      <c r="BF16" s="414"/>
      <c r="BG16" s="414"/>
      <c r="BH16" s="414"/>
      <c r="BI16" s="414"/>
      <c r="BJ16" s="414"/>
      <c r="BK16" s="414"/>
      <c r="BL16" s="414"/>
      <c r="BM16" s="414"/>
      <c r="BN16" s="414"/>
      <c r="BO16" s="414"/>
      <c r="BP16" s="414"/>
      <c r="BQ16" s="414"/>
      <c r="BR16" s="414"/>
      <c r="BS16" s="414"/>
      <c r="BT16" s="414"/>
      <c r="BU16" s="414"/>
      <c r="BV16" s="414"/>
      <c r="CC16" s="396"/>
      <c r="CD16" s="396"/>
      <c r="CE16" s="396"/>
      <c r="CF16" s="396"/>
      <c r="CG16" s="396"/>
      <c r="CH16" s="396"/>
      <c r="CI16" s="396"/>
      <c r="CJ16" s="396"/>
      <c r="CK16" s="396"/>
      <c r="CL16" s="396"/>
      <c r="CM16" s="396"/>
      <c r="CN16" s="396"/>
      <c r="CO16" s="396"/>
    </row>
    <row r="17" spans="2:100" ht="11.25" customHeight="1">
      <c r="B17" s="1282"/>
      <c r="C17" s="1239" t="s">
        <v>64</v>
      </c>
      <c r="D17" s="1288"/>
      <c r="E17" s="1288"/>
      <c r="F17" s="1288"/>
      <c r="G17" s="1289"/>
      <c r="H17" s="1239" t="s">
        <v>527</v>
      </c>
      <c r="I17" s="1288"/>
      <c r="J17" s="1288"/>
      <c r="K17" s="1288"/>
      <c r="L17" s="1288"/>
      <c r="M17" s="1288"/>
      <c r="N17" s="1288"/>
      <c r="O17" s="1288"/>
      <c r="P17" s="1288"/>
      <c r="Q17" s="1288"/>
      <c r="R17" s="1288"/>
      <c r="S17" s="1289"/>
      <c r="T17" s="460" t="s">
        <v>655</v>
      </c>
      <c r="U17" s="888" t="s">
        <v>663</v>
      </c>
      <c r="V17" s="888"/>
      <c r="W17" s="888"/>
      <c r="X17" s="1135"/>
      <c r="Y17" s="1135"/>
      <c r="Z17" s="808" t="s">
        <v>164</v>
      </c>
      <c r="AA17" s="808"/>
      <c r="AB17" s="1135"/>
      <c r="AC17" s="1135"/>
      <c r="AD17" s="808" t="s">
        <v>286</v>
      </c>
      <c r="AE17" s="808"/>
      <c r="AF17" s="1135"/>
      <c r="AG17" s="1135"/>
      <c r="AH17" s="888" t="s">
        <v>654</v>
      </c>
      <c r="AI17" s="888"/>
      <c r="AJ17" s="888"/>
      <c r="AK17" s="888"/>
      <c r="AL17" s="888"/>
      <c r="AM17" s="888"/>
      <c r="AN17" s="804" t="str">
        <f>IF(AN5="","",AN5)</f>
        <v/>
      </c>
      <c r="AO17" s="804"/>
      <c r="AP17" s="808" t="s">
        <v>164</v>
      </c>
      <c r="AQ17" s="808"/>
      <c r="AR17" s="804" t="str">
        <f>IF(AR5="","",AR5)</f>
        <v/>
      </c>
      <c r="AS17" s="804"/>
      <c r="AT17" s="808" t="s">
        <v>286</v>
      </c>
      <c r="AU17" s="808"/>
      <c r="AV17" s="804" t="str">
        <f>IF(AV5="","",AV5)</f>
        <v/>
      </c>
      <c r="AW17" s="804"/>
      <c r="AX17" s="808" t="s">
        <v>163</v>
      </c>
      <c r="AY17" s="1152"/>
      <c r="AZ17" s="322"/>
      <c r="BA17" s="322"/>
      <c r="BB17" s="322"/>
      <c r="BC17" s="414"/>
      <c r="BD17" s="414"/>
      <c r="BE17" s="414"/>
      <c r="BF17" s="414"/>
      <c r="BG17" s="414"/>
      <c r="BH17" s="414"/>
      <c r="BI17" s="414"/>
      <c r="BJ17" s="414"/>
      <c r="BK17" s="414"/>
      <c r="BL17" s="414"/>
      <c r="BM17" s="414"/>
      <c r="BN17" s="414"/>
      <c r="BO17" s="414"/>
      <c r="BP17" s="414"/>
      <c r="BQ17" s="414"/>
      <c r="BR17" s="414"/>
      <c r="BS17" s="414"/>
      <c r="BT17" s="414"/>
      <c r="BU17" s="414"/>
      <c r="BV17" s="414"/>
      <c r="CC17" s="396"/>
      <c r="CD17" s="302"/>
      <c r="CE17" s="302"/>
      <c r="CF17" s="302"/>
      <c r="CG17" s="302"/>
      <c r="CH17" s="302"/>
      <c r="CI17" s="302"/>
      <c r="CJ17" s="302"/>
      <c r="CK17" s="302"/>
      <c r="CL17" s="302"/>
      <c r="CM17" s="302"/>
      <c r="CN17" s="302"/>
      <c r="CO17" s="302"/>
    </row>
    <row r="18" spans="2:100" ht="11.25" customHeight="1">
      <c r="B18" s="1282"/>
      <c r="C18" s="1290"/>
      <c r="D18" s="1291"/>
      <c r="E18" s="1291"/>
      <c r="F18" s="1291"/>
      <c r="G18" s="1292"/>
      <c r="H18" s="1290"/>
      <c r="I18" s="1291"/>
      <c r="J18" s="1291"/>
      <c r="K18" s="1291"/>
      <c r="L18" s="1291"/>
      <c r="M18" s="1291"/>
      <c r="N18" s="1291"/>
      <c r="O18" s="1291"/>
      <c r="P18" s="1291"/>
      <c r="Q18" s="1291"/>
      <c r="R18" s="1291"/>
      <c r="S18" s="1292"/>
      <c r="T18" s="400"/>
      <c r="U18" s="401"/>
      <c r="V18" s="401"/>
      <c r="W18" s="401"/>
      <c r="X18" s="401"/>
      <c r="Y18" s="401"/>
      <c r="Z18" s="401"/>
      <c r="AA18" s="401" t="s">
        <v>159</v>
      </c>
      <c r="AB18" s="818" t="s">
        <v>663</v>
      </c>
      <c r="AC18" s="818"/>
      <c r="AD18" s="818"/>
      <c r="AE18" s="1141" t="s">
        <v>299</v>
      </c>
      <c r="AF18" s="1141"/>
      <c r="AG18" s="677" t="s">
        <v>164</v>
      </c>
      <c r="AH18" s="677"/>
      <c r="AI18" s="1141" t="s">
        <v>299</v>
      </c>
      <c r="AJ18" s="1141"/>
      <c r="AK18" s="677" t="s">
        <v>125</v>
      </c>
      <c r="AL18" s="677"/>
      <c r="AM18" s="1141"/>
      <c r="AN18" s="1141"/>
      <c r="AO18" s="677" t="s">
        <v>163</v>
      </c>
      <c r="AP18" s="677"/>
      <c r="AQ18" s="401" t="s">
        <v>161</v>
      </c>
      <c r="AR18" s="401"/>
      <c r="AS18" s="401"/>
      <c r="AT18" s="401"/>
      <c r="AU18" s="401"/>
      <c r="AV18" s="401"/>
      <c r="AW18" s="401"/>
      <c r="AX18" s="401"/>
      <c r="AY18" s="402"/>
      <c r="AZ18" s="322"/>
      <c r="BA18" s="322"/>
      <c r="BB18" s="322"/>
      <c r="BC18" s="414"/>
      <c r="BD18" s="414"/>
      <c r="BE18" s="414"/>
      <c r="BF18" s="414"/>
      <c r="BG18" s="414"/>
      <c r="BH18" s="414"/>
      <c r="BI18" s="414"/>
      <c r="BJ18" s="414"/>
      <c r="BK18" s="414"/>
      <c r="BL18" s="414"/>
      <c r="BM18" s="414"/>
      <c r="BN18" s="414"/>
      <c r="BO18" s="414"/>
      <c r="BP18" s="414"/>
      <c r="BQ18" s="414"/>
      <c r="BR18" s="414"/>
      <c r="BS18" s="414"/>
      <c r="BT18" s="414"/>
      <c r="BU18" s="414"/>
      <c r="BV18" s="414"/>
      <c r="CC18" s="396"/>
      <c r="CD18" s="302"/>
      <c r="CE18" s="302"/>
      <c r="CF18" s="302"/>
      <c r="CG18" s="302"/>
      <c r="CH18" s="302"/>
      <c r="CI18" s="302"/>
      <c r="CJ18" s="302"/>
      <c r="CK18" s="302"/>
      <c r="CL18" s="302"/>
      <c r="CM18" s="302"/>
      <c r="CN18" s="302"/>
      <c r="CO18" s="302"/>
    </row>
    <row r="19" spans="2:100" ht="11.25" customHeight="1">
      <c r="B19" s="1282"/>
      <c r="C19" s="492" t="s">
        <v>65</v>
      </c>
      <c r="D19" s="492"/>
      <c r="E19" s="492"/>
      <c r="F19" s="492"/>
      <c r="G19" s="493"/>
      <c r="H19" s="494" t="s">
        <v>62</v>
      </c>
      <c r="I19" s="492"/>
      <c r="J19" s="492"/>
      <c r="K19" s="492"/>
      <c r="L19" s="492"/>
      <c r="M19" s="492"/>
      <c r="N19" s="492"/>
      <c r="O19" s="492"/>
      <c r="P19" s="492"/>
      <c r="Q19" s="492"/>
      <c r="R19" s="492"/>
      <c r="S19" s="493"/>
      <c r="T19" s="403"/>
      <c r="U19" s="404"/>
      <c r="V19" s="404"/>
      <c r="W19" s="404"/>
      <c r="X19" s="399"/>
      <c r="Y19" s="399"/>
      <c r="Z19" s="399"/>
      <c r="AA19" s="679" t="s">
        <v>628</v>
      </c>
      <c r="AB19" s="679"/>
      <c r="AC19" s="679"/>
      <c r="AD19" s="1123" t="str">
        <f>IF(AN6="","",AN6)</f>
        <v/>
      </c>
      <c r="AE19" s="1123"/>
      <c r="AF19" s="679" t="s">
        <v>164</v>
      </c>
      <c r="AG19" s="679"/>
      <c r="AH19" s="1123" t="str">
        <f>IF(AR6="","",AR6)</f>
        <v/>
      </c>
      <c r="AI19" s="1123"/>
      <c r="AJ19" s="679" t="s">
        <v>125</v>
      </c>
      <c r="AK19" s="679"/>
      <c r="AL19" s="1123" t="str">
        <f>IF(AV6="","",AV6)</f>
        <v/>
      </c>
      <c r="AM19" s="1123"/>
      <c r="AN19" s="399" t="s">
        <v>290</v>
      </c>
      <c r="AO19" s="399"/>
      <c r="AP19" s="399"/>
      <c r="AQ19" s="399"/>
      <c r="AR19" s="399"/>
      <c r="AS19" s="399"/>
      <c r="AT19" s="399"/>
      <c r="AU19" s="399"/>
      <c r="AV19" s="399"/>
      <c r="AW19" s="399"/>
      <c r="AX19" s="399"/>
      <c r="AY19" s="415"/>
      <c r="AZ19" s="322"/>
      <c r="BA19" s="322"/>
      <c r="BB19" s="322"/>
      <c r="BC19" s="414"/>
      <c r="BD19" s="414"/>
      <c r="BE19" s="414"/>
      <c r="BF19" s="414"/>
      <c r="BG19" s="414"/>
      <c r="BH19" s="414"/>
      <c r="BI19" s="414"/>
      <c r="BJ19" s="414"/>
      <c r="BK19" s="414"/>
      <c r="BL19" s="414"/>
      <c r="BM19" s="414"/>
      <c r="BN19" s="414"/>
      <c r="BO19" s="414"/>
      <c r="BP19" s="414"/>
      <c r="BQ19" s="414"/>
      <c r="BR19" s="414"/>
      <c r="BS19" s="414"/>
      <c r="BT19" s="414"/>
      <c r="BU19" s="414"/>
      <c r="BV19" s="414"/>
      <c r="CC19" s="396"/>
      <c r="CD19" s="396"/>
      <c r="CE19" s="396"/>
      <c r="CF19" s="396"/>
      <c r="CG19" s="396"/>
      <c r="CH19" s="396"/>
      <c r="CI19" s="396"/>
      <c r="CJ19" s="396"/>
      <c r="CK19" s="396"/>
      <c r="CL19" s="396"/>
      <c r="CM19" s="396"/>
      <c r="CN19" s="396"/>
      <c r="CO19" s="396"/>
    </row>
    <row r="20" spans="2:100" ht="11.25" customHeight="1">
      <c r="B20" s="1282"/>
      <c r="C20" s="1218" t="s">
        <v>66</v>
      </c>
      <c r="D20" s="1218"/>
      <c r="E20" s="1218"/>
      <c r="F20" s="1218"/>
      <c r="G20" s="1219"/>
      <c r="H20" s="1217" t="s">
        <v>610</v>
      </c>
      <c r="I20" s="1218"/>
      <c r="J20" s="1218"/>
      <c r="K20" s="1218"/>
      <c r="L20" s="1218"/>
      <c r="M20" s="1218"/>
      <c r="N20" s="1218"/>
      <c r="O20" s="1218"/>
      <c r="P20" s="1218"/>
      <c r="Q20" s="1218"/>
      <c r="R20" s="1218"/>
      <c r="S20" s="1219"/>
      <c r="T20" s="403"/>
      <c r="U20" s="404"/>
      <c r="V20" s="404"/>
      <c r="W20" s="404"/>
      <c r="X20" s="399"/>
      <c r="Y20" s="399"/>
      <c r="Z20" s="399"/>
      <c r="AA20" s="679" t="s">
        <v>629</v>
      </c>
      <c r="AB20" s="679"/>
      <c r="AC20" s="679"/>
      <c r="AD20" s="1123" t="str">
        <f>IF(AN6="","",AN6)</f>
        <v/>
      </c>
      <c r="AE20" s="1123"/>
      <c r="AF20" s="679" t="s">
        <v>164</v>
      </c>
      <c r="AG20" s="679"/>
      <c r="AH20" s="1123" t="str">
        <f>IF(AR6="","",AR6)</f>
        <v/>
      </c>
      <c r="AI20" s="1123"/>
      <c r="AJ20" s="679" t="s">
        <v>125</v>
      </c>
      <c r="AK20" s="679"/>
      <c r="AL20" s="1123" t="str">
        <f>IF(AV6="","",AV6)</f>
        <v/>
      </c>
      <c r="AM20" s="1123"/>
      <c r="AN20" s="399" t="s">
        <v>290</v>
      </c>
      <c r="AO20" s="399"/>
      <c r="AP20" s="399"/>
      <c r="AQ20" s="399"/>
      <c r="AR20" s="399"/>
      <c r="AS20" s="399"/>
      <c r="AT20" s="399"/>
      <c r="AU20" s="399"/>
      <c r="AV20" s="399"/>
      <c r="AW20" s="399"/>
      <c r="AX20" s="399"/>
      <c r="AY20" s="415"/>
      <c r="AZ20" s="322"/>
      <c r="BA20" s="322"/>
      <c r="BB20" s="322"/>
      <c r="CC20" s="396"/>
      <c r="CD20" s="396"/>
      <c r="CE20" s="406"/>
      <c r="CF20" s="406"/>
      <c r="CG20" s="396"/>
      <c r="CH20" s="396"/>
      <c r="CI20" s="396"/>
      <c r="CJ20" s="406"/>
      <c r="CK20" s="406"/>
      <c r="CL20" s="406"/>
      <c r="CM20" s="406"/>
      <c r="CN20" s="406"/>
      <c r="CO20" s="406"/>
    </row>
    <row r="21" spans="2:100" ht="11.25" customHeight="1">
      <c r="B21" s="1282"/>
      <c r="C21" s="1218" t="s">
        <v>67</v>
      </c>
      <c r="D21" s="1218"/>
      <c r="E21" s="1218"/>
      <c r="F21" s="1218"/>
      <c r="G21" s="1219"/>
      <c r="H21" s="1217" t="s">
        <v>62</v>
      </c>
      <c r="I21" s="1218"/>
      <c r="J21" s="1218"/>
      <c r="K21" s="1218"/>
      <c r="L21" s="1218"/>
      <c r="M21" s="1218"/>
      <c r="N21" s="1218"/>
      <c r="O21" s="1218"/>
      <c r="P21" s="1218"/>
      <c r="Q21" s="1218"/>
      <c r="R21" s="1218"/>
      <c r="S21" s="1219"/>
      <c r="T21" s="403"/>
      <c r="U21" s="404"/>
      <c r="V21" s="404"/>
      <c r="W21" s="404"/>
      <c r="X21" s="399"/>
      <c r="Y21" s="399"/>
      <c r="Z21" s="399"/>
      <c r="AA21" s="679" t="s">
        <v>629</v>
      </c>
      <c r="AB21" s="679"/>
      <c r="AC21" s="679"/>
      <c r="AD21" s="1123" t="str">
        <f>IF(AN6="","",AN6)</f>
        <v/>
      </c>
      <c r="AE21" s="1123"/>
      <c r="AF21" s="679" t="s">
        <v>164</v>
      </c>
      <c r="AG21" s="679"/>
      <c r="AH21" s="1123" t="str">
        <f>IF(AR6="","",AR6)</f>
        <v/>
      </c>
      <c r="AI21" s="1123"/>
      <c r="AJ21" s="679" t="s">
        <v>125</v>
      </c>
      <c r="AK21" s="679"/>
      <c r="AL21" s="1123" t="str">
        <f>IF(AV6="","",AV6)</f>
        <v/>
      </c>
      <c r="AM21" s="1123"/>
      <c r="AN21" s="399" t="s">
        <v>290</v>
      </c>
      <c r="AO21" s="399"/>
      <c r="AP21" s="399"/>
      <c r="AQ21" s="399"/>
      <c r="AR21" s="399"/>
      <c r="AS21" s="399"/>
      <c r="AT21" s="399"/>
      <c r="AU21" s="399"/>
      <c r="AV21" s="399"/>
      <c r="AW21" s="399"/>
      <c r="AX21" s="399"/>
      <c r="AY21" s="415"/>
      <c r="AZ21" s="322"/>
      <c r="BA21" s="322"/>
      <c r="BB21" s="322"/>
      <c r="CC21" s="396"/>
      <c r="CD21" s="662"/>
      <c r="CE21" s="662"/>
      <c r="CF21" s="662"/>
      <c r="CG21" s="662"/>
      <c r="CH21" s="662"/>
      <c r="CI21" s="662"/>
      <c r="CJ21" s="662"/>
      <c r="CK21" s="662"/>
      <c r="CL21" s="662"/>
      <c r="CM21" s="662"/>
      <c r="CN21" s="662"/>
      <c r="CO21" s="662"/>
    </row>
    <row r="22" spans="2:100" ht="11.25" customHeight="1">
      <c r="B22" s="1282"/>
      <c r="C22" s="1312" t="s">
        <v>529</v>
      </c>
      <c r="D22" s="1313"/>
      <c r="E22" s="1313"/>
      <c r="F22" s="1313"/>
      <c r="G22" s="1314"/>
      <c r="H22" s="1335" t="s">
        <v>471</v>
      </c>
      <c r="I22" s="1329"/>
      <c r="J22" s="1329"/>
      <c r="K22" s="1329"/>
      <c r="L22" s="1329"/>
      <c r="M22" s="1329"/>
      <c r="N22" s="1329"/>
      <c r="O22" s="1329"/>
      <c r="P22" s="1329"/>
      <c r="Q22" s="1329"/>
      <c r="R22" s="1329"/>
      <c r="S22" s="1330"/>
      <c r="T22" s="403"/>
      <c r="U22" s="404"/>
      <c r="V22" s="404"/>
      <c r="W22" s="404"/>
      <c r="X22" s="404"/>
      <c r="Y22" s="404"/>
      <c r="Z22" s="404"/>
      <c r="AA22" s="888" t="s">
        <v>663</v>
      </c>
      <c r="AB22" s="888"/>
      <c r="AC22" s="888"/>
      <c r="AD22" s="804" t="str">
        <f>IF(AN9="","",AN9)</f>
        <v/>
      </c>
      <c r="AE22" s="804"/>
      <c r="AF22" s="808" t="s">
        <v>164</v>
      </c>
      <c r="AG22" s="808"/>
      <c r="AH22" s="804" t="str">
        <f>IF(AR9="","",AR9)</f>
        <v/>
      </c>
      <c r="AI22" s="804"/>
      <c r="AJ22" s="404" t="s">
        <v>291</v>
      </c>
      <c r="AK22" s="404"/>
      <c r="AL22" s="404"/>
      <c r="AM22" s="404"/>
      <c r="AN22" s="404"/>
      <c r="AO22" s="404"/>
      <c r="AP22" s="404"/>
      <c r="AQ22" s="404"/>
      <c r="AR22" s="404"/>
      <c r="AS22" s="404"/>
      <c r="AT22" s="404"/>
      <c r="AU22" s="404"/>
      <c r="AV22" s="404"/>
      <c r="AW22" s="404"/>
      <c r="AX22" s="404"/>
      <c r="AY22" s="405"/>
      <c r="AZ22" s="322"/>
      <c r="BA22" s="322"/>
      <c r="BB22" s="322"/>
      <c r="CC22" s="396"/>
      <c r="CD22" s="396"/>
      <c r="CE22" s="396"/>
      <c r="CF22" s="396"/>
      <c r="CG22" s="396"/>
      <c r="CH22" s="396"/>
      <c r="CI22" s="396"/>
      <c r="CJ22" s="396"/>
      <c r="CK22" s="396"/>
      <c r="CL22" s="396"/>
      <c r="CM22" s="396"/>
      <c r="CN22" s="396"/>
      <c r="CO22" s="396"/>
    </row>
    <row r="23" spans="2:100" ht="11.25" customHeight="1">
      <c r="B23" s="1282"/>
      <c r="C23" s="1315"/>
      <c r="D23" s="1316"/>
      <c r="E23" s="1316"/>
      <c r="F23" s="1316"/>
      <c r="G23" s="1317"/>
      <c r="H23" s="1339"/>
      <c r="I23" s="1331"/>
      <c r="J23" s="1331"/>
      <c r="K23" s="1331"/>
      <c r="L23" s="1331"/>
      <c r="M23" s="1331"/>
      <c r="N23" s="1331"/>
      <c r="O23" s="1331"/>
      <c r="P23" s="1331"/>
      <c r="Q23" s="1331"/>
      <c r="R23" s="1331"/>
      <c r="S23" s="1332"/>
      <c r="T23" s="459" t="s">
        <v>634</v>
      </c>
      <c r="U23" s="1280" t="s">
        <v>663</v>
      </c>
      <c r="V23" s="1280"/>
      <c r="W23" s="1280"/>
      <c r="X23" s="1119" t="str">
        <f>IF(AN9="","",IF(AR9="","",IF(日程表!E3="","",IF(AND(AR9=12,OR(日程表!E3=31,日程表!E3="末")),AN9+1,AN9))))</f>
        <v/>
      </c>
      <c r="Y23" s="1119"/>
      <c r="Z23" s="677" t="s">
        <v>164</v>
      </c>
      <c r="AA23" s="677"/>
      <c r="AB23" s="1119" t="str">
        <f>IF(AB39="","",AB39)</f>
        <v/>
      </c>
      <c r="AC23" s="1119"/>
      <c r="AD23" s="677" t="s">
        <v>286</v>
      </c>
      <c r="AE23" s="677"/>
      <c r="AF23" s="1119" t="str">
        <f>IF(AF39="","",AF39)</f>
        <v/>
      </c>
      <c r="AG23" s="1119"/>
      <c r="AH23" s="677" t="s">
        <v>633</v>
      </c>
      <c r="AI23" s="677"/>
      <c r="AJ23" s="677"/>
      <c r="AK23" s="677"/>
      <c r="AL23" s="677"/>
      <c r="AM23" s="677"/>
      <c r="AN23" s="1119" t="str">
        <f>IF(AN5="","",AN5)</f>
        <v/>
      </c>
      <c r="AO23" s="1119"/>
      <c r="AP23" s="677" t="s">
        <v>164</v>
      </c>
      <c r="AQ23" s="677"/>
      <c r="AR23" s="1119" t="str">
        <f>IF(AR5="","",AR5)</f>
        <v/>
      </c>
      <c r="AS23" s="1119"/>
      <c r="AT23" s="677" t="s">
        <v>286</v>
      </c>
      <c r="AU23" s="677"/>
      <c r="AV23" s="1119" t="str">
        <f>IF(AV5="","",AV5)</f>
        <v/>
      </c>
      <c r="AW23" s="1119"/>
      <c r="AX23" s="677" t="s">
        <v>163</v>
      </c>
      <c r="AY23" s="1220"/>
      <c r="AZ23" s="322"/>
      <c r="BA23" s="322"/>
      <c r="BB23" s="322"/>
      <c r="CC23" s="396"/>
      <c r="CD23" s="396"/>
      <c r="CE23" s="396"/>
      <c r="CF23" s="396"/>
      <c r="CG23" s="396"/>
      <c r="CH23" s="396"/>
      <c r="CI23" s="396"/>
      <c r="CJ23" s="396"/>
      <c r="CK23" s="396"/>
      <c r="CL23" s="396"/>
      <c r="CM23" s="396"/>
      <c r="CN23" s="396"/>
      <c r="CO23" s="396"/>
    </row>
    <row r="24" spans="2:100" ht="11.25" customHeight="1">
      <c r="B24" s="1282"/>
      <c r="C24" s="1214" t="s">
        <v>689</v>
      </c>
      <c r="D24" s="1215"/>
      <c r="E24" s="1215"/>
      <c r="F24" s="1215"/>
      <c r="G24" s="1216"/>
      <c r="H24" s="1217" t="s">
        <v>60</v>
      </c>
      <c r="I24" s="1218"/>
      <c r="J24" s="1218"/>
      <c r="K24" s="1218"/>
      <c r="L24" s="1218"/>
      <c r="M24" s="1218"/>
      <c r="N24" s="1218"/>
      <c r="O24" s="1218"/>
      <c r="P24" s="1218"/>
      <c r="Q24" s="1218"/>
      <c r="R24" s="1218"/>
      <c r="S24" s="1219"/>
      <c r="T24" s="403"/>
      <c r="U24" s="404"/>
      <c r="V24" s="404"/>
      <c r="W24" s="404"/>
      <c r="X24" s="399"/>
      <c r="Y24" s="399"/>
      <c r="Z24" s="399"/>
      <c r="AA24" s="679" t="s">
        <v>629</v>
      </c>
      <c r="AB24" s="679"/>
      <c r="AC24" s="679"/>
      <c r="AD24" s="1123" t="str">
        <f>IF(AN5="","",AN5)</f>
        <v/>
      </c>
      <c r="AE24" s="1123"/>
      <c r="AF24" s="679" t="s">
        <v>164</v>
      </c>
      <c r="AG24" s="679"/>
      <c r="AH24" s="1123" t="str">
        <f>IF(AR5="","",AR5)</f>
        <v/>
      </c>
      <c r="AI24" s="1123"/>
      <c r="AJ24" s="679" t="s">
        <v>125</v>
      </c>
      <c r="AK24" s="679"/>
      <c r="AL24" s="1123" t="str">
        <f>IF(AV5="","",AV5)</f>
        <v/>
      </c>
      <c r="AM24" s="1123"/>
      <c r="AN24" s="399" t="s">
        <v>290</v>
      </c>
      <c r="AO24" s="399"/>
      <c r="AP24" s="399"/>
      <c r="AQ24" s="399"/>
      <c r="AR24" s="399"/>
      <c r="AS24" s="399"/>
      <c r="AT24" s="399"/>
      <c r="AU24" s="399"/>
      <c r="AV24" s="399"/>
      <c r="AW24" s="399"/>
      <c r="AX24" s="399"/>
      <c r="AY24" s="415"/>
      <c r="AZ24" s="322"/>
      <c r="BA24" s="322"/>
      <c r="BB24" s="322"/>
      <c r="CC24" s="396"/>
      <c r="CD24" s="396"/>
      <c r="CE24" s="396"/>
      <c r="CF24" s="396"/>
      <c r="CG24" s="396"/>
      <c r="CH24" s="396"/>
      <c r="CI24" s="396"/>
      <c r="CJ24" s="396"/>
      <c r="CK24" s="396"/>
      <c r="CL24" s="396"/>
      <c r="CM24" s="396"/>
      <c r="CN24" s="396"/>
      <c r="CO24" s="396"/>
    </row>
    <row r="25" spans="2:100" ht="11.25" customHeight="1">
      <c r="B25" s="1282"/>
      <c r="C25" s="1352" t="s">
        <v>690</v>
      </c>
      <c r="D25" s="1353"/>
      <c r="E25" s="1353"/>
      <c r="F25" s="1353"/>
      <c r="G25" s="1354"/>
      <c r="H25" s="1217" t="s">
        <v>70</v>
      </c>
      <c r="I25" s="1218"/>
      <c r="J25" s="1218"/>
      <c r="K25" s="1218"/>
      <c r="L25" s="1218"/>
      <c r="M25" s="1218"/>
      <c r="N25" s="1218"/>
      <c r="O25" s="1218"/>
      <c r="P25" s="1218"/>
      <c r="Q25" s="1218"/>
      <c r="R25" s="1218"/>
      <c r="S25" s="1219"/>
      <c r="T25" s="448"/>
      <c r="U25" s="449"/>
      <c r="V25" s="449"/>
      <c r="W25" s="449"/>
      <c r="X25" s="446"/>
      <c r="Y25" s="446"/>
      <c r="Z25" s="446" t="s">
        <v>678</v>
      </c>
      <c r="AA25" s="679" t="s">
        <v>679</v>
      </c>
      <c r="AB25" s="679"/>
      <c r="AC25" s="679"/>
      <c r="AD25" s="1123" t="str">
        <f>IF(AN5="","",AN5)</f>
        <v/>
      </c>
      <c r="AE25" s="1123"/>
      <c r="AF25" s="679" t="s">
        <v>164</v>
      </c>
      <c r="AG25" s="679"/>
      <c r="AH25" s="1123" t="str">
        <f>IF(AR5="","",AR5)</f>
        <v/>
      </c>
      <c r="AI25" s="1123"/>
      <c r="AJ25" s="679" t="s">
        <v>125</v>
      </c>
      <c r="AK25" s="679"/>
      <c r="AL25" s="1123" t="str">
        <f>IF(AV5="","",AV5)</f>
        <v/>
      </c>
      <c r="AM25" s="1123"/>
      <c r="AN25" s="446" t="s">
        <v>290</v>
      </c>
      <c r="AO25" s="446"/>
      <c r="AP25" s="446"/>
      <c r="AQ25" s="446"/>
      <c r="AR25" s="446" t="s">
        <v>680</v>
      </c>
      <c r="AS25" s="446"/>
      <c r="AT25" s="446"/>
      <c r="AU25" s="446"/>
      <c r="AV25" s="446"/>
      <c r="AW25" s="446"/>
      <c r="AX25" s="446"/>
      <c r="AY25" s="451"/>
      <c r="AZ25" s="322"/>
      <c r="BA25" s="322"/>
      <c r="BB25" s="322"/>
      <c r="CC25" s="442"/>
      <c r="CD25" s="442"/>
      <c r="CE25" s="442"/>
      <c r="CF25" s="442"/>
      <c r="CG25" s="442"/>
      <c r="CH25" s="442"/>
      <c r="CI25" s="442"/>
      <c r="CJ25" s="442"/>
      <c r="CK25" s="442"/>
      <c r="CL25" s="442"/>
      <c r="CM25" s="442"/>
      <c r="CN25" s="442"/>
      <c r="CO25" s="442"/>
      <c r="CV25" s="447"/>
    </row>
    <row r="26" spans="2:100" ht="11.25" customHeight="1">
      <c r="B26" s="1282"/>
      <c r="C26" s="1352" t="s">
        <v>687</v>
      </c>
      <c r="D26" s="1353"/>
      <c r="E26" s="1353"/>
      <c r="F26" s="1353"/>
      <c r="G26" s="1354"/>
      <c r="H26" s="1217" t="s">
        <v>681</v>
      </c>
      <c r="I26" s="1218"/>
      <c r="J26" s="1218"/>
      <c r="K26" s="1218"/>
      <c r="L26" s="1218"/>
      <c r="M26" s="1218"/>
      <c r="N26" s="1218"/>
      <c r="O26" s="1218"/>
      <c r="P26" s="1218"/>
      <c r="Q26" s="1218"/>
      <c r="R26" s="1218"/>
      <c r="S26" s="1219"/>
      <c r="T26" s="448"/>
      <c r="U26" s="449"/>
      <c r="V26" s="449"/>
      <c r="W26" s="449"/>
      <c r="X26" s="446"/>
      <c r="Y26" s="446"/>
      <c r="Z26" s="446"/>
      <c r="AA26" s="679" t="s">
        <v>679</v>
      </c>
      <c r="AB26" s="679"/>
      <c r="AC26" s="679"/>
      <c r="AD26" s="1123" t="str">
        <f>IF(AN5="","",AN5)</f>
        <v/>
      </c>
      <c r="AE26" s="1123"/>
      <c r="AF26" s="679" t="s">
        <v>164</v>
      </c>
      <c r="AG26" s="679"/>
      <c r="AH26" s="1123" t="str">
        <f>IF(AR5="","",AR5)</f>
        <v/>
      </c>
      <c r="AI26" s="1123"/>
      <c r="AJ26" s="679" t="s">
        <v>125</v>
      </c>
      <c r="AK26" s="679"/>
      <c r="AL26" s="1123" t="str">
        <f>IF(AV5="","",AV5)</f>
        <v/>
      </c>
      <c r="AM26" s="1123"/>
      <c r="AN26" s="446" t="s">
        <v>290</v>
      </c>
      <c r="AO26" s="446"/>
      <c r="AP26" s="446"/>
      <c r="AQ26" s="446"/>
      <c r="AR26" s="446"/>
      <c r="AS26" s="446"/>
      <c r="AT26" s="446"/>
      <c r="AU26" s="446"/>
      <c r="AV26" s="446"/>
      <c r="AW26" s="446"/>
      <c r="AX26" s="446"/>
      <c r="AY26" s="451"/>
      <c r="AZ26" s="322"/>
      <c r="BA26" s="322"/>
      <c r="BB26" s="322"/>
      <c r="CC26" s="442"/>
      <c r="CD26" s="442"/>
      <c r="CE26" s="442"/>
      <c r="CF26" s="442"/>
      <c r="CG26" s="442"/>
      <c r="CH26" s="442"/>
      <c r="CI26" s="442"/>
      <c r="CJ26" s="442"/>
      <c r="CK26" s="442"/>
      <c r="CL26" s="442"/>
      <c r="CM26" s="442"/>
      <c r="CN26" s="442"/>
      <c r="CO26" s="442"/>
      <c r="CV26" s="447"/>
    </row>
    <row r="27" spans="2:100" ht="11.25" customHeight="1">
      <c r="B27" s="1282"/>
      <c r="C27" s="1352" t="s">
        <v>649</v>
      </c>
      <c r="D27" s="1353"/>
      <c r="E27" s="1353"/>
      <c r="F27" s="1353"/>
      <c r="G27" s="1354"/>
      <c r="H27" s="1217" t="s">
        <v>682</v>
      </c>
      <c r="I27" s="1218"/>
      <c r="J27" s="1218"/>
      <c r="K27" s="1218"/>
      <c r="L27" s="1218"/>
      <c r="M27" s="1218"/>
      <c r="N27" s="1218"/>
      <c r="O27" s="1218"/>
      <c r="P27" s="1218"/>
      <c r="Q27" s="1218"/>
      <c r="R27" s="1218"/>
      <c r="S27" s="1219"/>
      <c r="T27" s="471"/>
      <c r="U27" s="472"/>
      <c r="V27" s="472"/>
      <c r="W27" s="472"/>
      <c r="X27" s="468"/>
      <c r="Y27" s="468"/>
      <c r="Z27" s="468"/>
      <c r="AA27" s="679" t="s">
        <v>679</v>
      </c>
      <c r="AB27" s="679"/>
      <c r="AC27" s="679"/>
      <c r="AD27" s="1123" t="str">
        <f>IF(AN5="","",AN5)</f>
        <v/>
      </c>
      <c r="AE27" s="1123"/>
      <c r="AF27" s="679" t="s">
        <v>164</v>
      </c>
      <c r="AG27" s="679"/>
      <c r="AH27" s="1123" t="str">
        <f>IF(AR5="","",AR5)</f>
        <v/>
      </c>
      <c r="AI27" s="1123"/>
      <c r="AJ27" s="679" t="s">
        <v>125</v>
      </c>
      <c r="AK27" s="679"/>
      <c r="AL27" s="1123" t="str">
        <f>IF(AV5="","",AV5)</f>
        <v/>
      </c>
      <c r="AM27" s="1123"/>
      <c r="AN27" s="468" t="s">
        <v>290</v>
      </c>
      <c r="AO27" s="468"/>
      <c r="AP27" s="468"/>
      <c r="AQ27" s="468"/>
      <c r="AR27" s="468"/>
      <c r="AS27" s="468"/>
      <c r="AT27" s="468"/>
      <c r="AU27" s="468"/>
      <c r="AV27" s="468"/>
      <c r="AW27" s="468"/>
      <c r="AX27" s="468"/>
      <c r="AY27" s="480"/>
      <c r="AZ27" s="322"/>
      <c r="BA27" s="322"/>
      <c r="BB27" s="322"/>
      <c r="CC27" s="442"/>
      <c r="CD27" s="442"/>
      <c r="CE27" s="442"/>
      <c r="CF27" s="442"/>
      <c r="CG27" s="442"/>
      <c r="CH27" s="442"/>
      <c r="CI27" s="442"/>
      <c r="CJ27" s="442"/>
      <c r="CK27" s="442"/>
      <c r="CL27" s="442"/>
      <c r="CM27" s="442"/>
      <c r="CN27" s="442"/>
      <c r="CO27" s="442"/>
      <c r="CV27" s="447"/>
    </row>
    <row r="28" spans="2:100" ht="11.25" customHeight="1">
      <c r="B28" s="1282"/>
      <c r="C28" s="1355" t="s">
        <v>684</v>
      </c>
      <c r="D28" s="1356"/>
      <c r="E28" s="1356"/>
      <c r="F28" s="1356"/>
      <c r="G28" s="1357"/>
      <c r="H28" s="1274" t="s">
        <v>651</v>
      </c>
      <c r="I28" s="1275"/>
      <c r="J28" s="1275"/>
      <c r="K28" s="1275"/>
      <c r="L28" s="1275"/>
      <c r="M28" s="1275"/>
      <c r="N28" s="1275"/>
      <c r="O28" s="1275"/>
      <c r="P28" s="1275"/>
      <c r="Q28" s="1275"/>
      <c r="R28" s="1275"/>
      <c r="S28" s="1276"/>
      <c r="T28" s="471"/>
      <c r="U28" s="472"/>
      <c r="V28" s="472"/>
      <c r="W28" s="472"/>
      <c r="X28" s="472"/>
      <c r="Y28" s="472"/>
      <c r="Z28" s="472"/>
      <c r="AA28" s="888" t="s">
        <v>663</v>
      </c>
      <c r="AB28" s="888"/>
      <c r="AC28" s="888"/>
      <c r="AD28" s="804" t="str">
        <f>IF(AN9="","",AN9)</f>
        <v/>
      </c>
      <c r="AE28" s="804"/>
      <c r="AF28" s="808" t="s">
        <v>164</v>
      </c>
      <c r="AG28" s="808"/>
      <c r="AH28" s="804" t="str">
        <f>IF(AR9="","",AR9)</f>
        <v/>
      </c>
      <c r="AI28" s="804"/>
      <c r="AJ28" s="472" t="s">
        <v>291</v>
      </c>
      <c r="AK28" s="472"/>
      <c r="AL28" s="472"/>
      <c r="AM28" s="472"/>
      <c r="AN28" s="472"/>
      <c r="AO28" s="472"/>
      <c r="AP28" s="472"/>
      <c r="AQ28" s="472"/>
      <c r="AR28" s="472"/>
      <c r="AS28" s="472"/>
      <c r="AT28" s="472"/>
      <c r="AU28" s="472"/>
      <c r="AV28" s="472"/>
      <c r="AW28" s="472"/>
      <c r="AX28" s="472"/>
      <c r="AY28" s="473"/>
      <c r="AZ28" s="322"/>
      <c r="BA28" s="322"/>
      <c r="BB28" s="322"/>
      <c r="CC28" s="442"/>
      <c r="CD28" s="442"/>
      <c r="CE28" s="442"/>
      <c r="CF28" s="442"/>
      <c r="CG28" s="442"/>
      <c r="CH28" s="442"/>
      <c r="CI28" s="442"/>
      <c r="CJ28" s="442"/>
      <c r="CK28" s="442"/>
      <c r="CL28" s="442"/>
      <c r="CM28" s="442"/>
      <c r="CN28" s="442"/>
      <c r="CO28" s="442"/>
      <c r="CV28" s="447"/>
    </row>
    <row r="29" spans="2:100" ht="11.25" customHeight="1">
      <c r="B29" s="1282"/>
      <c r="C29" s="1358"/>
      <c r="D29" s="1359"/>
      <c r="E29" s="1359"/>
      <c r="F29" s="1359"/>
      <c r="G29" s="1360"/>
      <c r="H29" s="1277"/>
      <c r="I29" s="1278"/>
      <c r="J29" s="1278"/>
      <c r="K29" s="1278"/>
      <c r="L29" s="1278"/>
      <c r="M29" s="1278"/>
      <c r="N29" s="1278"/>
      <c r="O29" s="1278"/>
      <c r="P29" s="1278"/>
      <c r="Q29" s="1278"/>
      <c r="R29" s="1278"/>
      <c r="S29" s="1279"/>
      <c r="T29" s="474"/>
      <c r="U29" s="466"/>
      <c r="V29" s="466"/>
      <c r="W29" s="466"/>
      <c r="X29" s="466"/>
      <c r="Y29" s="466"/>
      <c r="Z29" s="466"/>
      <c r="AA29" s="677" t="s">
        <v>683</v>
      </c>
      <c r="AB29" s="677"/>
      <c r="AC29" s="677"/>
      <c r="AD29" s="1119" t="str">
        <f>IF(AN5="","",AN5)</f>
        <v/>
      </c>
      <c r="AE29" s="1119"/>
      <c r="AF29" s="677" t="s">
        <v>164</v>
      </c>
      <c r="AG29" s="677"/>
      <c r="AH29" s="1119" t="str">
        <f>IF(AR5="","",AR5)</f>
        <v/>
      </c>
      <c r="AI29" s="1119"/>
      <c r="AJ29" s="677" t="s">
        <v>125</v>
      </c>
      <c r="AK29" s="677"/>
      <c r="AL29" s="1119" t="str">
        <f>IF(AV5="","",AV5)</f>
        <v/>
      </c>
      <c r="AM29" s="1119"/>
      <c r="AN29" s="466" t="s">
        <v>290</v>
      </c>
      <c r="AO29" s="466"/>
      <c r="AP29" s="466"/>
      <c r="AQ29" s="466"/>
      <c r="AR29" s="466"/>
      <c r="AS29" s="466"/>
      <c r="AT29" s="466"/>
      <c r="AU29" s="466"/>
      <c r="AV29" s="466"/>
      <c r="AW29" s="466"/>
      <c r="AX29" s="466"/>
      <c r="AY29" s="475"/>
      <c r="AZ29" s="322"/>
      <c r="BA29" s="322"/>
      <c r="BB29" s="322"/>
      <c r="CC29" s="442"/>
      <c r="CD29" s="442"/>
      <c r="CE29" s="442"/>
      <c r="CF29" s="442"/>
      <c r="CG29" s="442"/>
      <c r="CH29" s="442"/>
      <c r="CI29" s="442"/>
      <c r="CJ29" s="442"/>
      <c r="CK29" s="442"/>
      <c r="CL29" s="442"/>
      <c r="CM29" s="442"/>
      <c r="CN29" s="442"/>
      <c r="CO29" s="442"/>
      <c r="CV29" s="307"/>
    </row>
    <row r="30" spans="2:100" ht="11.25" customHeight="1">
      <c r="B30" s="1282"/>
      <c r="C30" s="1352" t="s">
        <v>685</v>
      </c>
      <c r="D30" s="1353"/>
      <c r="E30" s="1353"/>
      <c r="F30" s="1353"/>
      <c r="G30" s="1354"/>
      <c r="H30" s="1270" t="s">
        <v>653</v>
      </c>
      <c r="I30" s="1271"/>
      <c r="J30" s="1271"/>
      <c r="K30" s="1271"/>
      <c r="L30" s="1271"/>
      <c r="M30" s="1271"/>
      <c r="N30" s="1271"/>
      <c r="O30" s="1271"/>
      <c r="P30" s="1271"/>
      <c r="Q30" s="1271"/>
      <c r="R30" s="1271"/>
      <c r="S30" s="1272"/>
      <c r="T30" s="471"/>
      <c r="U30" s="472"/>
      <c r="V30" s="468"/>
      <c r="W30" s="472"/>
      <c r="X30" s="472"/>
      <c r="Y30" s="472"/>
      <c r="Z30" s="472"/>
      <c r="AA30" s="888" t="s">
        <v>663</v>
      </c>
      <c r="AB30" s="888"/>
      <c r="AC30" s="888"/>
      <c r="AD30" s="1123" t="str">
        <f>IF(AN9="","",AN9)</f>
        <v/>
      </c>
      <c r="AE30" s="1123"/>
      <c r="AF30" s="679" t="s">
        <v>164</v>
      </c>
      <c r="AG30" s="679"/>
      <c r="AH30" s="1123" t="str">
        <f>IF(AR9="","",AR9)</f>
        <v/>
      </c>
      <c r="AI30" s="1123"/>
      <c r="AJ30" s="472" t="s">
        <v>291</v>
      </c>
      <c r="AK30" s="472"/>
      <c r="AL30" s="472"/>
      <c r="AM30" s="472"/>
      <c r="AN30" s="472"/>
      <c r="AO30" s="472"/>
      <c r="AP30" s="472"/>
      <c r="AQ30" s="472"/>
      <c r="AR30" s="472"/>
      <c r="AS30" s="472"/>
      <c r="AT30" s="472"/>
      <c r="AU30" s="472"/>
      <c r="AV30" s="472"/>
      <c r="AW30" s="472"/>
      <c r="AX30" s="472"/>
      <c r="AY30" s="473"/>
      <c r="AZ30" s="322"/>
      <c r="BA30" s="322"/>
      <c r="BB30" s="322"/>
      <c r="CC30" s="442"/>
      <c r="CD30" s="442"/>
      <c r="CE30" s="442"/>
      <c r="CF30" s="442"/>
      <c r="CG30" s="442"/>
      <c r="CH30" s="442"/>
      <c r="CI30" s="442"/>
      <c r="CJ30" s="442"/>
      <c r="CK30" s="442"/>
      <c r="CL30" s="442"/>
      <c r="CM30" s="442"/>
      <c r="CN30" s="442"/>
      <c r="CO30" s="442"/>
      <c r="CV30" s="447"/>
    </row>
    <row r="31" spans="2:100" ht="11.25" customHeight="1">
      <c r="B31" s="1281" t="s">
        <v>608</v>
      </c>
      <c r="C31" s="1239" t="s">
        <v>600</v>
      </c>
      <c r="D31" s="1240"/>
      <c r="E31" s="1240"/>
      <c r="F31" s="1240"/>
      <c r="G31" s="1241"/>
      <c r="H31" s="1312" t="s">
        <v>601</v>
      </c>
      <c r="I31" s="1350"/>
      <c r="J31" s="1350"/>
      <c r="K31" s="1350"/>
      <c r="L31" s="1350"/>
      <c r="M31" s="1350"/>
      <c r="N31" s="1350"/>
      <c r="O31" s="1350"/>
      <c r="P31" s="1350"/>
      <c r="Q31" s="1350"/>
      <c r="R31" s="1350"/>
      <c r="S31" s="1351"/>
      <c r="T31" s="471"/>
      <c r="U31" s="472"/>
      <c r="V31" s="465"/>
      <c r="W31" s="472"/>
      <c r="X31" s="472"/>
      <c r="Y31" s="472"/>
      <c r="Z31" s="472"/>
      <c r="AA31" s="808" t="s">
        <v>629</v>
      </c>
      <c r="AB31" s="808"/>
      <c r="AC31" s="808"/>
      <c r="AD31" s="804" t="str">
        <f>IF(AN6="","",AN6)</f>
        <v/>
      </c>
      <c r="AE31" s="804"/>
      <c r="AF31" s="808" t="s">
        <v>164</v>
      </c>
      <c r="AG31" s="808"/>
      <c r="AH31" s="804" t="str">
        <f>IF(AR6="","",AR6)</f>
        <v/>
      </c>
      <c r="AI31" s="804"/>
      <c r="AJ31" s="808" t="s">
        <v>125</v>
      </c>
      <c r="AK31" s="808"/>
      <c r="AL31" s="804" t="str">
        <f>IF(AV6="","",AV6)</f>
        <v/>
      </c>
      <c r="AM31" s="804"/>
      <c r="AN31" s="472" t="s">
        <v>290</v>
      </c>
      <c r="AO31" s="472"/>
      <c r="AP31" s="472"/>
      <c r="AQ31" s="472"/>
      <c r="AR31" s="472"/>
      <c r="AS31" s="472"/>
      <c r="AT31" s="472"/>
      <c r="AU31" s="472"/>
      <c r="AV31" s="472"/>
      <c r="AW31" s="472"/>
      <c r="AX31" s="472"/>
      <c r="AY31" s="473"/>
      <c r="AZ31" s="322"/>
      <c r="BA31" s="322"/>
      <c r="BB31" s="322"/>
      <c r="CC31" s="417"/>
      <c r="CD31" s="417"/>
      <c r="CE31" s="417"/>
      <c r="CF31" s="417"/>
      <c r="CG31" s="417"/>
      <c r="CH31" s="417"/>
      <c r="CI31" s="417"/>
      <c r="CJ31" s="417"/>
      <c r="CK31" s="417"/>
      <c r="CL31" s="417"/>
      <c r="CM31" s="417"/>
      <c r="CN31" s="417"/>
      <c r="CO31" s="417"/>
      <c r="CV31" s="418"/>
    </row>
    <row r="32" spans="2:100" ht="11.25" customHeight="1">
      <c r="B32" s="1282"/>
      <c r="C32" s="1290"/>
      <c r="D32" s="1291"/>
      <c r="E32" s="1291"/>
      <c r="F32" s="1291"/>
      <c r="G32" s="1292"/>
      <c r="H32" s="1349" t="s">
        <v>602</v>
      </c>
      <c r="I32" s="1344"/>
      <c r="J32" s="1344"/>
      <c r="K32" s="1344"/>
      <c r="L32" s="1344"/>
      <c r="M32" s="1344"/>
      <c r="N32" s="1344"/>
      <c r="O32" s="1344"/>
      <c r="P32" s="1344"/>
      <c r="Q32" s="1344"/>
      <c r="R32" s="1344"/>
      <c r="S32" s="1345"/>
      <c r="T32" s="474"/>
      <c r="U32" s="425"/>
      <c r="V32" s="457" t="s">
        <v>298</v>
      </c>
      <c r="W32" s="426"/>
      <c r="X32" s="474"/>
      <c r="Y32" s="466"/>
      <c r="Z32" s="466"/>
      <c r="AA32" s="466"/>
      <c r="AB32" s="466"/>
      <c r="AC32" s="466"/>
      <c r="AD32" s="466" t="s">
        <v>159</v>
      </c>
      <c r="AE32" s="677" t="s">
        <v>628</v>
      </c>
      <c r="AF32" s="677"/>
      <c r="AG32" s="677"/>
      <c r="AH32" s="1119" t="str">
        <f>IF(AN5="","",AN5)</f>
        <v/>
      </c>
      <c r="AI32" s="1119"/>
      <c r="AJ32" s="677" t="s">
        <v>164</v>
      </c>
      <c r="AK32" s="677"/>
      <c r="AL32" s="1119" t="str">
        <f>IF(AR5="","",AR5)</f>
        <v/>
      </c>
      <c r="AM32" s="1119"/>
      <c r="AN32" s="677" t="s">
        <v>125</v>
      </c>
      <c r="AO32" s="677"/>
      <c r="AP32" s="1119" t="str">
        <f>IF(AV5="","",AV5)</f>
        <v/>
      </c>
      <c r="AQ32" s="1119"/>
      <c r="AR32" s="466" t="s">
        <v>290</v>
      </c>
      <c r="AS32" s="466"/>
      <c r="AT32" s="466"/>
      <c r="AU32" s="466"/>
      <c r="AV32" s="466" t="s">
        <v>161</v>
      </c>
      <c r="AW32" s="466"/>
      <c r="AX32" s="466"/>
      <c r="AY32" s="475"/>
      <c r="AZ32" s="322"/>
      <c r="BA32" s="322"/>
      <c r="BB32" s="322"/>
      <c r="CC32" s="417"/>
      <c r="CD32" s="417"/>
      <c r="CE32" s="417"/>
      <c r="CF32" s="417"/>
      <c r="CG32" s="417"/>
      <c r="CH32" s="417"/>
      <c r="CI32" s="417"/>
      <c r="CJ32" s="417"/>
      <c r="CK32" s="417"/>
      <c r="CL32" s="417"/>
      <c r="CM32" s="417"/>
      <c r="CN32" s="417"/>
      <c r="CO32" s="417"/>
      <c r="CV32" s="418"/>
    </row>
    <row r="33" spans="1:100" ht="11.25" customHeight="1">
      <c r="B33" s="1282"/>
      <c r="C33" s="1239" t="s">
        <v>724</v>
      </c>
      <c r="D33" s="1240"/>
      <c r="E33" s="1240"/>
      <c r="F33" s="1240"/>
      <c r="G33" s="1241"/>
      <c r="H33" s="1312" t="s">
        <v>47</v>
      </c>
      <c r="I33" s="1350"/>
      <c r="J33" s="1350"/>
      <c r="K33" s="1350"/>
      <c r="L33" s="1350"/>
      <c r="M33" s="1350"/>
      <c r="N33" s="1350"/>
      <c r="O33" s="1350"/>
      <c r="P33" s="1350"/>
      <c r="Q33" s="1350"/>
      <c r="R33" s="1350"/>
      <c r="S33" s="1351"/>
      <c r="T33" s="577"/>
      <c r="U33" s="578"/>
      <c r="V33" s="575"/>
      <c r="W33" s="578"/>
      <c r="X33" s="578"/>
      <c r="Y33" s="578"/>
      <c r="Z33" s="578"/>
      <c r="AA33" s="808" t="s">
        <v>628</v>
      </c>
      <c r="AB33" s="808"/>
      <c r="AC33" s="808"/>
      <c r="AD33" s="804" t="str">
        <f>IF(AN6="","",AN6)</f>
        <v/>
      </c>
      <c r="AE33" s="804"/>
      <c r="AF33" s="808" t="s">
        <v>164</v>
      </c>
      <c r="AG33" s="808"/>
      <c r="AH33" s="804" t="str">
        <f>IF(AR6="","",AR6)</f>
        <v/>
      </c>
      <c r="AI33" s="804"/>
      <c r="AJ33" s="808" t="s">
        <v>125</v>
      </c>
      <c r="AK33" s="808"/>
      <c r="AL33" s="804" t="str">
        <f>IF(AV6="","",AV6)</f>
        <v/>
      </c>
      <c r="AM33" s="804"/>
      <c r="AN33" s="578" t="s">
        <v>290</v>
      </c>
      <c r="AO33" s="578"/>
      <c r="AP33" s="578"/>
      <c r="AQ33" s="578"/>
      <c r="AR33" s="578"/>
      <c r="AS33" s="578"/>
      <c r="AT33" s="578"/>
      <c r="AU33" s="578"/>
      <c r="AV33" s="578"/>
      <c r="AW33" s="578"/>
      <c r="AX33" s="578"/>
      <c r="AY33" s="579"/>
      <c r="AZ33" s="322"/>
      <c r="BA33" s="322"/>
      <c r="BB33" s="322"/>
      <c r="CC33" s="572"/>
      <c r="CD33" s="572"/>
      <c r="CE33" s="572"/>
      <c r="CF33" s="572"/>
      <c r="CG33" s="572"/>
      <c r="CH33" s="572"/>
      <c r="CI33" s="572"/>
      <c r="CJ33" s="572"/>
      <c r="CK33" s="572"/>
      <c r="CL33" s="572"/>
      <c r="CM33" s="572"/>
      <c r="CN33" s="572"/>
      <c r="CO33" s="572"/>
      <c r="CV33" s="573"/>
    </row>
    <row r="34" spans="1:100" ht="11.25" customHeight="1">
      <c r="B34" s="1282"/>
      <c r="C34" s="1290"/>
      <c r="D34" s="1291"/>
      <c r="E34" s="1291"/>
      <c r="F34" s="1291"/>
      <c r="G34" s="1292"/>
      <c r="H34" s="1349" t="s">
        <v>602</v>
      </c>
      <c r="I34" s="1344"/>
      <c r="J34" s="1344"/>
      <c r="K34" s="1344"/>
      <c r="L34" s="1344"/>
      <c r="M34" s="1344"/>
      <c r="N34" s="1344"/>
      <c r="O34" s="1344"/>
      <c r="P34" s="1344"/>
      <c r="Q34" s="1344"/>
      <c r="R34" s="1344"/>
      <c r="S34" s="1345"/>
      <c r="T34" s="580"/>
      <c r="U34" s="425"/>
      <c r="V34" s="457" t="s">
        <v>298</v>
      </c>
      <c r="W34" s="426"/>
      <c r="X34" s="580"/>
      <c r="Y34" s="576"/>
      <c r="Z34" s="576"/>
      <c r="AA34" s="576"/>
      <c r="AB34" s="576"/>
      <c r="AC34" s="576"/>
      <c r="AD34" s="576" t="s">
        <v>159</v>
      </c>
      <c r="AE34" s="677" t="s">
        <v>628</v>
      </c>
      <c r="AF34" s="677"/>
      <c r="AG34" s="677"/>
      <c r="AH34" s="1119" t="str">
        <f>IF(AN5="","",AN5)</f>
        <v/>
      </c>
      <c r="AI34" s="1119"/>
      <c r="AJ34" s="677" t="s">
        <v>164</v>
      </c>
      <c r="AK34" s="677"/>
      <c r="AL34" s="1119" t="str">
        <f>IF(AR5="","",AR5)</f>
        <v/>
      </c>
      <c r="AM34" s="1119"/>
      <c r="AN34" s="677" t="s">
        <v>125</v>
      </c>
      <c r="AO34" s="677"/>
      <c r="AP34" s="1119" t="str">
        <f>IF(AV5="","",AV5)</f>
        <v/>
      </c>
      <c r="AQ34" s="1119"/>
      <c r="AR34" s="576" t="s">
        <v>290</v>
      </c>
      <c r="AS34" s="576"/>
      <c r="AT34" s="576"/>
      <c r="AU34" s="576"/>
      <c r="AV34" s="576" t="s">
        <v>161</v>
      </c>
      <c r="AW34" s="576"/>
      <c r="AX34" s="576"/>
      <c r="AY34" s="581"/>
      <c r="AZ34" s="322"/>
      <c r="BA34" s="322"/>
      <c r="BB34" s="322"/>
      <c r="CC34" s="572"/>
      <c r="CD34" s="572"/>
      <c r="CE34" s="572"/>
      <c r="CF34" s="572"/>
      <c r="CG34" s="572"/>
      <c r="CH34" s="572"/>
      <c r="CI34" s="572"/>
      <c r="CJ34" s="572"/>
      <c r="CK34" s="572"/>
      <c r="CL34" s="572"/>
      <c r="CM34" s="572"/>
      <c r="CN34" s="572"/>
      <c r="CO34" s="572"/>
      <c r="CV34" s="573"/>
    </row>
    <row r="35" spans="1:100" ht="11.25" customHeight="1">
      <c r="B35" s="1282"/>
      <c r="C35" s="1362" t="s">
        <v>603</v>
      </c>
      <c r="D35" s="1363"/>
      <c r="E35" s="1363"/>
      <c r="F35" s="1363"/>
      <c r="G35" s="1364"/>
      <c r="H35" s="1283" t="s">
        <v>604</v>
      </c>
      <c r="I35" s="1284"/>
      <c r="J35" s="1284"/>
      <c r="K35" s="1284"/>
      <c r="L35" s="1284"/>
      <c r="M35" s="1284"/>
      <c r="N35" s="1284"/>
      <c r="O35" s="1284"/>
      <c r="P35" s="1284"/>
      <c r="Q35" s="1284"/>
      <c r="R35" s="1284"/>
      <c r="S35" s="1285"/>
      <c r="T35" s="474"/>
      <c r="U35" s="425"/>
      <c r="V35" s="457" t="s">
        <v>298</v>
      </c>
      <c r="W35" s="426"/>
      <c r="X35" s="474"/>
      <c r="Y35" s="466"/>
      <c r="Z35" s="466"/>
      <c r="AA35" s="466"/>
      <c r="AB35" s="466"/>
      <c r="AC35" s="466"/>
      <c r="AD35" s="466" t="s">
        <v>159</v>
      </c>
      <c r="AE35" s="677" t="s">
        <v>629</v>
      </c>
      <c r="AF35" s="677"/>
      <c r="AG35" s="677"/>
      <c r="AH35" s="1119" t="str">
        <f>IF(AN5="","",AN5)</f>
        <v/>
      </c>
      <c r="AI35" s="1119"/>
      <c r="AJ35" s="677" t="s">
        <v>164</v>
      </c>
      <c r="AK35" s="677"/>
      <c r="AL35" s="1119" t="str">
        <f>IF(AR5="","",AR5)</f>
        <v/>
      </c>
      <c r="AM35" s="1119"/>
      <c r="AN35" s="677" t="s">
        <v>125</v>
      </c>
      <c r="AO35" s="677"/>
      <c r="AP35" s="1119" t="str">
        <f>IF(AV5="","",AV5)</f>
        <v/>
      </c>
      <c r="AQ35" s="1119"/>
      <c r="AR35" s="466" t="s">
        <v>290</v>
      </c>
      <c r="AS35" s="466"/>
      <c r="AT35" s="466"/>
      <c r="AU35" s="466"/>
      <c r="AV35" s="466" t="s">
        <v>161</v>
      </c>
      <c r="AW35" s="466"/>
      <c r="AX35" s="466"/>
      <c r="AY35" s="475"/>
      <c r="AZ35" s="322"/>
      <c r="BA35" s="322"/>
      <c r="BB35" s="322"/>
      <c r="CC35" s="417"/>
      <c r="CD35" s="417"/>
      <c r="CE35" s="417"/>
      <c r="CF35" s="417"/>
      <c r="CG35" s="417"/>
      <c r="CH35" s="417"/>
      <c r="CI35" s="417"/>
      <c r="CJ35" s="417"/>
      <c r="CK35" s="417"/>
      <c r="CL35" s="417"/>
      <c r="CM35" s="417"/>
      <c r="CN35" s="417"/>
      <c r="CO35" s="417"/>
      <c r="CV35" s="418"/>
    </row>
    <row r="36" spans="1:100" ht="11.25" customHeight="1">
      <c r="B36" s="1282"/>
      <c r="C36" s="1239" t="s">
        <v>605</v>
      </c>
      <c r="D36" s="1240"/>
      <c r="E36" s="1240"/>
      <c r="F36" s="1240"/>
      <c r="G36" s="1241"/>
      <c r="H36" s="1312" t="str">
        <f>IF($AW$9="連結","最近連結会計年度","最近事業年度")</f>
        <v>最近事業年度</v>
      </c>
      <c r="I36" s="1313"/>
      <c r="J36" s="1313"/>
      <c r="K36" s="1313"/>
      <c r="L36" s="1313"/>
      <c r="M36" s="1313"/>
      <c r="N36" s="1313"/>
      <c r="O36" s="1313"/>
      <c r="P36" s="1313"/>
      <c r="Q36" s="1313"/>
      <c r="R36" s="1313"/>
      <c r="S36" s="1314"/>
      <c r="T36" s="471"/>
      <c r="U36" s="472"/>
      <c r="V36" s="472"/>
      <c r="W36" s="472"/>
      <c r="X36" s="472"/>
      <c r="Y36" s="472"/>
      <c r="Z36" s="472"/>
      <c r="AA36" s="888" t="s">
        <v>663</v>
      </c>
      <c r="AB36" s="888"/>
      <c r="AC36" s="888"/>
      <c r="AD36" s="804" t="str">
        <f>IF(AN9="","",AN9)</f>
        <v/>
      </c>
      <c r="AE36" s="804"/>
      <c r="AF36" s="808" t="s">
        <v>164</v>
      </c>
      <c r="AG36" s="808"/>
      <c r="AH36" s="804" t="str">
        <f>IF(AR9="","",AR9)</f>
        <v/>
      </c>
      <c r="AI36" s="804"/>
      <c r="AJ36" s="472" t="s">
        <v>291</v>
      </c>
      <c r="AK36" s="472"/>
      <c r="AL36" s="472"/>
      <c r="AM36" s="472"/>
      <c r="AN36" s="472"/>
      <c r="AO36" s="472"/>
      <c r="AP36" s="472"/>
      <c r="AQ36" s="472"/>
      <c r="AR36" s="472"/>
      <c r="AS36" s="472"/>
      <c r="AT36" s="472"/>
      <c r="AU36" s="472"/>
      <c r="AV36" s="472"/>
      <c r="AW36" s="472"/>
      <c r="AX36" s="472"/>
      <c r="AY36" s="473"/>
      <c r="AZ36" s="322"/>
      <c r="BA36" s="322"/>
      <c r="BB36" s="322"/>
      <c r="BC36" s="413"/>
      <c r="BD36" s="413"/>
      <c r="BE36" s="413"/>
      <c r="BF36" s="413"/>
      <c r="BG36" s="413"/>
      <c r="BH36" s="413"/>
      <c r="BI36" s="413"/>
      <c r="BJ36" s="413"/>
      <c r="BK36" s="413"/>
      <c r="BL36" s="413"/>
      <c r="BM36" s="413"/>
      <c r="BN36" s="413"/>
      <c r="BO36" s="413"/>
      <c r="BP36" s="413"/>
      <c r="BQ36" s="413"/>
      <c r="BR36" s="413"/>
      <c r="BS36" s="413"/>
      <c r="BT36" s="413"/>
      <c r="BU36" s="413"/>
      <c r="BV36" s="413"/>
      <c r="CC36" s="396"/>
      <c r="CD36" s="396"/>
      <c r="CE36" s="396"/>
      <c r="CF36" s="396"/>
      <c r="CG36" s="396"/>
      <c r="CH36" s="396"/>
      <c r="CI36" s="396"/>
      <c r="CJ36" s="396"/>
      <c r="CK36" s="396"/>
      <c r="CL36" s="396"/>
      <c r="CM36" s="396"/>
      <c r="CN36" s="396"/>
      <c r="CO36" s="396"/>
    </row>
    <row r="37" spans="1:100" ht="11.25" customHeight="1">
      <c r="B37" s="1282"/>
      <c r="C37" s="1296"/>
      <c r="D37" s="1297"/>
      <c r="E37" s="1297"/>
      <c r="F37" s="1297"/>
      <c r="G37" s="1298"/>
      <c r="H37" s="1346" t="s">
        <v>50</v>
      </c>
      <c r="I37" s="1347"/>
      <c r="J37" s="1347"/>
      <c r="K37" s="1347"/>
      <c r="L37" s="1347"/>
      <c r="M37" s="1347"/>
      <c r="N37" s="1347"/>
      <c r="O37" s="1347"/>
      <c r="P37" s="1347"/>
      <c r="Q37" s="1347"/>
      <c r="R37" s="1347"/>
      <c r="S37" s="1348"/>
      <c r="T37" s="476"/>
      <c r="U37" s="465"/>
      <c r="V37" s="465"/>
      <c r="W37" s="465"/>
      <c r="X37" s="465"/>
      <c r="Y37" s="465" t="s">
        <v>159</v>
      </c>
      <c r="Z37" s="868" t="s">
        <v>663</v>
      </c>
      <c r="AA37" s="868"/>
      <c r="AB37" s="868"/>
      <c r="AC37" s="1236"/>
      <c r="AD37" s="1236"/>
      <c r="AE37" s="662" t="s">
        <v>164</v>
      </c>
      <c r="AF37" s="662"/>
      <c r="AG37" s="807" t="str">
        <f>IF(AC37="","",IF(日程表!B3="","",日程表!B3))</f>
        <v/>
      </c>
      <c r="AH37" s="807"/>
      <c r="AI37" s="662" t="s">
        <v>233</v>
      </c>
      <c r="AJ37" s="662"/>
      <c r="AK37" s="662"/>
      <c r="AL37" s="868"/>
      <c r="AM37" s="868"/>
      <c r="AN37" s="868"/>
      <c r="AO37" s="868"/>
      <c r="AP37" s="868"/>
      <c r="AQ37" s="177" t="s">
        <v>221</v>
      </c>
      <c r="AR37" s="177"/>
      <c r="AS37" s="177" t="s">
        <v>161</v>
      </c>
      <c r="AT37" s="465"/>
      <c r="AU37" s="465"/>
      <c r="AV37" s="465"/>
      <c r="AW37" s="465"/>
      <c r="AX37" s="465"/>
      <c r="AY37" s="477"/>
      <c r="AZ37" s="322"/>
      <c r="BA37" s="331"/>
      <c r="BB37" s="322"/>
      <c r="BC37" s="413"/>
      <c r="BD37" s="413"/>
      <c r="BE37" s="413"/>
      <c r="BF37" s="413"/>
      <c r="BG37" s="413"/>
      <c r="BH37" s="413"/>
      <c r="BI37" s="413"/>
      <c r="BJ37" s="413"/>
      <c r="BK37" s="413"/>
      <c r="BL37" s="413"/>
      <c r="BM37" s="413"/>
      <c r="BN37" s="413"/>
      <c r="BO37" s="413"/>
      <c r="BP37" s="413"/>
      <c r="BQ37" s="413"/>
      <c r="BR37" s="413"/>
      <c r="BS37" s="413"/>
      <c r="BT37" s="413"/>
      <c r="BU37" s="413"/>
      <c r="BV37" s="413"/>
      <c r="CC37" s="396"/>
      <c r="CD37" s="396"/>
      <c r="CE37" s="396"/>
      <c r="CF37" s="396"/>
      <c r="CG37" s="396"/>
      <c r="CH37" s="396"/>
      <c r="CI37" s="396"/>
      <c r="CJ37" s="396"/>
      <c r="CK37" s="396"/>
      <c r="CL37" s="396"/>
      <c r="CM37" s="396"/>
      <c r="CN37" s="396"/>
      <c r="CO37" s="396"/>
    </row>
    <row r="38" spans="1:100" ht="11.25" customHeight="1">
      <c r="B38" s="1282"/>
      <c r="C38" s="1242"/>
      <c r="D38" s="1243"/>
      <c r="E38" s="1243"/>
      <c r="F38" s="1243"/>
      <c r="G38" s="1244"/>
      <c r="H38" s="1340" t="s">
        <v>602</v>
      </c>
      <c r="I38" s="1344"/>
      <c r="J38" s="1344"/>
      <c r="K38" s="1344"/>
      <c r="L38" s="1344"/>
      <c r="M38" s="1344"/>
      <c r="N38" s="1344"/>
      <c r="O38" s="1344"/>
      <c r="P38" s="1344"/>
      <c r="Q38" s="1344"/>
      <c r="R38" s="1344"/>
      <c r="S38" s="1345"/>
      <c r="T38" s="474"/>
      <c r="U38" s="425"/>
      <c r="V38" s="457" t="s">
        <v>298</v>
      </c>
      <c r="W38" s="426"/>
      <c r="X38" s="474"/>
      <c r="Y38" s="466"/>
      <c r="Z38" s="466"/>
      <c r="AA38" s="466"/>
      <c r="AB38" s="466"/>
      <c r="AC38" s="466"/>
      <c r="AD38" s="466" t="s">
        <v>159</v>
      </c>
      <c r="AE38" s="677" t="s">
        <v>629</v>
      </c>
      <c r="AF38" s="677"/>
      <c r="AG38" s="677"/>
      <c r="AH38" s="1119" t="str">
        <f>IF(AN5="","",AN5)</f>
        <v/>
      </c>
      <c r="AI38" s="1119"/>
      <c r="AJ38" s="677" t="s">
        <v>164</v>
      </c>
      <c r="AK38" s="677"/>
      <c r="AL38" s="1119" t="str">
        <f>IF(AR5="","",AR5)</f>
        <v/>
      </c>
      <c r="AM38" s="1119"/>
      <c r="AN38" s="677" t="s">
        <v>125</v>
      </c>
      <c r="AO38" s="677"/>
      <c r="AP38" s="1119" t="str">
        <f>IF(AV5="","",AV5)</f>
        <v/>
      </c>
      <c r="AQ38" s="1119"/>
      <c r="AR38" s="466" t="s">
        <v>290</v>
      </c>
      <c r="AS38" s="466"/>
      <c r="AT38" s="466"/>
      <c r="AU38" s="466"/>
      <c r="AV38" s="466" t="s">
        <v>161</v>
      </c>
      <c r="AW38" s="466"/>
      <c r="AX38" s="466"/>
      <c r="AY38" s="475"/>
      <c r="AZ38" s="322"/>
      <c r="BA38" s="322"/>
      <c r="BB38" s="322"/>
      <c r="BC38" s="413"/>
      <c r="BD38" s="413"/>
      <c r="BE38" s="413"/>
      <c r="BF38" s="413"/>
      <c r="BG38" s="413"/>
      <c r="BH38" s="413"/>
      <c r="BI38" s="413"/>
      <c r="BJ38" s="413"/>
      <c r="BK38" s="413"/>
      <c r="BL38" s="413"/>
      <c r="BM38" s="413"/>
      <c r="BN38" s="413"/>
      <c r="BO38" s="413"/>
      <c r="BP38" s="413"/>
      <c r="BQ38" s="413"/>
      <c r="BR38" s="413"/>
      <c r="BS38" s="413"/>
      <c r="BT38" s="413"/>
      <c r="BU38" s="413"/>
      <c r="BV38" s="413"/>
      <c r="CC38" s="396"/>
      <c r="CD38" s="396"/>
      <c r="CE38" s="396"/>
      <c r="CF38" s="396"/>
      <c r="CG38" s="396"/>
      <c r="CH38" s="396"/>
      <c r="CI38" s="396"/>
      <c r="CJ38" s="396"/>
      <c r="CK38" s="396"/>
      <c r="CL38" s="396"/>
      <c r="CM38" s="396"/>
      <c r="CN38" s="396"/>
      <c r="CO38" s="396"/>
    </row>
    <row r="39" spans="1:100" ht="11.25" customHeight="1">
      <c r="B39" s="1282"/>
      <c r="C39" s="494" t="s">
        <v>51</v>
      </c>
      <c r="D39" s="492"/>
      <c r="E39" s="492"/>
      <c r="F39" s="492"/>
      <c r="G39" s="493"/>
      <c r="H39" s="1217" t="str">
        <f>IF(AW9="連結","最近連結会計年度開始日～届出書提出日まで","最近事業年度開始日～届出書提出日まで")</f>
        <v>最近事業年度開始日～届出書提出日まで</v>
      </c>
      <c r="I39" s="1218"/>
      <c r="J39" s="1218"/>
      <c r="K39" s="1218"/>
      <c r="L39" s="1218"/>
      <c r="M39" s="1218"/>
      <c r="N39" s="1218"/>
      <c r="O39" s="1218"/>
      <c r="P39" s="1218"/>
      <c r="Q39" s="1218"/>
      <c r="R39" s="1218"/>
      <c r="S39" s="1219"/>
      <c r="T39" s="459" t="s">
        <v>634</v>
      </c>
      <c r="U39" s="888" t="s">
        <v>663</v>
      </c>
      <c r="V39" s="888"/>
      <c r="W39" s="888"/>
      <c r="X39" s="1128"/>
      <c r="Y39" s="1128"/>
      <c r="Z39" s="679" t="s">
        <v>164</v>
      </c>
      <c r="AA39" s="679"/>
      <c r="AB39" s="1128"/>
      <c r="AC39" s="1128"/>
      <c r="AD39" s="679" t="s">
        <v>286</v>
      </c>
      <c r="AE39" s="679"/>
      <c r="AF39" s="1128"/>
      <c r="AG39" s="1128"/>
      <c r="AH39" s="679" t="s">
        <v>633</v>
      </c>
      <c r="AI39" s="679"/>
      <c r="AJ39" s="679"/>
      <c r="AK39" s="679"/>
      <c r="AL39" s="679"/>
      <c r="AM39" s="679"/>
      <c r="AN39" s="1123" t="str">
        <f>IF(AN5="","",AN5)</f>
        <v/>
      </c>
      <c r="AO39" s="1123"/>
      <c r="AP39" s="679" t="s">
        <v>164</v>
      </c>
      <c r="AQ39" s="679"/>
      <c r="AR39" s="1123" t="str">
        <f>IF(AR5="","",AR5)</f>
        <v/>
      </c>
      <c r="AS39" s="1123"/>
      <c r="AT39" s="679" t="s">
        <v>286</v>
      </c>
      <c r="AU39" s="679"/>
      <c r="AV39" s="1123" t="str">
        <f>IF(AV5="","",AV5)</f>
        <v/>
      </c>
      <c r="AW39" s="1123"/>
      <c r="AX39" s="679" t="s">
        <v>163</v>
      </c>
      <c r="AY39" s="718"/>
      <c r="AZ39" s="322"/>
      <c r="BA39" s="322"/>
      <c r="BB39" s="322"/>
      <c r="BC39" s="1235"/>
      <c r="BD39" s="1235"/>
      <c r="BE39" s="1235"/>
      <c r="BF39" s="1235"/>
      <c r="BG39" s="1235"/>
      <c r="BH39" s="1235"/>
      <c r="BI39" s="1235"/>
      <c r="BJ39" s="1235"/>
      <c r="BK39" s="1235"/>
      <c r="BL39" s="1235"/>
      <c r="BM39" s="1235"/>
      <c r="BN39" s="1235"/>
      <c r="BO39" s="1235"/>
      <c r="BP39" s="1235"/>
      <c r="BQ39" s="1235"/>
      <c r="BR39" s="1235"/>
      <c r="BS39" s="1235"/>
      <c r="BT39" s="1235"/>
      <c r="BU39" s="1235"/>
      <c r="BV39" s="1235"/>
      <c r="CC39" s="396"/>
      <c r="CD39" s="396"/>
      <c r="CE39" s="396"/>
      <c r="CF39" s="396"/>
      <c r="CG39" s="396"/>
      <c r="CH39" s="396"/>
      <c r="CI39" s="396"/>
      <c r="CJ39" s="396"/>
      <c r="CK39" s="396"/>
      <c r="CL39" s="396"/>
      <c r="CM39" s="396"/>
      <c r="CN39" s="396"/>
      <c r="CO39" s="396"/>
    </row>
    <row r="40" spans="1:100" ht="11.25" customHeight="1">
      <c r="B40" s="1282"/>
      <c r="C40" s="1312" t="s">
        <v>53</v>
      </c>
      <c r="D40" s="1313"/>
      <c r="E40" s="1313"/>
      <c r="F40" s="1313"/>
      <c r="G40" s="1314"/>
      <c r="H40" s="1312" t="str">
        <f>IF($AW$9="連結","最近連結会計年度","最近事業年度")</f>
        <v>最近事業年度</v>
      </c>
      <c r="I40" s="1313"/>
      <c r="J40" s="1313"/>
      <c r="K40" s="1313"/>
      <c r="L40" s="1313"/>
      <c r="M40" s="1313"/>
      <c r="N40" s="1313"/>
      <c r="O40" s="1313"/>
      <c r="P40" s="1313"/>
      <c r="Q40" s="1313"/>
      <c r="R40" s="1313"/>
      <c r="S40" s="1314"/>
      <c r="T40" s="471"/>
      <c r="U40" s="472"/>
      <c r="V40" s="472"/>
      <c r="W40" s="472"/>
      <c r="X40" s="472"/>
      <c r="Y40" s="472"/>
      <c r="Z40" s="472"/>
      <c r="AA40" s="888" t="s">
        <v>663</v>
      </c>
      <c r="AB40" s="888"/>
      <c r="AC40" s="888"/>
      <c r="AD40" s="804" t="str">
        <f>IF(AN9="","",AN9)</f>
        <v/>
      </c>
      <c r="AE40" s="804"/>
      <c r="AF40" s="808" t="s">
        <v>164</v>
      </c>
      <c r="AG40" s="808"/>
      <c r="AH40" s="804" t="str">
        <f>IF(AR9="","",AR9)</f>
        <v/>
      </c>
      <c r="AI40" s="804"/>
      <c r="AJ40" s="472" t="s">
        <v>291</v>
      </c>
      <c r="AK40" s="472"/>
      <c r="AL40" s="472"/>
      <c r="AM40" s="472"/>
      <c r="AN40" s="472"/>
      <c r="AO40" s="472"/>
      <c r="AP40" s="472"/>
      <c r="AQ40" s="472"/>
      <c r="AR40" s="472"/>
      <c r="AS40" s="472"/>
      <c r="AT40" s="472"/>
      <c r="AU40" s="472"/>
      <c r="AV40" s="472"/>
      <c r="AW40" s="472"/>
      <c r="AX40" s="472"/>
      <c r="AY40" s="473"/>
      <c r="AZ40" s="322"/>
      <c r="BA40" s="322"/>
      <c r="BB40" s="322"/>
      <c r="BC40" s="1235"/>
      <c r="BD40" s="1235"/>
      <c r="BE40" s="1235"/>
      <c r="BF40" s="1235"/>
      <c r="BG40" s="1235"/>
      <c r="BH40" s="1235"/>
      <c r="BI40" s="1235"/>
      <c r="BJ40" s="1235"/>
      <c r="BK40" s="1235"/>
      <c r="BL40" s="1235"/>
      <c r="BM40" s="1235"/>
      <c r="BN40" s="1235"/>
      <c r="BO40" s="1235"/>
      <c r="BP40" s="1235"/>
      <c r="BQ40" s="1235"/>
      <c r="BR40" s="1235"/>
      <c r="BS40" s="1235"/>
      <c r="BT40" s="1235"/>
      <c r="BU40" s="1235"/>
      <c r="BV40" s="1235"/>
      <c r="CC40" s="396"/>
      <c r="CD40" s="396"/>
      <c r="CE40" s="406"/>
      <c r="CF40" s="406"/>
      <c r="CG40" s="396"/>
      <c r="CH40" s="396"/>
      <c r="CI40" s="396"/>
      <c r="CJ40" s="406"/>
      <c r="CK40" s="406"/>
      <c r="CL40" s="406"/>
      <c r="CM40" s="406"/>
      <c r="CN40" s="406"/>
      <c r="CO40" s="406"/>
    </row>
    <row r="41" spans="1:100" ht="11.25" customHeight="1">
      <c r="B41" s="1361"/>
      <c r="C41" s="1315"/>
      <c r="D41" s="1316"/>
      <c r="E41" s="1316"/>
      <c r="F41" s="1316"/>
      <c r="G41" s="1317"/>
      <c r="H41" s="1340" t="s">
        <v>50</v>
      </c>
      <c r="I41" s="1341"/>
      <c r="J41" s="1341"/>
      <c r="K41" s="1341"/>
      <c r="L41" s="1341"/>
      <c r="M41" s="1341"/>
      <c r="N41" s="1341"/>
      <c r="O41" s="1341"/>
      <c r="P41" s="1341"/>
      <c r="Q41" s="1341"/>
      <c r="R41" s="1341"/>
      <c r="S41" s="1342"/>
      <c r="T41" s="469"/>
      <c r="U41" s="464"/>
      <c r="V41" s="464"/>
      <c r="W41" s="464"/>
      <c r="X41" s="464"/>
      <c r="Y41" s="466" t="s">
        <v>159</v>
      </c>
      <c r="Z41" s="818" t="s">
        <v>663</v>
      </c>
      <c r="AA41" s="818"/>
      <c r="AB41" s="818"/>
      <c r="AC41" s="1119" t="str">
        <f>IF(AC37="","",AC37)</f>
        <v/>
      </c>
      <c r="AD41" s="1119"/>
      <c r="AE41" s="677" t="s">
        <v>164</v>
      </c>
      <c r="AF41" s="677"/>
      <c r="AG41" s="1119" t="str">
        <f>IF(AG37="","",AG37)</f>
        <v/>
      </c>
      <c r="AH41" s="1119"/>
      <c r="AI41" s="677" t="s">
        <v>233</v>
      </c>
      <c r="AJ41" s="677"/>
      <c r="AK41" s="677"/>
      <c r="AL41" s="1119" t="str">
        <f>IF(AL37="","",AL37)</f>
        <v/>
      </c>
      <c r="AM41" s="1119"/>
      <c r="AN41" s="1119"/>
      <c r="AO41" s="1119"/>
      <c r="AP41" s="1119"/>
      <c r="AQ41" s="179" t="s">
        <v>221</v>
      </c>
      <c r="AR41" s="179"/>
      <c r="AS41" s="179" t="s">
        <v>161</v>
      </c>
      <c r="AT41" s="479"/>
      <c r="AU41" s="479"/>
      <c r="AV41" s="479"/>
      <c r="AW41" s="479"/>
      <c r="AX41" s="464"/>
      <c r="AY41" s="482"/>
      <c r="AZ41" s="322"/>
      <c r="BA41" s="322"/>
      <c r="BB41" s="322"/>
      <c r="BC41" s="1235"/>
      <c r="BD41" s="1235"/>
      <c r="BE41" s="1235"/>
      <c r="BF41" s="1235"/>
      <c r="BG41" s="1235"/>
      <c r="BH41" s="1235"/>
      <c r="BI41" s="1235"/>
      <c r="BJ41" s="1235"/>
      <c r="BK41" s="1235"/>
      <c r="BL41" s="1235"/>
      <c r="BM41" s="1235"/>
      <c r="BN41" s="1235"/>
      <c r="BO41" s="1235"/>
      <c r="BP41" s="1235"/>
      <c r="BQ41" s="1235"/>
      <c r="BR41" s="1235"/>
      <c r="BS41" s="1235"/>
      <c r="BT41" s="1235"/>
      <c r="BU41" s="1235"/>
      <c r="BV41" s="1235"/>
      <c r="CC41" s="396"/>
      <c r="CD41" s="662"/>
      <c r="CE41" s="662"/>
      <c r="CF41" s="662"/>
      <c r="CG41" s="662"/>
      <c r="CH41" s="662"/>
      <c r="CI41" s="662"/>
      <c r="CJ41" s="662"/>
      <c r="CK41" s="662"/>
      <c r="CL41" s="662"/>
      <c r="CM41" s="662"/>
      <c r="CN41" s="662"/>
      <c r="CO41" s="662"/>
      <c r="CV41" s="307"/>
    </row>
    <row r="42" spans="1:100" ht="11.25" customHeight="1">
      <c r="B42" s="1197" t="s">
        <v>466</v>
      </c>
      <c r="C42" s="1312" t="s">
        <v>54</v>
      </c>
      <c r="D42" s="1313"/>
      <c r="E42" s="1313"/>
      <c r="F42" s="1313"/>
      <c r="G42" s="1314"/>
      <c r="H42" s="1312" t="str">
        <f>IF($AW$9="連結","最近連結会計年度","最近事業年度")</f>
        <v>最近事業年度</v>
      </c>
      <c r="I42" s="1313"/>
      <c r="J42" s="1313"/>
      <c r="K42" s="1313"/>
      <c r="L42" s="1313"/>
      <c r="M42" s="1313"/>
      <c r="N42" s="1313"/>
      <c r="O42" s="1313"/>
      <c r="P42" s="1313"/>
      <c r="Q42" s="1313"/>
      <c r="R42" s="1313"/>
      <c r="S42" s="1314"/>
      <c r="T42" s="471"/>
      <c r="U42" s="472"/>
      <c r="V42" s="472"/>
      <c r="W42" s="472"/>
      <c r="X42" s="472"/>
      <c r="Y42" s="472"/>
      <c r="Z42" s="472"/>
      <c r="AA42" s="888" t="s">
        <v>663</v>
      </c>
      <c r="AB42" s="888"/>
      <c r="AC42" s="888"/>
      <c r="AD42" s="804" t="str">
        <f>IF(AN9="","",AN9)</f>
        <v/>
      </c>
      <c r="AE42" s="804"/>
      <c r="AF42" s="808" t="s">
        <v>164</v>
      </c>
      <c r="AG42" s="808"/>
      <c r="AH42" s="804" t="str">
        <f>IF(AR9="","",AR9)</f>
        <v/>
      </c>
      <c r="AI42" s="804"/>
      <c r="AJ42" s="472" t="s">
        <v>291</v>
      </c>
      <c r="AK42" s="472"/>
      <c r="AL42" s="472"/>
      <c r="AM42" s="472"/>
      <c r="AN42" s="472"/>
      <c r="AO42" s="472"/>
      <c r="AP42" s="472"/>
      <c r="AQ42" s="472"/>
      <c r="AR42" s="472"/>
      <c r="AS42" s="472"/>
      <c r="AT42" s="472"/>
      <c r="AU42" s="472"/>
      <c r="AV42" s="472"/>
      <c r="AW42" s="472"/>
      <c r="AX42" s="472"/>
      <c r="AY42" s="473"/>
      <c r="AZ42" s="322"/>
      <c r="BA42" s="322"/>
      <c r="BB42" s="322"/>
      <c r="BC42" s="1343"/>
      <c r="BD42" s="1343"/>
      <c r="BE42" s="1343"/>
      <c r="BF42" s="1343"/>
      <c r="BG42" s="1343"/>
      <c r="BH42" s="1343"/>
      <c r="BI42" s="1343"/>
      <c r="BJ42" s="1343"/>
      <c r="BK42" s="1343"/>
      <c r="BL42" s="1343"/>
      <c r="BM42" s="1343"/>
      <c r="BN42" s="1343"/>
      <c r="BO42" s="1343"/>
      <c r="BP42" s="1343"/>
      <c r="BQ42" s="1343"/>
      <c r="BR42" s="1343"/>
      <c r="BS42" s="1343"/>
      <c r="BT42" s="1343"/>
      <c r="BU42" s="1343"/>
      <c r="BV42" s="1343"/>
      <c r="CC42" s="396"/>
      <c r="CD42" s="396"/>
      <c r="CE42" s="396"/>
      <c r="CF42" s="396"/>
      <c r="CG42" s="396"/>
      <c r="CH42" s="396"/>
      <c r="CI42" s="396"/>
      <c r="CJ42" s="396"/>
      <c r="CK42" s="396"/>
      <c r="CL42" s="396"/>
      <c r="CM42" s="396"/>
      <c r="CN42" s="396"/>
      <c r="CO42" s="396"/>
    </row>
    <row r="43" spans="1:100" ht="11.25" customHeight="1">
      <c r="B43" s="1198"/>
      <c r="C43" s="1315"/>
      <c r="D43" s="1316"/>
      <c r="E43" s="1316"/>
      <c r="F43" s="1316"/>
      <c r="G43" s="1317"/>
      <c r="H43" s="1340" t="s">
        <v>50</v>
      </c>
      <c r="I43" s="1341"/>
      <c r="J43" s="1341"/>
      <c r="K43" s="1341"/>
      <c r="L43" s="1341"/>
      <c r="M43" s="1341"/>
      <c r="N43" s="1341"/>
      <c r="O43" s="1341"/>
      <c r="P43" s="1341"/>
      <c r="Q43" s="1341"/>
      <c r="R43" s="1341"/>
      <c r="S43" s="1342"/>
      <c r="T43" s="469"/>
      <c r="U43" s="464"/>
      <c r="V43" s="464"/>
      <c r="W43" s="464"/>
      <c r="X43" s="464"/>
      <c r="Y43" s="466" t="s">
        <v>159</v>
      </c>
      <c r="Z43" s="818" t="s">
        <v>663</v>
      </c>
      <c r="AA43" s="818"/>
      <c r="AB43" s="818"/>
      <c r="AC43" s="1119" t="str">
        <f>IF(AC37="","",AC37)</f>
        <v/>
      </c>
      <c r="AD43" s="1119"/>
      <c r="AE43" s="677" t="s">
        <v>164</v>
      </c>
      <c r="AF43" s="677"/>
      <c r="AG43" s="1119" t="str">
        <f>IF(AG37="","",AG37)</f>
        <v/>
      </c>
      <c r="AH43" s="1119"/>
      <c r="AI43" s="677" t="s">
        <v>233</v>
      </c>
      <c r="AJ43" s="677"/>
      <c r="AK43" s="677"/>
      <c r="AL43" s="1119" t="str">
        <f>IF(AL37="","",AL37)</f>
        <v/>
      </c>
      <c r="AM43" s="1119"/>
      <c r="AN43" s="1119"/>
      <c r="AO43" s="1119"/>
      <c r="AP43" s="1119"/>
      <c r="AQ43" s="179" t="s">
        <v>221</v>
      </c>
      <c r="AR43" s="179"/>
      <c r="AS43" s="179" t="s">
        <v>161</v>
      </c>
      <c r="AT43" s="479"/>
      <c r="AU43" s="479"/>
      <c r="AV43" s="479"/>
      <c r="AW43" s="479"/>
      <c r="AX43" s="464"/>
      <c r="AY43" s="482"/>
      <c r="AZ43" s="322"/>
      <c r="BA43" s="322"/>
      <c r="BB43" s="322"/>
      <c r="BC43" s="1343"/>
      <c r="BD43" s="1343"/>
      <c r="BE43" s="1343"/>
      <c r="BF43" s="1343"/>
      <c r="BG43" s="1343"/>
      <c r="BH43" s="1343"/>
      <c r="BI43" s="1343"/>
      <c r="BJ43" s="1343"/>
      <c r="BK43" s="1343"/>
      <c r="BL43" s="1343"/>
      <c r="BM43" s="1343"/>
      <c r="BN43" s="1343"/>
      <c r="BO43" s="1343"/>
      <c r="BP43" s="1343"/>
      <c r="BQ43" s="1343"/>
      <c r="BR43" s="1343"/>
      <c r="BS43" s="1343"/>
      <c r="BT43" s="1343"/>
      <c r="BU43" s="1343"/>
      <c r="BV43" s="1343"/>
      <c r="CC43" s="396"/>
      <c r="CD43" s="396"/>
      <c r="CE43" s="396"/>
      <c r="CF43" s="396"/>
      <c r="CG43" s="396"/>
      <c r="CH43" s="396"/>
      <c r="CI43" s="396"/>
      <c r="CJ43" s="396"/>
      <c r="CK43" s="396"/>
      <c r="CL43" s="396"/>
      <c r="CM43" s="396"/>
      <c r="CN43" s="396"/>
      <c r="CO43" s="396"/>
    </row>
    <row r="44" spans="1:100" ht="11.25" customHeight="1">
      <c r="B44" s="1198"/>
      <c r="C44" s="1312" t="s">
        <v>55</v>
      </c>
      <c r="D44" s="1313"/>
      <c r="E44" s="1313"/>
      <c r="F44" s="1313"/>
      <c r="G44" s="1313"/>
      <c r="H44" s="1312" t="str">
        <f>IF($AW$9="連結","最近連結会計年度末","最近事業年度末")</f>
        <v>最近事業年度末</v>
      </c>
      <c r="I44" s="1313"/>
      <c r="J44" s="1313"/>
      <c r="K44" s="1313"/>
      <c r="L44" s="1313"/>
      <c r="M44" s="1313"/>
      <c r="N44" s="1313"/>
      <c r="O44" s="1313"/>
      <c r="P44" s="1313"/>
      <c r="Q44" s="1313"/>
      <c r="R44" s="1313"/>
      <c r="S44" s="1314"/>
      <c r="T44" s="471"/>
      <c r="U44" s="472"/>
      <c r="V44" s="472"/>
      <c r="W44" s="472"/>
      <c r="X44" s="472"/>
      <c r="Y44" s="472"/>
      <c r="Z44" s="472"/>
      <c r="AA44" s="888" t="s">
        <v>663</v>
      </c>
      <c r="AB44" s="888"/>
      <c r="AC44" s="888"/>
      <c r="AD44" s="804" t="str">
        <f>IF(AN9="","",AN9)</f>
        <v/>
      </c>
      <c r="AE44" s="804"/>
      <c r="AF44" s="808" t="s">
        <v>164</v>
      </c>
      <c r="AG44" s="808"/>
      <c r="AH44" s="804" t="str">
        <f>IF(AR9="","",AR9)</f>
        <v/>
      </c>
      <c r="AI44" s="804"/>
      <c r="AJ44" s="808" t="s">
        <v>125</v>
      </c>
      <c r="AK44" s="808"/>
      <c r="AL44" s="804" t="str">
        <f>IF(AH44="","",IF(OR(AH44=1,AH44=3,AH44=5,AH44=7,AH44=8,AH44=10,AH44=12),31,IF(OR(AH44=4,AH44=6,AH44=9,AH44=11),30,"末")))</f>
        <v/>
      </c>
      <c r="AM44" s="804"/>
      <c r="AN44" s="472" t="s">
        <v>290</v>
      </c>
      <c r="AO44" s="472"/>
      <c r="AP44" s="472"/>
      <c r="AQ44" s="472"/>
      <c r="AR44" s="472"/>
      <c r="AS44" s="472"/>
      <c r="AT44" s="472"/>
      <c r="AU44" s="472"/>
      <c r="AV44" s="472"/>
      <c r="AW44" s="472"/>
      <c r="AX44" s="472"/>
      <c r="AY44" s="473"/>
      <c r="AZ44" s="322"/>
      <c r="BA44" s="322"/>
      <c r="BB44" s="322"/>
      <c r="BC44" s="1343"/>
      <c r="BD44" s="1343"/>
      <c r="BE44" s="1343"/>
      <c r="BF44" s="1343"/>
      <c r="BG44" s="1343"/>
      <c r="BH44" s="1343"/>
      <c r="BI44" s="1343"/>
      <c r="BJ44" s="1343"/>
      <c r="BK44" s="1343"/>
      <c r="BL44" s="1343"/>
      <c r="BM44" s="1343"/>
      <c r="BN44" s="1343"/>
      <c r="BO44" s="1343"/>
      <c r="BP44" s="1343"/>
      <c r="BQ44" s="1343"/>
      <c r="BR44" s="1343"/>
      <c r="BS44" s="1343"/>
      <c r="BT44" s="1343"/>
      <c r="BU44" s="1343"/>
      <c r="BV44" s="1343"/>
      <c r="CC44" s="396"/>
      <c r="CD44" s="396"/>
      <c r="CE44" s="396"/>
      <c r="CF44" s="396"/>
      <c r="CG44" s="396"/>
      <c r="CH44" s="396"/>
      <c r="CI44" s="396"/>
      <c r="CJ44" s="396"/>
      <c r="CK44" s="396"/>
      <c r="CL44" s="396"/>
      <c r="CM44" s="396"/>
      <c r="CN44" s="396"/>
      <c r="CO44" s="396"/>
    </row>
    <row r="45" spans="1:100" ht="11.25" customHeight="1">
      <c r="B45" s="1198"/>
      <c r="C45" s="1315"/>
      <c r="D45" s="1316"/>
      <c r="E45" s="1316"/>
      <c r="F45" s="1316"/>
      <c r="G45" s="1316"/>
      <c r="H45" s="1340" t="s">
        <v>56</v>
      </c>
      <c r="I45" s="1341"/>
      <c r="J45" s="1341"/>
      <c r="K45" s="1341"/>
      <c r="L45" s="1341"/>
      <c r="M45" s="1341"/>
      <c r="N45" s="1341"/>
      <c r="O45" s="1341"/>
      <c r="P45" s="1341"/>
      <c r="Q45" s="1341"/>
      <c r="R45" s="1341"/>
      <c r="S45" s="1342"/>
      <c r="T45" s="474"/>
      <c r="U45" s="466"/>
      <c r="V45" s="466"/>
      <c r="W45" s="466"/>
      <c r="X45" s="466"/>
      <c r="Y45" s="466"/>
      <c r="Z45" s="466" t="s">
        <v>159</v>
      </c>
      <c r="AA45" s="818" t="s">
        <v>663</v>
      </c>
      <c r="AB45" s="818"/>
      <c r="AC45" s="818"/>
      <c r="AD45" s="1141"/>
      <c r="AE45" s="1141"/>
      <c r="AF45" s="677" t="s">
        <v>164</v>
      </c>
      <c r="AG45" s="677"/>
      <c r="AH45" s="1141"/>
      <c r="AI45" s="1141"/>
      <c r="AJ45" s="677" t="s">
        <v>125</v>
      </c>
      <c r="AK45" s="677"/>
      <c r="AL45" s="1141"/>
      <c r="AM45" s="1141"/>
      <c r="AN45" s="466" t="s">
        <v>290</v>
      </c>
      <c r="AO45" s="466"/>
      <c r="AP45" s="466"/>
      <c r="AQ45" s="466"/>
      <c r="AR45" s="466" t="s">
        <v>161</v>
      </c>
      <c r="AS45" s="466"/>
      <c r="AT45" s="466"/>
      <c r="AU45" s="466"/>
      <c r="AV45" s="466"/>
      <c r="AW45" s="466"/>
      <c r="AX45" s="466"/>
      <c r="AY45" s="475"/>
      <c r="AZ45" s="322"/>
      <c r="BA45" s="322"/>
      <c r="BB45" s="322"/>
      <c r="BC45" s="1343"/>
      <c r="BD45" s="1343"/>
      <c r="BE45" s="1343"/>
      <c r="BF45" s="1343"/>
      <c r="BG45" s="1343"/>
      <c r="BH45" s="1343"/>
      <c r="BI45" s="1343"/>
      <c r="BJ45" s="1343"/>
      <c r="BK45" s="1343"/>
      <c r="BL45" s="1343"/>
      <c r="BM45" s="1343"/>
      <c r="BN45" s="1343"/>
      <c r="BO45" s="1343"/>
      <c r="BP45" s="1343"/>
      <c r="BQ45" s="1343"/>
      <c r="BR45" s="1343"/>
      <c r="BS45" s="1343"/>
      <c r="BT45" s="1343"/>
      <c r="BU45" s="1343"/>
      <c r="BV45" s="1343"/>
      <c r="CC45" s="396"/>
      <c r="CD45" s="396"/>
      <c r="CE45" s="396"/>
      <c r="CF45" s="396"/>
      <c r="CG45" s="396"/>
      <c r="CH45" s="396"/>
      <c r="CI45" s="396"/>
      <c r="CJ45" s="396"/>
      <c r="CK45" s="396"/>
      <c r="CL45" s="396"/>
      <c r="CM45" s="396"/>
      <c r="CN45" s="396"/>
      <c r="CO45" s="396"/>
    </row>
    <row r="46" spans="1:100" ht="11.25" customHeight="1">
      <c r="B46" s="1199"/>
      <c r="C46" s="1217" t="s">
        <v>57</v>
      </c>
      <c r="D46" s="1218"/>
      <c r="E46" s="1218"/>
      <c r="F46" s="1218"/>
      <c r="G46" s="1219"/>
      <c r="H46" s="1217" t="s">
        <v>47</v>
      </c>
      <c r="I46" s="1218"/>
      <c r="J46" s="1218"/>
      <c r="K46" s="1218"/>
      <c r="L46" s="1218"/>
      <c r="M46" s="1218"/>
      <c r="N46" s="1218"/>
      <c r="O46" s="1218"/>
      <c r="P46" s="1218"/>
      <c r="Q46" s="1218"/>
      <c r="R46" s="1218"/>
      <c r="S46" s="1219"/>
      <c r="T46" s="467"/>
      <c r="U46" s="468"/>
      <c r="V46" s="466"/>
      <c r="W46" s="468"/>
      <c r="X46" s="468"/>
      <c r="Y46" s="468"/>
      <c r="Z46" s="468"/>
      <c r="AA46" s="888" t="s">
        <v>663</v>
      </c>
      <c r="AB46" s="888"/>
      <c r="AC46" s="888"/>
      <c r="AD46" s="1123" t="str">
        <f>IF(AN6="","",AN6)</f>
        <v/>
      </c>
      <c r="AE46" s="1123"/>
      <c r="AF46" s="679" t="s">
        <v>164</v>
      </c>
      <c r="AG46" s="679"/>
      <c r="AH46" s="1123" t="str">
        <f>IF(AR6="","",AR6)</f>
        <v/>
      </c>
      <c r="AI46" s="1123"/>
      <c r="AJ46" s="679" t="s">
        <v>125</v>
      </c>
      <c r="AK46" s="679"/>
      <c r="AL46" s="1123" t="str">
        <f>IF(AV6="","",AV6)</f>
        <v/>
      </c>
      <c r="AM46" s="1123"/>
      <c r="AN46" s="468" t="s">
        <v>290</v>
      </c>
      <c r="AO46" s="468"/>
      <c r="AP46" s="468"/>
      <c r="AQ46" s="468"/>
      <c r="AR46" s="468"/>
      <c r="AS46" s="468"/>
      <c r="AT46" s="468"/>
      <c r="AU46" s="468"/>
      <c r="AV46" s="468"/>
      <c r="AW46" s="468"/>
      <c r="AX46" s="468"/>
      <c r="AY46" s="480"/>
      <c r="AZ46" s="322"/>
      <c r="BA46" s="322"/>
      <c r="BB46" s="322"/>
      <c r="BC46" s="413"/>
      <c r="BD46" s="413"/>
      <c r="BE46" s="413"/>
      <c r="BF46" s="413"/>
      <c r="BG46" s="413"/>
      <c r="BH46" s="413"/>
      <c r="BI46" s="413"/>
      <c r="BJ46" s="413"/>
      <c r="BK46" s="413"/>
      <c r="BL46" s="413"/>
      <c r="BM46" s="413"/>
      <c r="BN46" s="413"/>
      <c r="BO46" s="413"/>
      <c r="BP46" s="413"/>
      <c r="BQ46" s="413"/>
      <c r="BR46" s="413"/>
      <c r="BS46" s="413"/>
      <c r="BT46" s="413"/>
      <c r="BU46" s="413"/>
      <c r="BV46" s="413"/>
      <c r="CC46" s="396"/>
      <c r="CD46" s="396"/>
      <c r="CE46" s="396"/>
      <c r="CF46" s="396"/>
      <c r="CG46" s="396"/>
      <c r="CH46" s="396"/>
      <c r="CI46" s="396"/>
      <c r="CJ46" s="396"/>
      <c r="CK46" s="396"/>
      <c r="CL46" s="396"/>
      <c r="CM46" s="396"/>
      <c r="CN46" s="396"/>
      <c r="CO46" s="396"/>
    </row>
    <row r="47" spans="1:100" ht="15.75" customHeight="1">
      <c r="A47" s="3"/>
      <c r="B47" s="1197" t="s">
        <v>426</v>
      </c>
      <c r="C47" s="1239" t="s">
        <v>427</v>
      </c>
      <c r="D47" s="1240"/>
      <c r="E47" s="1240"/>
      <c r="F47" s="1240"/>
      <c r="G47" s="1241"/>
      <c r="H47" s="1335" t="s">
        <v>609</v>
      </c>
      <c r="I47" s="1329"/>
      <c r="J47" s="1329"/>
      <c r="K47" s="1329"/>
      <c r="L47" s="1329"/>
      <c r="M47" s="1329"/>
      <c r="N47" s="1329"/>
      <c r="O47" s="1329"/>
      <c r="P47" s="1329"/>
      <c r="Q47" s="1329"/>
      <c r="R47" s="1329"/>
      <c r="S47" s="1330"/>
      <c r="T47" s="471"/>
      <c r="U47" s="472"/>
      <c r="V47" s="472"/>
      <c r="W47" s="472"/>
      <c r="X47" s="472"/>
      <c r="Y47" s="472"/>
      <c r="Z47" s="472"/>
      <c r="AA47" s="888" t="s">
        <v>663</v>
      </c>
      <c r="AB47" s="888"/>
      <c r="AC47" s="888"/>
      <c r="AD47" s="1135"/>
      <c r="AE47" s="1135"/>
      <c r="AF47" s="808" t="s">
        <v>164</v>
      </c>
      <c r="AG47" s="808"/>
      <c r="AH47" s="804" t="str">
        <f>IF(AR9="","",AR9)</f>
        <v/>
      </c>
      <c r="AI47" s="804"/>
      <c r="AJ47" s="472" t="s">
        <v>291</v>
      </c>
      <c r="AK47" s="472"/>
      <c r="AL47" s="472"/>
      <c r="AM47" s="472"/>
      <c r="AN47" s="472"/>
      <c r="AO47" s="472"/>
      <c r="AP47" s="472"/>
      <c r="AQ47" s="472"/>
      <c r="AR47" s="472"/>
      <c r="AS47" s="472"/>
      <c r="AT47" s="472"/>
      <c r="AU47" s="472"/>
      <c r="AV47" s="472"/>
      <c r="AW47" s="472"/>
      <c r="AX47" s="472"/>
      <c r="AY47" s="473"/>
      <c r="AZ47" s="322"/>
      <c r="BA47" s="322"/>
      <c r="BB47" s="322"/>
      <c r="CC47" s="396"/>
      <c r="CD47" s="396"/>
      <c r="CE47" s="406"/>
      <c r="CF47" s="406"/>
      <c r="CG47" s="396"/>
      <c r="CH47" s="396"/>
      <c r="CI47" s="396"/>
      <c r="CJ47" s="406"/>
      <c r="CK47" s="406"/>
      <c r="CL47" s="406"/>
      <c r="CM47" s="406"/>
      <c r="CN47" s="406"/>
      <c r="CO47" s="406"/>
    </row>
    <row r="48" spans="1:100" ht="15.75" customHeight="1">
      <c r="A48" s="3"/>
      <c r="B48" s="1198"/>
      <c r="C48" s="1296"/>
      <c r="D48" s="1297"/>
      <c r="E48" s="1297"/>
      <c r="F48" s="1297"/>
      <c r="G48" s="1298"/>
      <c r="H48" s="1336"/>
      <c r="I48" s="1337"/>
      <c r="J48" s="1337"/>
      <c r="K48" s="1337"/>
      <c r="L48" s="1337"/>
      <c r="M48" s="1337"/>
      <c r="N48" s="1337"/>
      <c r="O48" s="1337"/>
      <c r="P48" s="1337"/>
      <c r="Q48" s="1337"/>
      <c r="R48" s="1337"/>
      <c r="S48" s="1338"/>
      <c r="T48" s="476"/>
      <c r="U48" s="465"/>
      <c r="V48" s="465"/>
      <c r="W48" s="465"/>
      <c r="X48" s="465"/>
      <c r="Y48" s="465"/>
      <c r="Z48" s="465"/>
      <c r="AA48" s="868" t="s">
        <v>663</v>
      </c>
      <c r="AB48" s="868"/>
      <c r="AC48" s="868"/>
      <c r="AD48" s="807" t="str">
        <f>IF(AN9="","",AN9)</f>
        <v/>
      </c>
      <c r="AE48" s="807"/>
      <c r="AF48" s="662" t="s">
        <v>164</v>
      </c>
      <c r="AG48" s="662"/>
      <c r="AH48" s="807" t="str">
        <f>IF(AR9="","",AR9)</f>
        <v/>
      </c>
      <c r="AI48" s="807"/>
      <c r="AJ48" s="465" t="s">
        <v>291</v>
      </c>
      <c r="AK48" s="465"/>
      <c r="AL48" s="465"/>
      <c r="AM48" s="465"/>
      <c r="AN48" s="465"/>
      <c r="AO48" s="465"/>
      <c r="AP48" s="465"/>
      <c r="AQ48" s="465"/>
      <c r="AR48" s="465"/>
      <c r="AS48" s="465"/>
      <c r="AT48" s="465"/>
      <c r="AU48" s="465"/>
      <c r="AV48" s="465"/>
      <c r="AW48" s="465"/>
      <c r="AX48" s="465"/>
      <c r="AY48" s="477"/>
      <c r="AZ48" s="322"/>
      <c r="BA48" s="322"/>
      <c r="BB48" s="322"/>
      <c r="CC48" s="396"/>
      <c r="CD48" s="396"/>
      <c r="CE48" s="406"/>
      <c r="CF48" s="406"/>
      <c r="CG48" s="396"/>
      <c r="CH48" s="396"/>
      <c r="CI48" s="396"/>
      <c r="CJ48" s="406"/>
      <c r="CK48" s="406"/>
      <c r="CL48" s="406"/>
      <c r="CM48" s="406"/>
      <c r="CN48" s="406"/>
      <c r="CO48" s="406"/>
    </row>
    <row r="49" spans="1:93" ht="15.75" customHeight="1">
      <c r="A49" s="3"/>
      <c r="B49" s="1198"/>
      <c r="C49" s="1242"/>
      <c r="D49" s="1243"/>
      <c r="E49" s="1243"/>
      <c r="F49" s="1243"/>
      <c r="G49" s="1244"/>
      <c r="H49" s="1339"/>
      <c r="I49" s="1331"/>
      <c r="J49" s="1331"/>
      <c r="K49" s="1331"/>
      <c r="L49" s="1331"/>
      <c r="M49" s="1331"/>
      <c r="N49" s="1331"/>
      <c r="O49" s="1331"/>
      <c r="P49" s="1331"/>
      <c r="Q49" s="1331"/>
      <c r="R49" s="1331"/>
      <c r="S49" s="1332"/>
      <c r="T49" s="474"/>
      <c r="U49" s="466"/>
      <c r="V49" s="466"/>
      <c r="W49" s="466"/>
      <c r="X49" s="466"/>
      <c r="Y49" s="466"/>
      <c r="Z49" s="466"/>
      <c r="AA49" s="868" t="s">
        <v>663</v>
      </c>
      <c r="AB49" s="868"/>
      <c r="AC49" s="868"/>
      <c r="AD49" s="1119" t="str">
        <f>IF(AC37="","",IF(AW9="","",IF(AND(AW9="個別"),AC37,"")))</f>
        <v/>
      </c>
      <c r="AE49" s="1119"/>
      <c r="AF49" s="677" t="s">
        <v>164</v>
      </c>
      <c r="AG49" s="677"/>
      <c r="AH49" s="1119" t="str">
        <f>IF(AG37="","",IF(AW9="","",IF(AND(AW9="個別"),AG37,"")))</f>
        <v/>
      </c>
      <c r="AI49" s="1119"/>
      <c r="AJ49" s="677" t="s">
        <v>291</v>
      </c>
      <c r="AK49" s="677"/>
      <c r="AL49" s="677"/>
      <c r="AM49" s="1119" t="str">
        <f>IF(AL37="","",IF(AW9="","",IF(AND(AW9="個別"),AL37,"")))</f>
        <v/>
      </c>
      <c r="AN49" s="1119"/>
      <c r="AO49" s="1119"/>
      <c r="AP49" s="1119"/>
      <c r="AQ49" s="1119"/>
      <c r="AR49" s="677" t="s">
        <v>221</v>
      </c>
      <c r="AS49" s="677"/>
      <c r="AT49" s="466"/>
      <c r="AU49" s="466"/>
      <c r="AV49" s="466"/>
      <c r="AW49" s="466"/>
      <c r="AX49" s="466"/>
      <c r="AY49" s="475"/>
      <c r="AZ49" s="322"/>
      <c r="BA49" s="322"/>
      <c r="BB49" s="322"/>
      <c r="CC49" s="396"/>
      <c r="CD49" s="396"/>
      <c r="CE49" s="406"/>
      <c r="CF49" s="406"/>
      <c r="CG49" s="396"/>
      <c r="CH49" s="396"/>
      <c r="CI49" s="396"/>
      <c r="CJ49" s="406"/>
      <c r="CK49" s="406"/>
      <c r="CL49" s="406"/>
      <c r="CM49" s="406"/>
      <c r="CN49" s="406"/>
      <c r="CO49" s="406"/>
    </row>
    <row r="50" spans="1:93" ht="15.75" customHeight="1">
      <c r="A50" s="3"/>
      <c r="B50" s="1198"/>
      <c r="C50" s="1239" t="s">
        <v>428</v>
      </c>
      <c r="D50" s="1313"/>
      <c r="E50" s="1313"/>
      <c r="F50" s="1313"/>
      <c r="G50" s="1313"/>
      <c r="H50" s="1239" t="s">
        <v>71</v>
      </c>
      <c r="I50" s="1240"/>
      <c r="J50" s="1240"/>
      <c r="K50" s="1240"/>
      <c r="L50" s="1240"/>
      <c r="M50" s="1240"/>
      <c r="N50" s="1240"/>
      <c r="O50" s="1240"/>
      <c r="P50" s="1240"/>
      <c r="Q50" s="1240"/>
      <c r="R50" s="1240"/>
      <c r="S50" s="1241"/>
      <c r="T50" s="471"/>
      <c r="U50" s="472"/>
      <c r="V50" s="472"/>
      <c r="W50" s="472"/>
      <c r="X50" s="472"/>
      <c r="Y50" s="472"/>
      <c r="Z50" s="472"/>
      <c r="AA50" s="888" t="s">
        <v>663</v>
      </c>
      <c r="AB50" s="888"/>
      <c r="AC50" s="888"/>
      <c r="AD50" s="1135"/>
      <c r="AE50" s="1135"/>
      <c r="AF50" s="808" t="s">
        <v>164</v>
      </c>
      <c r="AG50" s="808"/>
      <c r="AH50" s="804" t="str">
        <f>IF(AR9="","",AR9)</f>
        <v/>
      </c>
      <c r="AI50" s="804"/>
      <c r="AJ50" s="472" t="s">
        <v>291</v>
      </c>
      <c r="AK50" s="472"/>
      <c r="AL50" s="472"/>
      <c r="AM50" s="472"/>
      <c r="AN50" s="472"/>
      <c r="AO50" s="472"/>
      <c r="AP50" s="472"/>
      <c r="AQ50" s="472"/>
      <c r="AR50" s="472"/>
      <c r="AS50" s="472"/>
      <c r="AT50" s="472"/>
      <c r="AU50" s="472"/>
      <c r="AV50" s="472"/>
      <c r="AW50" s="472"/>
      <c r="AX50" s="472"/>
      <c r="AY50" s="473"/>
      <c r="AZ50" s="322"/>
      <c r="BA50" s="322"/>
      <c r="BB50" s="322"/>
      <c r="CC50" s="396"/>
      <c r="CD50" s="396"/>
      <c r="CE50" s="406"/>
      <c r="CF50" s="406"/>
      <c r="CG50" s="396"/>
      <c r="CH50" s="396"/>
      <c r="CI50" s="396"/>
      <c r="CJ50" s="406"/>
      <c r="CK50" s="406"/>
      <c r="CL50" s="406"/>
      <c r="CM50" s="406"/>
      <c r="CN50" s="406"/>
      <c r="CO50" s="406"/>
    </row>
    <row r="51" spans="1:93" ht="15.75" customHeight="1">
      <c r="A51" s="3"/>
      <c r="B51" s="1198"/>
      <c r="C51" s="1333"/>
      <c r="D51" s="1334"/>
      <c r="E51" s="1334"/>
      <c r="F51" s="1334"/>
      <c r="G51" s="1334"/>
      <c r="H51" s="1296"/>
      <c r="I51" s="1297"/>
      <c r="J51" s="1297"/>
      <c r="K51" s="1297"/>
      <c r="L51" s="1297"/>
      <c r="M51" s="1297"/>
      <c r="N51" s="1297"/>
      <c r="O51" s="1297"/>
      <c r="P51" s="1297"/>
      <c r="Q51" s="1297"/>
      <c r="R51" s="1297"/>
      <c r="S51" s="1298"/>
      <c r="T51" s="476"/>
      <c r="U51" s="465"/>
      <c r="V51" s="465"/>
      <c r="W51" s="465"/>
      <c r="X51" s="465"/>
      <c r="Y51" s="465"/>
      <c r="Z51" s="465"/>
      <c r="AA51" s="868" t="s">
        <v>663</v>
      </c>
      <c r="AB51" s="868"/>
      <c r="AC51" s="868"/>
      <c r="AD51" s="807" t="str">
        <f>IF(AN9="","",AN9)</f>
        <v/>
      </c>
      <c r="AE51" s="807"/>
      <c r="AF51" s="662" t="s">
        <v>164</v>
      </c>
      <c r="AG51" s="662"/>
      <c r="AH51" s="807" t="str">
        <f>IF(AR9="","",AR9)</f>
        <v/>
      </c>
      <c r="AI51" s="807"/>
      <c r="AJ51" s="465" t="s">
        <v>291</v>
      </c>
      <c r="AK51" s="465"/>
      <c r="AL51" s="465"/>
      <c r="AM51" s="465"/>
      <c r="AN51" s="465"/>
      <c r="AO51" s="465"/>
      <c r="AP51" s="465"/>
      <c r="AQ51" s="465"/>
      <c r="AR51" s="465"/>
      <c r="AS51" s="465"/>
      <c r="AT51" s="465"/>
      <c r="AU51" s="465"/>
      <c r="AV51" s="465"/>
      <c r="AW51" s="465"/>
      <c r="AX51" s="465"/>
      <c r="AY51" s="477"/>
      <c r="AZ51" s="322"/>
      <c r="BA51" s="322"/>
      <c r="BB51" s="322"/>
      <c r="CC51" s="396"/>
      <c r="CD51" s="396"/>
      <c r="CE51" s="406"/>
      <c r="CF51" s="406"/>
      <c r="CG51" s="396"/>
      <c r="CH51" s="396"/>
      <c r="CI51" s="396"/>
      <c r="CJ51" s="406"/>
      <c r="CK51" s="406"/>
      <c r="CL51" s="406"/>
      <c r="CM51" s="406"/>
      <c r="CN51" s="406"/>
      <c r="CO51" s="406"/>
    </row>
    <row r="52" spans="1:93" ht="15.75" customHeight="1">
      <c r="A52" s="3"/>
      <c r="B52" s="1198"/>
      <c r="C52" s="1315"/>
      <c r="D52" s="1316"/>
      <c r="E52" s="1316"/>
      <c r="F52" s="1316"/>
      <c r="G52" s="1316"/>
      <c r="H52" s="1242"/>
      <c r="I52" s="1243"/>
      <c r="J52" s="1243"/>
      <c r="K52" s="1243"/>
      <c r="L52" s="1243"/>
      <c r="M52" s="1243"/>
      <c r="N52" s="1243"/>
      <c r="O52" s="1243"/>
      <c r="P52" s="1243"/>
      <c r="Q52" s="1243"/>
      <c r="R52" s="1243"/>
      <c r="S52" s="1244"/>
      <c r="T52" s="474"/>
      <c r="U52" s="466"/>
      <c r="V52" s="466"/>
      <c r="W52" s="466"/>
      <c r="X52" s="466"/>
      <c r="Y52" s="466"/>
      <c r="Z52" s="466"/>
      <c r="AA52" s="868" t="s">
        <v>663</v>
      </c>
      <c r="AB52" s="868"/>
      <c r="AC52" s="868"/>
      <c r="AD52" s="1119" t="str">
        <f>IF(AC37="","",IF(AW9="","",IF(AND(AW9="個別"),AC37,"")))</f>
        <v/>
      </c>
      <c r="AE52" s="1119"/>
      <c r="AF52" s="677" t="s">
        <v>164</v>
      </c>
      <c r="AG52" s="677"/>
      <c r="AH52" s="1119" t="str">
        <f>IF(AG37="","",IF(AW9="","",IF(AND(AW9="個別"),AG37,"")))</f>
        <v/>
      </c>
      <c r="AI52" s="1119"/>
      <c r="AJ52" s="677" t="s">
        <v>291</v>
      </c>
      <c r="AK52" s="677"/>
      <c r="AL52" s="677"/>
      <c r="AM52" s="1119" t="str">
        <f>IF(AL37="","",IF(AW9="","",IF(AND(AW9="個別"),AL37,"")))</f>
        <v/>
      </c>
      <c r="AN52" s="1119"/>
      <c r="AO52" s="1119"/>
      <c r="AP52" s="1119"/>
      <c r="AQ52" s="1119"/>
      <c r="AR52" s="677" t="s">
        <v>221</v>
      </c>
      <c r="AS52" s="677"/>
      <c r="AT52" s="466"/>
      <c r="AU52" s="466"/>
      <c r="AV52" s="466"/>
      <c r="AW52" s="466"/>
      <c r="AX52" s="466"/>
      <c r="AY52" s="475"/>
      <c r="AZ52" s="322"/>
      <c r="BA52" s="322"/>
      <c r="BB52" s="322"/>
      <c r="CC52" s="396"/>
      <c r="CD52" s="396"/>
      <c r="CE52" s="406"/>
      <c r="CF52" s="406"/>
      <c r="CG52" s="396"/>
      <c r="CH52" s="396"/>
      <c r="CI52" s="396"/>
      <c r="CJ52" s="406"/>
      <c r="CK52" s="406"/>
      <c r="CL52" s="406"/>
      <c r="CM52" s="406"/>
      <c r="CN52" s="406"/>
      <c r="CO52" s="406"/>
    </row>
    <row r="53" spans="1:93" ht="15.75" customHeight="1">
      <c r="A53" s="3"/>
      <c r="B53" s="1198"/>
      <c r="C53" s="1239" t="s">
        <v>429</v>
      </c>
      <c r="D53" s="1313"/>
      <c r="E53" s="1313"/>
      <c r="F53" s="1313"/>
      <c r="G53" s="1313"/>
      <c r="H53" s="1239" t="s">
        <v>72</v>
      </c>
      <c r="I53" s="1240"/>
      <c r="J53" s="1240"/>
      <c r="K53" s="1240"/>
      <c r="L53" s="1240"/>
      <c r="M53" s="1240"/>
      <c r="N53" s="1240"/>
      <c r="O53" s="1240"/>
      <c r="P53" s="1240"/>
      <c r="Q53" s="1240"/>
      <c r="R53" s="1240"/>
      <c r="S53" s="1241"/>
      <c r="T53" s="471"/>
      <c r="U53" s="472"/>
      <c r="V53" s="472"/>
      <c r="W53" s="472"/>
      <c r="X53" s="472"/>
      <c r="Y53" s="472"/>
      <c r="Z53" s="472"/>
      <c r="AA53" s="888" t="s">
        <v>663</v>
      </c>
      <c r="AB53" s="888"/>
      <c r="AC53" s="888"/>
      <c r="AD53" s="1135"/>
      <c r="AE53" s="1135"/>
      <c r="AF53" s="808" t="s">
        <v>164</v>
      </c>
      <c r="AG53" s="808"/>
      <c r="AH53" s="804" t="str">
        <f>IF(AR9="","",AR9)</f>
        <v/>
      </c>
      <c r="AI53" s="804"/>
      <c r="AJ53" s="472" t="s">
        <v>291</v>
      </c>
      <c r="AK53" s="472"/>
      <c r="AL53" s="472"/>
      <c r="AM53" s="472"/>
      <c r="AN53" s="472"/>
      <c r="AO53" s="472"/>
      <c r="AP53" s="472"/>
      <c r="AQ53" s="472"/>
      <c r="AR53" s="472"/>
      <c r="AS53" s="472"/>
      <c r="AT53" s="472"/>
      <c r="AU53" s="472"/>
      <c r="AV53" s="472"/>
      <c r="AW53" s="472"/>
      <c r="AX53" s="472"/>
      <c r="AY53" s="473"/>
      <c r="AZ53" s="322"/>
      <c r="BA53" s="322"/>
      <c r="BB53" s="322"/>
      <c r="CC53" s="396"/>
      <c r="CD53" s="396"/>
      <c r="CE53" s="406"/>
      <c r="CF53" s="406"/>
      <c r="CG53" s="396"/>
      <c r="CH53" s="396"/>
      <c r="CI53" s="396"/>
      <c r="CJ53" s="406"/>
      <c r="CK53" s="406"/>
      <c r="CL53" s="406"/>
      <c r="CM53" s="406"/>
      <c r="CN53" s="406"/>
      <c r="CO53" s="406"/>
    </row>
    <row r="54" spans="1:93" ht="15.75" customHeight="1">
      <c r="A54" s="3"/>
      <c r="B54" s="1198"/>
      <c r="C54" s="1333"/>
      <c r="D54" s="1334"/>
      <c r="E54" s="1334"/>
      <c r="F54" s="1334"/>
      <c r="G54" s="1334"/>
      <c r="H54" s="1296"/>
      <c r="I54" s="1297"/>
      <c r="J54" s="1297"/>
      <c r="K54" s="1297"/>
      <c r="L54" s="1297"/>
      <c r="M54" s="1297"/>
      <c r="N54" s="1297"/>
      <c r="O54" s="1297"/>
      <c r="P54" s="1297"/>
      <c r="Q54" s="1297"/>
      <c r="R54" s="1297"/>
      <c r="S54" s="1298"/>
      <c r="T54" s="476"/>
      <c r="U54" s="465"/>
      <c r="V54" s="465"/>
      <c r="W54" s="465"/>
      <c r="X54" s="465"/>
      <c r="Y54" s="465"/>
      <c r="Z54" s="465"/>
      <c r="AA54" s="868" t="s">
        <v>663</v>
      </c>
      <c r="AB54" s="868"/>
      <c r="AC54" s="868"/>
      <c r="AD54" s="807" t="str">
        <f>IF(AN9="","",AN9)</f>
        <v/>
      </c>
      <c r="AE54" s="807"/>
      <c r="AF54" s="662" t="s">
        <v>164</v>
      </c>
      <c r="AG54" s="662"/>
      <c r="AH54" s="807" t="str">
        <f>IF(AR9="","",AR9)</f>
        <v/>
      </c>
      <c r="AI54" s="807"/>
      <c r="AJ54" s="465" t="s">
        <v>291</v>
      </c>
      <c r="AK54" s="465"/>
      <c r="AL54" s="465"/>
      <c r="AM54" s="465"/>
      <c r="AN54" s="465"/>
      <c r="AO54" s="465"/>
      <c r="AP54" s="465"/>
      <c r="AQ54" s="465"/>
      <c r="AR54" s="465"/>
      <c r="AS54" s="465"/>
      <c r="AT54" s="465"/>
      <c r="AU54" s="465"/>
      <c r="AV54" s="465"/>
      <c r="AW54" s="465"/>
      <c r="AX54" s="465"/>
      <c r="AY54" s="477"/>
      <c r="AZ54" s="322"/>
      <c r="BA54" s="322"/>
      <c r="BB54" s="322"/>
      <c r="CC54" s="396"/>
      <c r="CD54" s="396"/>
      <c r="CE54" s="406"/>
      <c r="CF54" s="406"/>
      <c r="CG54" s="396"/>
      <c r="CH54" s="396"/>
      <c r="CI54" s="396"/>
      <c r="CJ54" s="406"/>
      <c r="CK54" s="406"/>
      <c r="CL54" s="406"/>
      <c r="CM54" s="406"/>
      <c r="CN54" s="406"/>
      <c r="CO54" s="406"/>
    </row>
    <row r="55" spans="1:93" ht="15.75" customHeight="1">
      <c r="A55" s="3"/>
      <c r="B55" s="1198"/>
      <c r="C55" s="1315"/>
      <c r="D55" s="1316"/>
      <c r="E55" s="1316"/>
      <c r="F55" s="1316"/>
      <c r="G55" s="1316"/>
      <c r="H55" s="1242"/>
      <c r="I55" s="1243"/>
      <c r="J55" s="1243"/>
      <c r="K55" s="1243"/>
      <c r="L55" s="1243"/>
      <c r="M55" s="1243"/>
      <c r="N55" s="1243"/>
      <c r="O55" s="1243"/>
      <c r="P55" s="1243"/>
      <c r="Q55" s="1243"/>
      <c r="R55" s="1243"/>
      <c r="S55" s="1244"/>
      <c r="T55" s="474"/>
      <c r="U55" s="466"/>
      <c r="V55" s="466"/>
      <c r="W55" s="466"/>
      <c r="X55" s="466"/>
      <c r="Y55" s="466"/>
      <c r="Z55" s="466"/>
      <c r="AA55" s="868" t="s">
        <v>663</v>
      </c>
      <c r="AB55" s="868"/>
      <c r="AC55" s="868"/>
      <c r="AD55" s="677" t="str">
        <f>IF(AC37="","",IF(AW9="","",IF(AND(AW9="個別",AL37="中　間"),AC37,"")))</f>
        <v/>
      </c>
      <c r="AE55" s="677"/>
      <c r="AF55" s="677" t="s">
        <v>164</v>
      </c>
      <c r="AG55" s="677"/>
      <c r="AH55" s="677" t="str">
        <f>IF(AG37="","",IF(AW9="","",IF(AND(AW9="個別",AL37="中　間"),AG37,"")))</f>
        <v/>
      </c>
      <c r="AI55" s="677"/>
      <c r="AJ55" s="677" t="s">
        <v>291</v>
      </c>
      <c r="AK55" s="677"/>
      <c r="AL55" s="677"/>
      <c r="AM55" s="1196" t="str">
        <f>IF(AL37="","",IF(AW9="","",IF(AND(AW9="個別",AL37="中　間"),AL37,"")))</f>
        <v/>
      </c>
      <c r="AN55" s="1196"/>
      <c r="AO55" s="1196"/>
      <c r="AP55" s="1196"/>
      <c r="AQ55" s="1196"/>
      <c r="AR55" s="677" t="s">
        <v>221</v>
      </c>
      <c r="AS55" s="677"/>
      <c r="AT55" s="466"/>
      <c r="AU55" s="466"/>
      <c r="AV55" s="466"/>
      <c r="AW55" s="466"/>
      <c r="AX55" s="466"/>
      <c r="AY55" s="475"/>
      <c r="AZ55" s="322"/>
      <c r="BA55" s="322"/>
      <c r="BB55" s="322"/>
      <c r="CC55" s="396"/>
      <c r="CD55" s="302"/>
      <c r="CE55" s="406"/>
      <c r="CF55" s="406"/>
      <c r="CG55" s="396"/>
      <c r="CH55" s="396"/>
      <c r="CI55" s="396"/>
      <c r="CJ55" s="406"/>
      <c r="CK55" s="406"/>
      <c r="CL55" s="406"/>
      <c r="CM55" s="406"/>
      <c r="CN55" s="406"/>
      <c r="CO55" s="406"/>
    </row>
    <row r="56" spans="1:93" ht="15.75" customHeight="1">
      <c r="A56" s="3"/>
      <c r="B56" s="1198"/>
      <c r="C56" s="1239" t="s">
        <v>430</v>
      </c>
      <c r="D56" s="1240"/>
      <c r="E56" s="1240"/>
      <c r="F56" s="1240"/>
      <c r="G56" s="1241"/>
      <c r="H56" s="1239" t="s">
        <v>73</v>
      </c>
      <c r="I56" s="1240"/>
      <c r="J56" s="1240"/>
      <c r="K56" s="1240"/>
      <c r="L56" s="1240"/>
      <c r="M56" s="1240"/>
      <c r="N56" s="1240"/>
      <c r="O56" s="1240"/>
      <c r="P56" s="1240"/>
      <c r="Q56" s="1240"/>
      <c r="R56" s="1240"/>
      <c r="S56" s="1241"/>
      <c r="T56" s="471"/>
      <c r="U56" s="472"/>
      <c r="V56" s="472"/>
      <c r="W56" s="472"/>
      <c r="X56" s="472"/>
      <c r="Y56" s="472"/>
      <c r="Z56" s="472"/>
      <c r="AA56" s="888" t="s">
        <v>663</v>
      </c>
      <c r="AB56" s="888"/>
      <c r="AC56" s="888"/>
      <c r="AD56" s="1135"/>
      <c r="AE56" s="1135"/>
      <c r="AF56" s="808" t="s">
        <v>164</v>
      </c>
      <c r="AG56" s="808"/>
      <c r="AH56" s="804" t="str">
        <f>IF(AR9="","",IF(AW9="","",IF(AND(AW9="個別"),AR9,"")))</f>
        <v/>
      </c>
      <c r="AI56" s="804"/>
      <c r="AJ56" s="472" t="s">
        <v>291</v>
      </c>
      <c r="AK56" s="472"/>
      <c r="AL56" s="472"/>
      <c r="AM56" s="472"/>
      <c r="AN56" s="472"/>
      <c r="AO56" s="472"/>
      <c r="AP56" s="472"/>
      <c r="AQ56" s="472"/>
      <c r="AR56" s="472"/>
      <c r="AS56" s="472"/>
      <c r="AT56" s="472"/>
      <c r="AU56" s="472"/>
      <c r="AV56" s="472"/>
      <c r="AW56" s="472"/>
      <c r="AX56" s="472"/>
      <c r="AY56" s="473"/>
      <c r="AZ56" s="322"/>
      <c r="BA56" s="322"/>
      <c r="BB56" s="322"/>
      <c r="CC56" s="396"/>
      <c r="CD56" s="302"/>
      <c r="CE56" s="406"/>
      <c r="CF56" s="406"/>
      <c r="CG56" s="396"/>
      <c r="CH56" s="396"/>
      <c r="CI56" s="396"/>
      <c r="CJ56" s="406"/>
      <c r="CK56" s="406"/>
      <c r="CL56" s="406"/>
      <c r="CM56" s="406"/>
      <c r="CN56" s="406"/>
      <c r="CO56" s="406"/>
    </row>
    <row r="57" spans="1:93" ht="15.75" customHeight="1">
      <c r="A57" s="3"/>
      <c r="B57" s="1198"/>
      <c r="C57" s="1296"/>
      <c r="D57" s="1297"/>
      <c r="E57" s="1297"/>
      <c r="F57" s="1297"/>
      <c r="G57" s="1298"/>
      <c r="H57" s="1296"/>
      <c r="I57" s="1297"/>
      <c r="J57" s="1297"/>
      <c r="K57" s="1297"/>
      <c r="L57" s="1297"/>
      <c r="M57" s="1297"/>
      <c r="N57" s="1297"/>
      <c r="O57" s="1297"/>
      <c r="P57" s="1297"/>
      <c r="Q57" s="1297"/>
      <c r="R57" s="1297"/>
      <c r="S57" s="1298"/>
      <c r="T57" s="476"/>
      <c r="U57" s="465"/>
      <c r="V57" s="465"/>
      <c r="W57" s="465"/>
      <c r="X57" s="465"/>
      <c r="Y57" s="465"/>
      <c r="Z57" s="465"/>
      <c r="AA57" s="868" t="s">
        <v>663</v>
      </c>
      <c r="AB57" s="868"/>
      <c r="AC57" s="868"/>
      <c r="AD57" s="807" t="str">
        <f>IF(AN9="","",IF(AW9="","",IF(AND(AW9="個別"),AN9,"")))</f>
        <v/>
      </c>
      <c r="AE57" s="807"/>
      <c r="AF57" s="662" t="s">
        <v>164</v>
      </c>
      <c r="AG57" s="662"/>
      <c r="AH57" s="807" t="str">
        <f>IF(AR9="","",IF(AW9="","",IF(AND(AW9="個別"),AR9,"")))</f>
        <v/>
      </c>
      <c r="AI57" s="807"/>
      <c r="AJ57" s="465" t="s">
        <v>291</v>
      </c>
      <c r="AK57" s="465"/>
      <c r="AL57" s="465"/>
      <c r="AM57" s="465"/>
      <c r="AN57" s="465"/>
      <c r="AO57" s="465"/>
      <c r="AP57" s="465"/>
      <c r="AQ57" s="465"/>
      <c r="AR57" s="465"/>
      <c r="AS57" s="465"/>
      <c r="AT57" s="465"/>
      <c r="AU57" s="465"/>
      <c r="AV57" s="465"/>
      <c r="AW57" s="465"/>
      <c r="AX57" s="465"/>
      <c r="AY57" s="477"/>
      <c r="AZ57" s="322"/>
      <c r="BA57" s="322"/>
      <c r="BB57" s="322"/>
      <c r="CC57" s="396"/>
      <c r="CD57" s="302"/>
      <c r="CE57" s="406"/>
      <c r="CF57" s="406"/>
      <c r="CG57" s="396"/>
      <c r="CH57" s="396"/>
      <c r="CI57" s="396"/>
      <c r="CJ57" s="406"/>
      <c r="CK57" s="406"/>
      <c r="CL57" s="406"/>
      <c r="CM57" s="406"/>
      <c r="CN57" s="406"/>
      <c r="CO57" s="406"/>
    </row>
    <row r="58" spans="1:93" ht="15.75" customHeight="1">
      <c r="A58" s="3"/>
      <c r="B58" s="1198"/>
      <c r="C58" s="1242"/>
      <c r="D58" s="1243"/>
      <c r="E58" s="1243"/>
      <c r="F58" s="1243"/>
      <c r="G58" s="1244"/>
      <c r="H58" s="1242"/>
      <c r="I58" s="1243"/>
      <c r="J58" s="1243"/>
      <c r="K58" s="1243"/>
      <c r="L58" s="1243"/>
      <c r="M58" s="1243"/>
      <c r="N58" s="1243"/>
      <c r="O58" s="1243"/>
      <c r="P58" s="1243"/>
      <c r="Q58" s="1243"/>
      <c r="R58" s="1243"/>
      <c r="S58" s="1244"/>
      <c r="T58" s="474"/>
      <c r="U58" s="466"/>
      <c r="V58" s="466"/>
      <c r="W58" s="466"/>
      <c r="X58" s="466"/>
      <c r="Y58" s="466"/>
      <c r="Z58" s="466"/>
      <c r="AA58" s="868" t="s">
        <v>663</v>
      </c>
      <c r="AB58" s="868"/>
      <c r="AC58" s="868"/>
      <c r="AD58" s="677" t="str">
        <f>IF(AC37="","",IF(AW9="","",IF(AND(AW9="個別",OR(AL37="第２四半",AL37="中　間")),AC37,"")))</f>
        <v/>
      </c>
      <c r="AE58" s="677"/>
      <c r="AF58" s="677" t="s">
        <v>164</v>
      </c>
      <c r="AG58" s="677"/>
      <c r="AH58" s="677" t="str">
        <f>IF(AG37="","",IF(AW9="","",IF(AND(AW9="個別",OR(AL37="第２四半",AL37="中　間")),AG37,"")))</f>
        <v/>
      </c>
      <c r="AI58" s="677"/>
      <c r="AJ58" s="677" t="s">
        <v>291</v>
      </c>
      <c r="AK58" s="677"/>
      <c r="AL58" s="677"/>
      <c r="AM58" s="1196" t="str">
        <f>IF(AL37="","",IF(AW9="","",IF(AND(AW9="個別",OR(AL37="第２四半",AL37="中　間")),AL37,"")))</f>
        <v/>
      </c>
      <c r="AN58" s="1196"/>
      <c r="AO58" s="1196"/>
      <c r="AP58" s="1196"/>
      <c r="AQ58" s="1196"/>
      <c r="AR58" s="677" t="s">
        <v>221</v>
      </c>
      <c r="AS58" s="677"/>
      <c r="AT58" s="466"/>
      <c r="AU58" s="466"/>
      <c r="AV58" s="466"/>
      <c r="AW58" s="466"/>
      <c r="AX58" s="466"/>
      <c r="AY58" s="475"/>
      <c r="AZ58" s="322"/>
      <c r="BA58" s="322"/>
      <c r="BB58" s="322"/>
      <c r="CC58" s="396"/>
      <c r="CD58" s="396"/>
      <c r="CE58" s="406"/>
      <c r="CF58" s="406"/>
      <c r="CG58" s="396"/>
      <c r="CH58" s="396"/>
      <c r="CI58" s="396"/>
      <c r="CJ58" s="406"/>
      <c r="CK58" s="406"/>
      <c r="CL58" s="406"/>
      <c r="CM58" s="406"/>
      <c r="CN58" s="406"/>
      <c r="CO58" s="406"/>
    </row>
    <row r="59" spans="1:93" ht="11.25" customHeight="1">
      <c r="B59" s="1198"/>
      <c r="C59" s="1217" t="s">
        <v>89</v>
      </c>
      <c r="D59" s="1218"/>
      <c r="E59" s="1218"/>
      <c r="F59" s="1218"/>
      <c r="G59" s="1219"/>
      <c r="H59" s="1217" t="s">
        <v>90</v>
      </c>
      <c r="I59" s="1218"/>
      <c r="J59" s="1218"/>
      <c r="K59" s="1218"/>
      <c r="L59" s="1218"/>
      <c r="M59" s="1218"/>
      <c r="N59" s="1218"/>
      <c r="O59" s="1218"/>
      <c r="P59" s="1218"/>
      <c r="Q59" s="1218"/>
      <c r="R59" s="1218"/>
      <c r="S59" s="1219"/>
      <c r="T59" s="467"/>
      <c r="U59" s="468"/>
      <c r="V59" s="468"/>
      <c r="W59" s="468"/>
      <c r="X59" s="468"/>
      <c r="Y59" s="468"/>
      <c r="Z59" s="468"/>
      <c r="AA59" s="888" t="s">
        <v>663</v>
      </c>
      <c r="AB59" s="888"/>
      <c r="AC59" s="888"/>
      <c r="AD59" s="1123" t="str">
        <f>IF(AN9="","",AN9)</f>
        <v/>
      </c>
      <c r="AE59" s="1123"/>
      <c r="AF59" s="679" t="s">
        <v>164</v>
      </c>
      <c r="AG59" s="679"/>
      <c r="AH59" s="1123" t="str">
        <f>IF(AR9="","",AR9)</f>
        <v/>
      </c>
      <c r="AI59" s="1123"/>
      <c r="AJ59" s="468" t="s">
        <v>291</v>
      </c>
      <c r="AK59" s="468"/>
      <c r="AL59" s="468"/>
      <c r="AM59" s="468"/>
      <c r="AN59" s="468"/>
      <c r="AO59" s="468"/>
      <c r="AP59" s="468"/>
      <c r="AQ59" s="468"/>
      <c r="AR59" s="468"/>
      <c r="AS59" s="468"/>
      <c r="AT59" s="468"/>
      <c r="AU59" s="468"/>
      <c r="AV59" s="468"/>
      <c r="AW59" s="468"/>
      <c r="AX59" s="468"/>
      <c r="AY59" s="480"/>
      <c r="AZ59" s="322"/>
      <c r="BA59" s="322"/>
      <c r="BB59" s="322"/>
      <c r="CC59" s="396"/>
      <c r="CD59" s="396"/>
      <c r="CE59" s="406"/>
      <c r="CF59" s="406"/>
      <c r="CG59" s="396"/>
      <c r="CH59" s="396"/>
      <c r="CI59" s="396"/>
      <c r="CJ59" s="406"/>
      <c r="CK59" s="406"/>
      <c r="CL59" s="406"/>
      <c r="CM59" s="406"/>
      <c r="CN59" s="406"/>
      <c r="CO59" s="406"/>
    </row>
    <row r="60" spans="1:93" ht="11.25" customHeight="1">
      <c r="B60" s="1198"/>
      <c r="C60" s="1217" t="s">
        <v>91</v>
      </c>
      <c r="D60" s="1218"/>
      <c r="E60" s="1218"/>
      <c r="F60" s="1218"/>
      <c r="G60" s="1219"/>
      <c r="H60" s="1217" t="s">
        <v>90</v>
      </c>
      <c r="I60" s="1218"/>
      <c r="J60" s="1218"/>
      <c r="K60" s="1218"/>
      <c r="L60" s="1218"/>
      <c r="M60" s="1218"/>
      <c r="N60" s="1218"/>
      <c r="O60" s="1218"/>
      <c r="P60" s="1218"/>
      <c r="Q60" s="1218"/>
      <c r="R60" s="1218"/>
      <c r="S60" s="1219"/>
      <c r="T60" s="467"/>
      <c r="U60" s="468"/>
      <c r="V60" s="468"/>
      <c r="W60" s="468"/>
      <c r="X60" s="468"/>
      <c r="Y60" s="468"/>
      <c r="Z60" s="468"/>
      <c r="AA60" s="888" t="s">
        <v>663</v>
      </c>
      <c r="AB60" s="888"/>
      <c r="AC60" s="888"/>
      <c r="AD60" s="1123" t="str">
        <f>IF(AW9="","",IF(AND(AW9="個別"),AN9,""))</f>
        <v/>
      </c>
      <c r="AE60" s="1123"/>
      <c r="AF60" s="679" t="s">
        <v>164</v>
      </c>
      <c r="AG60" s="679"/>
      <c r="AH60" s="1123" t="str">
        <f>IF(AW9="","",IF(AND(AW9="個別"),AR9,""))</f>
        <v/>
      </c>
      <c r="AI60" s="1123"/>
      <c r="AJ60" s="468" t="s">
        <v>291</v>
      </c>
      <c r="AK60" s="468"/>
      <c r="AL60" s="468"/>
      <c r="AM60" s="468"/>
      <c r="AN60" s="468"/>
      <c r="AO60" s="468"/>
      <c r="AP60" s="468"/>
      <c r="AQ60" s="468"/>
      <c r="AR60" s="468"/>
      <c r="AS60" s="468"/>
      <c r="AT60" s="468"/>
      <c r="AU60" s="468"/>
      <c r="AV60" s="468"/>
      <c r="AW60" s="468"/>
      <c r="AX60" s="468"/>
      <c r="AY60" s="480"/>
      <c r="AZ60" s="322"/>
      <c r="BA60" s="322"/>
      <c r="BB60" s="322"/>
      <c r="CC60" s="396"/>
      <c r="CD60" s="396"/>
      <c r="CE60" s="406"/>
      <c r="CF60" s="406"/>
      <c r="CG60" s="396"/>
      <c r="CH60" s="396"/>
      <c r="CI60" s="396"/>
      <c r="CJ60" s="406"/>
      <c r="CK60" s="406"/>
      <c r="CL60" s="406"/>
      <c r="CM60" s="406"/>
      <c r="CN60" s="406"/>
      <c r="CO60" s="406"/>
    </row>
    <row r="61" spans="1:93" ht="11.25" customHeight="1">
      <c r="B61" s="1198"/>
      <c r="C61" s="1197" t="s">
        <v>76</v>
      </c>
      <c r="D61" s="1239" t="s">
        <v>77</v>
      </c>
      <c r="E61" s="1240"/>
      <c r="F61" s="1240"/>
      <c r="G61" s="1241"/>
      <c r="H61" s="1312" t="s">
        <v>92</v>
      </c>
      <c r="I61" s="1313"/>
      <c r="J61" s="1313"/>
      <c r="K61" s="1313"/>
      <c r="L61" s="1313"/>
      <c r="M61" s="1313"/>
      <c r="N61" s="1313"/>
      <c r="O61" s="1313"/>
      <c r="P61" s="1313"/>
      <c r="Q61" s="1313"/>
      <c r="R61" s="1313"/>
      <c r="S61" s="1314"/>
      <c r="T61" s="471"/>
      <c r="U61" s="472"/>
      <c r="V61" s="472"/>
      <c r="W61" s="472"/>
      <c r="X61" s="472"/>
      <c r="Y61" s="472" t="s">
        <v>219</v>
      </c>
      <c r="Z61" s="472"/>
      <c r="AA61" s="888" t="s">
        <v>663</v>
      </c>
      <c r="AB61" s="888"/>
      <c r="AC61" s="888"/>
      <c r="AD61" s="1135"/>
      <c r="AE61" s="1135"/>
      <c r="AF61" s="808" t="s">
        <v>164</v>
      </c>
      <c r="AG61" s="808"/>
      <c r="AH61" s="1135"/>
      <c r="AI61" s="1135"/>
      <c r="AJ61" s="808" t="s">
        <v>125</v>
      </c>
      <c r="AK61" s="808"/>
      <c r="AL61" s="1135"/>
      <c r="AM61" s="1135"/>
      <c r="AN61" s="472" t="s">
        <v>301</v>
      </c>
      <c r="AO61" s="472"/>
      <c r="AP61" s="472"/>
      <c r="AQ61" s="472"/>
      <c r="AR61" s="472"/>
      <c r="AS61" s="472"/>
      <c r="AT61" s="472"/>
      <c r="AU61" s="472"/>
      <c r="AV61" s="472"/>
      <c r="AW61" s="472"/>
      <c r="AX61" s="472"/>
      <c r="AY61" s="473"/>
      <c r="AZ61" s="322"/>
      <c r="BA61" s="322"/>
      <c r="BB61" s="322"/>
      <c r="CC61" s="396"/>
      <c r="CD61" s="396"/>
      <c r="CE61" s="406"/>
      <c r="CF61" s="406"/>
      <c r="CG61" s="396"/>
      <c r="CH61" s="396"/>
      <c r="CI61" s="396"/>
      <c r="CJ61" s="406"/>
      <c r="CK61" s="406"/>
      <c r="CL61" s="406"/>
      <c r="CM61" s="406"/>
      <c r="CN61" s="406"/>
      <c r="CO61" s="406"/>
    </row>
    <row r="62" spans="1:93" ht="11.25" customHeight="1">
      <c r="B62" s="1198"/>
      <c r="C62" s="1198"/>
      <c r="D62" s="1296"/>
      <c r="E62" s="1297"/>
      <c r="F62" s="1297"/>
      <c r="G62" s="1298"/>
      <c r="H62" s="1315"/>
      <c r="I62" s="1316"/>
      <c r="J62" s="1316"/>
      <c r="K62" s="1316"/>
      <c r="L62" s="1316"/>
      <c r="M62" s="1316"/>
      <c r="N62" s="1316"/>
      <c r="O62" s="1316"/>
      <c r="P62" s="1316"/>
      <c r="Q62" s="1316"/>
      <c r="R62" s="1316"/>
      <c r="S62" s="1317"/>
      <c r="T62" s="476"/>
      <c r="U62" s="465"/>
      <c r="V62" s="465"/>
      <c r="W62" s="465"/>
      <c r="X62" s="466"/>
      <c r="Y62" s="466" t="s">
        <v>284</v>
      </c>
      <c r="Z62" s="466"/>
      <c r="AA62" s="677" t="s">
        <v>628</v>
      </c>
      <c r="AB62" s="677"/>
      <c r="AC62" s="677"/>
      <c r="AD62" s="1141"/>
      <c r="AE62" s="1141"/>
      <c r="AF62" s="677" t="s">
        <v>164</v>
      </c>
      <c r="AG62" s="677"/>
      <c r="AH62" s="1141"/>
      <c r="AI62" s="1141"/>
      <c r="AJ62" s="677" t="s">
        <v>125</v>
      </c>
      <c r="AK62" s="677"/>
      <c r="AL62" s="1141"/>
      <c r="AM62" s="1141"/>
      <c r="AN62" s="466" t="s">
        <v>301</v>
      </c>
      <c r="AO62" s="466"/>
      <c r="AP62" s="466"/>
      <c r="AQ62" s="466"/>
      <c r="AR62" s="466"/>
      <c r="AS62" s="466"/>
      <c r="AT62" s="466"/>
      <c r="AU62" s="466"/>
      <c r="AV62" s="466"/>
      <c r="AW62" s="466"/>
      <c r="AX62" s="466"/>
      <c r="AY62" s="475"/>
      <c r="AZ62" s="322"/>
      <c r="BA62" s="322"/>
      <c r="BB62" s="322"/>
      <c r="CC62" s="396"/>
      <c r="CD62" s="396"/>
      <c r="CE62" s="406"/>
      <c r="CF62" s="406"/>
      <c r="CG62" s="396"/>
      <c r="CH62" s="396"/>
      <c r="CI62" s="396"/>
      <c r="CJ62" s="406"/>
      <c r="CK62" s="406"/>
      <c r="CL62" s="406"/>
      <c r="CM62" s="406"/>
      <c r="CN62" s="406"/>
      <c r="CO62" s="406"/>
    </row>
    <row r="63" spans="1:93" ht="11.25" customHeight="1">
      <c r="B63" s="1198"/>
      <c r="C63" s="1198"/>
      <c r="D63" s="1281" t="s">
        <v>79</v>
      </c>
      <c r="E63" s="1320" t="s">
        <v>93</v>
      </c>
      <c r="F63" s="1321"/>
      <c r="G63" s="1322"/>
      <c r="H63" s="1312" t="s">
        <v>616</v>
      </c>
      <c r="I63" s="1313"/>
      <c r="J63" s="1313"/>
      <c r="K63" s="1313"/>
      <c r="L63" s="1313"/>
      <c r="M63" s="1313"/>
      <c r="N63" s="1313"/>
      <c r="O63" s="1313"/>
      <c r="P63" s="1313"/>
      <c r="Q63" s="1313"/>
      <c r="R63" s="1313"/>
      <c r="S63" s="1314"/>
      <c r="T63" s="471"/>
      <c r="U63" s="472"/>
      <c r="V63" s="472"/>
      <c r="W63" s="472"/>
      <c r="X63" s="472"/>
      <c r="Y63" s="472" t="s">
        <v>219</v>
      </c>
      <c r="Z63" s="472"/>
      <c r="AA63" s="888" t="s">
        <v>663</v>
      </c>
      <c r="AB63" s="888"/>
      <c r="AC63" s="888"/>
      <c r="AD63" s="1135"/>
      <c r="AE63" s="1135"/>
      <c r="AF63" s="808" t="s">
        <v>164</v>
      </c>
      <c r="AG63" s="808"/>
      <c r="AH63" s="1135"/>
      <c r="AI63" s="1135"/>
      <c r="AJ63" s="808" t="s">
        <v>125</v>
      </c>
      <c r="AK63" s="808"/>
      <c r="AL63" s="1135"/>
      <c r="AM63" s="1135"/>
      <c r="AN63" s="472" t="s">
        <v>301</v>
      </c>
      <c r="AO63" s="472"/>
      <c r="AP63" s="472"/>
      <c r="AQ63" s="472"/>
      <c r="AR63" s="472"/>
      <c r="AS63" s="472"/>
      <c r="AT63" s="472"/>
      <c r="AU63" s="472"/>
      <c r="AV63" s="472"/>
      <c r="AW63" s="472"/>
      <c r="AX63" s="472"/>
      <c r="AY63" s="473"/>
      <c r="AZ63" s="322"/>
      <c r="BA63" s="322"/>
      <c r="BB63" s="322"/>
      <c r="CC63" s="396"/>
      <c r="CD63" s="396"/>
      <c r="CE63" s="406"/>
      <c r="CF63" s="406"/>
      <c r="CG63" s="396"/>
      <c r="CH63" s="396"/>
      <c r="CI63" s="396"/>
      <c r="CJ63" s="406"/>
      <c r="CK63" s="406"/>
      <c r="CL63" s="406"/>
      <c r="CM63" s="406"/>
      <c r="CN63" s="406"/>
      <c r="CO63" s="406"/>
    </row>
    <row r="64" spans="1:93" ht="11.25" customHeight="1">
      <c r="B64" s="1198"/>
      <c r="C64" s="1198"/>
      <c r="D64" s="1318"/>
      <c r="E64" s="1323"/>
      <c r="F64" s="1324"/>
      <c r="G64" s="1325"/>
      <c r="H64" s="1315" t="s">
        <v>81</v>
      </c>
      <c r="I64" s="1316"/>
      <c r="J64" s="1316"/>
      <c r="K64" s="1316"/>
      <c r="L64" s="1316"/>
      <c r="M64" s="1316"/>
      <c r="N64" s="1316"/>
      <c r="O64" s="1316"/>
      <c r="P64" s="1316"/>
      <c r="Q64" s="1316"/>
      <c r="R64" s="1316"/>
      <c r="S64" s="1317"/>
      <c r="T64" s="476"/>
      <c r="U64" s="465"/>
      <c r="V64" s="465"/>
      <c r="W64" s="465"/>
      <c r="X64" s="466"/>
      <c r="Y64" s="466" t="s">
        <v>284</v>
      </c>
      <c r="Z64" s="466"/>
      <c r="AA64" s="868" t="s">
        <v>663</v>
      </c>
      <c r="AB64" s="868"/>
      <c r="AC64" s="868"/>
      <c r="AD64" s="1141"/>
      <c r="AE64" s="1141"/>
      <c r="AF64" s="677" t="s">
        <v>164</v>
      </c>
      <c r="AG64" s="677"/>
      <c r="AH64" s="1141"/>
      <c r="AI64" s="1141"/>
      <c r="AJ64" s="677" t="s">
        <v>125</v>
      </c>
      <c r="AK64" s="677"/>
      <c r="AL64" s="1141"/>
      <c r="AM64" s="1141"/>
      <c r="AN64" s="466" t="s">
        <v>301</v>
      </c>
      <c r="AO64" s="466"/>
      <c r="AP64" s="466"/>
      <c r="AQ64" s="466"/>
      <c r="AR64" s="466"/>
      <c r="AS64" s="466"/>
      <c r="AT64" s="466"/>
      <c r="AU64" s="466"/>
      <c r="AV64" s="466"/>
      <c r="AW64" s="466"/>
      <c r="AX64" s="466"/>
      <c r="AY64" s="475"/>
      <c r="AZ64" s="322"/>
      <c r="BA64" s="322"/>
      <c r="BB64" s="322"/>
      <c r="CC64" s="396"/>
      <c r="CD64" s="396"/>
      <c r="CE64" s="406"/>
      <c r="CF64" s="406"/>
      <c r="CG64" s="396"/>
      <c r="CH64" s="396"/>
      <c r="CI64" s="396"/>
      <c r="CJ64" s="406"/>
      <c r="CK64" s="406"/>
      <c r="CL64" s="406"/>
      <c r="CM64" s="406"/>
      <c r="CN64" s="406"/>
      <c r="CO64" s="406"/>
    </row>
    <row r="65" spans="2:93" ht="11.25" customHeight="1">
      <c r="B65" s="1198"/>
      <c r="C65" s="1198"/>
      <c r="D65" s="1318"/>
      <c r="E65" s="1320" t="s">
        <v>94</v>
      </c>
      <c r="F65" s="1321"/>
      <c r="G65" s="1322"/>
      <c r="H65" s="1312" t="s">
        <v>614</v>
      </c>
      <c r="I65" s="1313"/>
      <c r="J65" s="1313"/>
      <c r="K65" s="1313"/>
      <c r="L65" s="1313"/>
      <c r="M65" s="1313"/>
      <c r="N65" s="1313"/>
      <c r="O65" s="1313"/>
      <c r="P65" s="1313"/>
      <c r="Q65" s="1313"/>
      <c r="R65" s="1313"/>
      <c r="S65" s="1314"/>
      <c r="T65" s="471"/>
      <c r="U65" s="472"/>
      <c r="V65" s="472"/>
      <c r="W65" s="472"/>
      <c r="X65" s="472"/>
      <c r="Y65" s="472" t="s">
        <v>219</v>
      </c>
      <c r="Z65" s="472"/>
      <c r="AA65" s="888" t="s">
        <v>663</v>
      </c>
      <c r="AB65" s="888"/>
      <c r="AC65" s="888"/>
      <c r="AD65" s="1135"/>
      <c r="AE65" s="1135"/>
      <c r="AF65" s="808" t="s">
        <v>164</v>
      </c>
      <c r="AG65" s="808"/>
      <c r="AH65" s="1135"/>
      <c r="AI65" s="1135"/>
      <c r="AJ65" s="808" t="s">
        <v>125</v>
      </c>
      <c r="AK65" s="808"/>
      <c r="AL65" s="1135"/>
      <c r="AM65" s="1135"/>
      <c r="AN65" s="472" t="s">
        <v>301</v>
      </c>
      <c r="AO65" s="472"/>
      <c r="AP65" s="472"/>
      <c r="AQ65" s="472"/>
      <c r="AR65" s="472"/>
      <c r="AS65" s="472"/>
      <c r="AT65" s="472"/>
      <c r="AU65" s="472"/>
      <c r="AV65" s="472"/>
      <c r="AW65" s="472"/>
      <c r="AX65" s="472"/>
      <c r="AY65" s="473"/>
      <c r="AZ65" s="322"/>
      <c r="BA65" s="322"/>
      <c r="BB65" s="322"/>
      <c r="CC65" s="396"/>
      <c r="CD65" s="396"/>
      <c r="CE65" s="406"/>
      <c r="CF65" s="406"/>
      <c r="CG65" s="396"/>
      <c r="CH65" s="396"/>
      <c r="CI65" s="396"/>
      <c r="CJ65" s="406"/>
      <c r="CK65" s="406"/>
      <c r="CL65" s="406"/>
      <c r="CM65" s="406"/>
      <c r="CN65" s="406"/>
      <c r="CO65" s="406"/>
    </row>
    <row r="66" spans="2:93" ht="11.25" customHeight="1">
      <c r="B66" s="1198"/>
      <c r="C66" s="1198"/>
      <c r="D66" s="1318"/>
      <c r="E66" s="1323"/>
      <c r="F66" s="1324"/>
      <c r="G66" s="1325"/>
      <c r="H66" s="1315" t="s">
        <v>81</v>
      </c>
      <c r="I66" s="1316"/>
      <c r="J66" s="1316"/>
      <c r="K66" s="1316"/>
      <c r="L66" s="1316"/>
      <c r="M66" s="1316"/>
      <c r="N66" s="1316"/>
      <c r="O66" s="1316"/>
      <c r="P66" s="1316"/>
      <c r="Q66" s="1316"/>
      <c r="R66" s="1316"/>
      <c r="S66" s="1317"/>
      <c r="T66" s="476"/>
      <c r="U66" s="465"/>
      <c r="V66" s="465"/>
      <c r="W66" s="465"/>
      <c r="X66" s="466"/>
      <c r="Y66" s="466" t="s">
        <v>284</v>
      </c>
      <c r="Z66" s="466"/>
      <c r="AA66" s="868" t="s">
        <v>663</v>
      </c>
      <c r="AB66" s="868"/>
      <c r="AC66" s="868"/>
      <c r="AD66" s="1141"/>
      <c r="AE66" s="1141"/>
      <c r="AF66" s="677" t="s">
        <v>164</v>
      </c>
      <c r="AG66" s="677"/>
      <c r="AH66" s="1141"/>
      <c r="AI66" s="1141"/>
      <c r="AJ66" s="677" t="s">
        <v>125</v>
      </c>
      <c r="AK66" s="677"/>
      <c r="AL66" s="1141"/>
      <c r="AM66" s="1141"/>
      <c r="AN66" s="466" t="s">
        <v>301</v>
      </c>
      <c r="AO66" s="466"/>
      <c r="AP66" s="466"/>
      <c r="AQ66" s="466"/>
      <c r="AR66" s="466"/>
      <c r="AS66" s="466"/>
      <c r="AT66" s="466"/>
      <c r="AU66" s="466"/>
      <c r="AV66" s="466"/>
      <c r="AW66" s="466"/>
      <c r="AX66" s="466"/>
      <c r="AY66" s="475"/>
      <c r="AZ66" s="322"/>
      <c r="BA66" s="322"/>
      <c r="BB66" s="322"/>
      <c r="CC66" s="396"/>
      <c r="CD66" s="396"/>
      <c r="CE66" s="406"/>
      <c r="CF66" s="406"/>
      <c r="CG66" s="396"/>
      <c r="CH66" s="396"/>
      <c r="CI66" s="396"/>
      <c r="CJ66" s="406"/>
      <c r="CK66" s="406"/>
      <c r="CL66" s="406"/>
      <c r="CM66" s="406"/>
      <c r="CN66" s="406"/>
      <c r="CO66" s="406"/>
    </row>
    <row r="67" spans="2:93" ht="11.25" customHeight="1">
      <c r="B67" s="1198"/>
      <c r="C67" s="1198"/>
      <c r="D67" s="1318"/>
      <c r="E67" s="1320" t="s">
        <v>95</v>
      </c>
      <c r="F67" s="1321"/>
      <c r="G67" s="1322"/>
      <c r="H67" s="1312" t="s">
        <v>613</v>
      </c>
      <c r="I67" s="1313"/>
      <c r="J67" s="1313"/>
      <c r="K67" s="1313"/>
      <c r="L67" s="1313"/>
      <c r="M67" s="1313"/>
      <c r="N67" s="1313"/>
      <c r="O67" s="1313"/>
      <c r="P67" s="1313"/>
      <c r="Q67" s="1313"/>
      <c r="R67" s="1313"/>
      <c r="S67" s="1314"/>
      <c r="T67" s="471"/>
      <c r="U67" s="472"/>
      <c r="V67" s="472"/>
      <c r="W67" s="472"/>
      <c r="X67" s="472"/>
      <c r="Y67" s="472" t="s">
        <v>219</v>
      </c>
      <c r="Z67" s="472"/>
      <c r="AA67" s="888" t="s">
        <v>663</v>
      </c>
      <c r="AB67" s="888"/>
      <c r="AC67" s="888"/>
      <c r="AD67" s="1135"/>
      <c r="AE67" s="1135"/>
      <c r="AF67" s="808" t="s">
        <v>164</v>
      </c>
      <c r="AG67" s="808"/>
      <c r="AH67" s="1135"/>
      <c r="AI67" s="1135"/>
      <c r="AJ67" s="808" t="s">
        <v>125</v>
      </c>
      <c r="AK67" s="808"/>
      <c r="AL67" s="1135"/>
      <c r="AM67" s="1135"/>
      <c r="AN67" s="472" t="s">
        <v>301</v>
      </c>
      <c r="AO67" s="472"/>
      <c r="AP67" s="472"/>
      <c r="AQ67" s="472"/>
      <c r="AR67" s="472"/>
      <c r="AS67" s="472"/>
      <c r="AT67" s="472"/>
      <c r="AU67" s="472"/>
      <c r="AV67" s="472"/>
      <c r="AW67" s="472"/>
      <c r="AX67" s="472"/>
      <c r="AY67" s="473"/>
      <c r="AZ67" s="322"/>
      <c r="BA67" s="322"/>
      <c r="BB67" s="322"/>
      <c r="CC67" s="396"/>
      <c r="CD67" s="302"/>
      <c r="CE67" s="406"/>
      <c r="CF67" s="406"/>
      <c r="CG67" s="396"/>
      <c r="CH67" s="396"/>
      <c r="CI67" s="396"/>
      <c r="CJ67" s="406"/>
      <c r="CK67" s="406"/>
      <c r="CL67" s="406"/>
      <c r="CM67" s="406"/>
      <c r="CN67" s="406"/>
      <c r="CO67" s="406"/>
    </row>
    <row r="68" spans="2:93" ht="11.25" customHeight="1">
      <c r="B68" s="1198"/>
      <c r="C68" s="1198"/>
      <c r="D68" s="1319"/>
      <c r="E68" s="1323"/>
      <c r="F68" s="1324"/>
      <c r="G68" s="1325"/>
      <c r="H68" s="1315" t="s">
        <v>81</v>
      </c>
      <c r="I68" s="1316"/>
      <c r="J68" s="1316"/>
      <c r="K68" s="1316"/>
      <c r="L68" s="1316"/>
      <c r="M68" s="1316"/>
      <c r="N68" s="1316"/>
      <c r="O68" s="1316"/>
      <c r="P68" s="1316"/>
      <c r="Q68" s="1316"/>
      <c r="R68" s="1316"/>
      <c r="S68" s="1317"/>
      <c r="T68" s="476"/>
      <c r="U68" s="465"/>
      <c r="V68" s="465"/>
      <c r="W68" s="465"/>
      <c r="X68" s="466"/>
      <c r="Y68" s="466" t="s">
        <v>284</v>
      </c>
      <c r="Z68" s="466"/>
      <c r="AA68" s="868" t="s">
        <v>663</v>
      </c>
      <c r="AB68" s="868"/>
      <c r="AC68" s="868"/>
      <c r="AD68" s="1141"/>
      <c r="AE68" s="1141"/>
      <c r="AF68" s="677" t="s">
        <v>164</v>
      </c>
      <c r="AG68" s="677"/>
      <c r="AH68" s="1141"/>
      <c r="AI68" s="1141"/>
      <c r="AJ68" s="677" t="s">
        <v>125</v>
      </c>
      <c r="AK68" s="677"/>
      <c r="AL68" s="1141"/>
      <c r="AM68" s="1141"/>
      <c r="AN68" s="466" t="s">
        <v>301</v>
      </c>
      <c r="AO68" s="466"/>
      <c r="AP68" s="466"/>
      <c r="AQ68" s="466"/>
      <c r="AR68" s="466"/>
      <c r="AS68" s="466"/>
      <c r="AT68" s="466"/>
      <c r="AU68" s="466"/>
      <c r="AV68" s="466"/>
      <c r="AW68" s="466"/>
      <c r="AX68" s="466"/>
      <c r="AY68" s="475"/>
      <c r="AZ68" s="322"/>
      <c r="BA68" s="322"/>
      <c r="BB68" s="322"/>
      <c r="CC68" s="396"/>
      <c r="CD68" s="302"/>
      <c r="CE68" s="406"/>
      <c r="CF68" s="406"/>
      <c r="CG68" s="396"/>
      <c r="CH68" s="396"/>
      <c r="CI68" s="396"/>
      <c r="CJ68" s="406"/>
      <c r="CK68" s="406"/>
      <c r="CL68" s="406"/>
      <c r="CM68" s="406"/>
      <c r="CN68" s="406"/>
      <c r="CO68" s="406"/>
    </row>
    <row r="69" spans="2:93" ht="11.25" customHeight="1">
      <c r="B69" s="1198"/>
      <c r="C69" s="1198"/>
      <c r="D69" s="1326" t="s">
        <v>84</v>
      </c>
      <c r="E69" s="1329" t="s">
        <v>96</v>
      </c>
      <c r="F69" s="1329"/>
      <c r="G69" s="1330"/>
      <c r="H69" s="1312" t="s">
        <v>618</v>
      </c>
      <c r="I69" s="1313"/>
      <c r="J69" s="1313"/>
      <c r="K69" s="1313"/>
      <c r="L69" s="1313"/>
      <c r="M69" s="1313"/>
      <c r="N69" s="1313"/>
      <c r="O69" s="1313"/>
      <c r="P69" s="1313"/>
      <c r="Q69" s="1313"/>
      <c r="R69" s="1313"/>
      <c r="S69" s="1314"/>
      <c r="T69" s="471"/>
      <c r="U69" s="472"/>
      <c r="V69" s="472"/>
      <c r="W69" s="472"/>
      <c r="X69" s="472"/>
      <c r="Y69" s="472" t="s">
        <v>219</v>
      </c>
      <c r="Z69" s="472"/>
      <c r="AA69" s="888" t="s">
        <v>663</v>
      </c>
      <c r="AB69" s="888"/>
      <c r="AC69" s="888"/>
      <c r="AD69" s="1135"/>
      <c r="AE69" s="1135"/>
      <c r="AF69" s="808" t="s">
        <v>164</v>
      </c>
      <c r="AG69" s="808"/>
      <c r="AH69" s="1135"/>
      <c r="AI69" s="1135"/>
      <c r="AJ69" s="808" t="s">
        <v>125</v>
      </c>
      <c r="AK69" s="808"/>
      <c r="AL69" s="1135"/>
      <c r="AM69" s="1135"/>
      <c r="AN69" s="472" t="s">
        <v>301</v>
      </c>
      <c r="AO69" s="472"/>
      <c r="AP69" s="472"/>
      <c r="AQ69" s="472"/>
      <c r="AR69" s="472"/>
      <c r="AS69" s="472"/>
      <c r="AT69" s="472"/>
      <c r="AU69" s="472"/>
      <c r="AV69" s="472"/>
      <c r="AW69" s="472"/>
      <c r="AX69" s="472"/>
      <c r="AY69" s="473"/>
      <c r="AZ69" s="322"/>
      <c r="BA69" s="322"/>
      <c r="BB69" s="322"/>
      <c r="CC69" s="396"/>
      <c r="CD69" s="302"/>
      <c r="CE69" s="406"/>
      <c r="CF69" s="406"/>
      <c r="CG69" s="396"/>
      <c r="CH69" s="396"/>
      <c r="CI69" s="396"/>
      <c r="CJ69" s="406"/>
      <c r="CK69" s="406"/>
      <c r="CL69" s="406"/>
      <c r="CM69" s="406"/>
      <c r="CN69" s="406"/>
      <c r="CO69" s="406"/>
    </row>
    <row r="70" spans="2:93" ht="11.25" customHeight="1">
      <c r="B70" s="1198"/>
      <c r="C70" s="1198"/>
      <c r="D70" s="1327"/>
      <c r="E70" s="1331"/>
      <c r="F70" s="1331"/>
      <c r="G70" s="1332"/>
      <c r="H70" s="1315" t="s">
        <v>97</v>
      </c>
      <c r="I70" s="1316"/>
      <c r="J70" s="1316"/>
      <c r="K70" s="1316"/>
      <c r="L70" s="1316"/>
      <c r="M70" s="1316"/>
      <c r="N70" s="1316"/>
      <c r="O70" s="1316"/>
      <c r="P70" s="1316"/>
      <c r="Q70" s="1316"/>
      <c r="R70" s="1316"/>
      <c r="S70" s="1317"/>
      <c r="T70" s="476"/>
      <c r="U70" s="465"/>
      <c r="V70" s="465"/>
      <c r="W70" s="465"/>
      <c r="X70" s="466"/>
      <c r="Y70" s="466" t="s">
        <v>284</v>
      </c>
      <c r="Z70" s="466"/>
      <c r="AA70" s="868" t="s">
        <v>663</v>
      </c>
      <c r="AB70" s="868"/>
      <c r="AC70" s="868"/>
      <c r="AD70" s="1141"/>
      <c r="AE70" s="1141"/>
      <c r="AF70" s="677" t="s">
        <v>164</v>
      </c>
      <c r="AG70" s="677"/>
      <c r="AH70" s="1141"/>
      <c r="AI70" s="1141"/>
      <c r="AJ70" s="677" t="s">
        <v>125</v>
      </c>
      <c r="AK70" s="677"/>
      <c r="AL70" s="1141"/>
      <c r="AM70" s="1141"/>
      <c r="AN70" s="466" t="s">
        <v>301</v>
      </c>
      <c r="AO70" s="466"/>
      <c r="AP70" s="466"/>
      <c r="AQ70" s="466"/>
      <c r="AR70" s="466"/>
      <c r="AS70" s="466"/>
      <c r="AT70" s="466"/>
      <c r="AU70" s="466"/>
      <c r="AV70" s="466"/>
      <c r="AW70" s="466"/>
      <c r="AX70" s="466"/>
      <c r="AY70" s="475"/>
      <c r="AZ70" s="322"/>
      <c r="BA70" s="322"/>
      <c r="BB70" s="322"/>
      <c r="CC70" s="396"/>
      <c r="CD70" s="396"/>
      <c r="CE70" s="406"/>
      <c r="CF70" s="406"/>
      <c r="CG70" s="396"/>
      <c r="CH70" s="396"/>
      <c r="CI70" s="396"/>
      <c r="CJ70" s="406"/>
      <c r="CK70" s="406"/>
      <c r="CL70" s="406"/>
      <c r="CM70" s="406"/>
      <c r="CN70" s="406"/>
      <c r="CO70" s="406"/>
    </row>
    <row r="71" spans="2:93" ht="11.25" customHeight="1">
      <c r="B71" s="1198"/>
      <c r="C71" s="1198"/>
      <c r="D71" s="1327"/>
      <c r="E71" s="1329" t="s">
        <v>98</v>
      </c>
      <c r="F71" s="1329"/>
      <c r="G71" s="1330"/>
      <c r="H71" s="1312" t="s">
        <v>620</v>
      </c>
      <c r="I71" s="1313"/>
      <c r="J71" s="1313"/>
      <c r="K71" s="1313"/>
      <c r="L71" s="1313"/>
      <c r="M71" s="1313"/>
      <c r="N71" s="1313"/>
      <c r="O71" s="1313"/>
      <c r="P71" s="1313"/>
      <c r="Q71" s="1313"/>
      <c r="R71" s="1313"/>
      <c r="S71" s="1314"/>
      <c r="T71" s="471"/>
      <c r="U71" s="472"/>
      <c r="V71" s="472"/>
      <c r="W71" s="472"/>
      <c r="X71" s="472"/>
      <c r="Y71" s="472" t="s">
        <v>219</v>
      </c>
      <c r="Z71" s="472"/>
      <c r="AA71" s="888" t="s">
        <v>663</v>
      </c>
      <c r="AB71" s="888"/>
      <c r="AC71" s="888"/>
      <c r="AD71" s="1135"/>
      <c r="AE71" s="1135"/>
      <c r="AF71" s="808" t="s">
        <v>164</v>
      </c>
      <c r="AG71" s="808"/>
      <c r="AH71" s="1135"/>
      <c r="AI71" s="1135"/>
      <c r="AJ71" s="808" t="s">
        <v>125</v>
      </c>
      <c r="AK71" s="808"/>
      <c r="AL71" s="1135"/>
      <c r="AM71" s="1135"/>
      <c r="AN71" s="472" t="s">
        <v>301</v>
      </c>
      <c r="AO71" s="472"/>
      <c r="AP71" s="472"/>
      <c r="AQ71" s="472"/>
      <c r="AR71" s="472"/>
      <c r="AS71" s="472"/>
      <c r="AT71" s="472"/>
      <c r="AU71" s="472"/>
      <c r="AV71" s="472"/>
      <c r="AW71" s="472"/>
      <c r="AX71" s="472"/>
      <c r="AY71" s="473"/>
      <c r="AZ71" s="322"/>
      <c r="BA71" s="322"/>
      <c r="BB71" s="322"/>
      <c r="CC71" s="396"/>
      <c r="CD71" s="396"/>
      <c r="CE71" s="406"/>
      <c r="CF71" s="406"/>
      <c r="CG71" s="396"/>
      <c r="CH71" s="396"/>
      <c r="CI71" s="396"/>
      <c r="CJ71" s="406"/>
      <c r="CK71" s="406"/>
      <c r="CL71" s="406"/>
      <c r="CM71" s="406"/>
      <c r="CN71" s="406"/>
      <c r="CO71" s="406"/>
    </row>
    <row r="72" spans="2:93" ht="11.25" customHeight="1">
      <c r="B72" s="1199"/>
      <c r="C72" s="1199"/>
      <c r="D72" s="1328"/>
      <c r="E72" s="1331"/>
      <c r="F72" s="1331"/>
      <c r="G72" s="1332"/>
      <c r="H72" s="1315" t="s">
        <v>99</v>
      </c>
      <c r="I72" s="1316"/>
      <c r="J72" s="1316"/>
      <c r="K72" s="1316"/>
      <c r="L72" s="1316"/>
      <c r="M72" s="1316"/>
      <c r="N72" s="1316"/>
      <c r="O72" s="1316"/>
      <c r="P72" s="1316"/>
      <c r="Q72" s="1316"/>
      <c r="R72" s="1316"/>
      <c r="S72" s="1317"/>
      <c r="T72" s="476"/>
      <c r="U72" s="465"/>
      <c r="V72" s="465"/>
      <c r="W72" s="465"/>
      <c r="X72" s="466"/>
      <c r="Y72" s="466" t="s">
        <v>284</v>
      </c>
      <c r="Z72" s="466"/>
      <c r="AA72" s="868" t="s">
        <v>663</v>
      </c>
      <c r="AB72" s="868"/>
      <c r="AC72" s="868"/>
      <c r="AD72" s="1141"/>
      <c r="AE72" s="1141"/>
      <c r="AF72" s="677" t="s">
        <v>164</v>
      </c>
      <c r="AG72" s="677"/>
      <c r="AH72" s="1141"/>
      <c r="AI72" s="1141"/>
      <c r="AJ72" s="677" t="s">
        <v>125</v>
      </c>
      <c r="AK72" s="677"/>
      <c r="AL72" s="1141"/>
      <c r="AM72" s="1141"/>
      <c r="AN72" s="466" t="s">
        <v>301</v>
      </c>
      <c r="AO72" s="466"/>
      <c r="AP72" s="466"/>
      <c r="AQ72" s="466"/>
      <c r="AR72" s="466"/>
      <c r="AS72" s="466"/>
      <c r="AT72" s="466"/>
      <c r="AU72" s="466"/>
      <c r="AV72" s="466"/>
      <c r="AW72" s="466"/>
      <c r="AX72" s="466"/>
      <c r="AY72" s="475"/>
      <c r="AZ72" s="322"/>
      <c r="BA72" s="322"/>
      <c r="BB72" s="322"/>
      <c r="CC72" s="396"/>
      <c r="CD72" s="396"/>
      <c r="CE72" s="406"/>
      <c r="CF72" s="406"/>
      <c r="CG72" s="396"/>
      <c r="CH72" s="396"/>
      <c r="CI72" s="396"/>
      <c r="CJ72" s="406"/>
      <c r="CK72" s="406"/>
      <c r="CL72" s="406"/>
      <c r="CM72" s="406"/>
      <c r="CN72" s="406"/>
      <c r="CO72" s="406"/>
    </row>
    <row r="73" spans="2:93" ht="11.25" customHeight="1">
      <c r="B73" s="1217" t="s">
        <v>100</v>
      </c>
      <c r="C73" s="1218"/>
      <c r="D73" s="1218"/>
      <c r="E73" s="1218"/>
      <c r="F73" s="1218"/>
      <c r="G73" s="1219"/>
      <c r="H73" s="1217" t="s">
        <v>60</v>
      </c>
      <c r="I73" s="1218"/>
      <c r="J73" s="1218"/>
      <c r="K73" s="1218"/>
      <c r="L73" s="1218"/>
      <c r="M73" s="1218"/>
      <c r="N73" s="1218"/>
      <c r="O73" s="1218"/>
      <c r="P73" s="1218"/>
      <c r="Q73" s="1218"/>
      <c r="R73" s="1218"/>
      <c r="S73" s="1219"/>
      <c r="T73" s="471"/>
      <c r="U73" s="472"/>
      <c r="V73" s="472"/>
      <c r="W73" s="472"/>
      <c r="X73" s="468"/>
      <c r="Y73" s="468"/>
      <c r="Z73" s="468"/>
      <c r="AA73" s="679" t="s">
        <v>629</v>
      </c>
      <c r="AB73" s="679"/>
      <c r="AC73" s="679"/>
      <c r="AD73" s="1123" t="str">
        <f>IF(AN5="","",AN5)</f>
        <v/>
      </c>
      <c r="AE73" s="1123"/>
      <c r="AF73" s="679" t="s">
        <v>164</v>
      </c>
      <c r="AG73" s="679"/>
      <c r="AH73" s="1123" t="str">
        <f>IF(AR5="","",AR5)</f>
        <v/>
      </c>
      <c r="AI73" s="1123"/>
      <c r="AJ73" s="679" t="s">
        <v>125</v>
      </c>
      <c r="AK73" s="679"/>
      <c r="AL73" s="1123" t="str">
        <f>IF(AV5="","",AV5)</f>
        <v/>
      </c>
      <c r="AM73" s="1123"/>
      <c r="AN73" s="468" t="s">
        <v>290</v>
      </c>
      <c r="AO73" s="468"/>
      <c r="AP73" s="468"/>
      <c r="AQ73" s="468"/>
      <c r="AR73" s="468"/>
      <c r="AS73" s="468"/>
      <c r="AT73" s="468"/>
      <c r="AU73" s="468"/>
      <c r="AV73" s="468"/>
      <c r="AW73" s="468"/>
      <c r="AX73" s="468"/>
      <c r="AY73" s="480"/>
      <c r="AZ73" s="322"/>
      <c r="BA73" s="322"/>
      <c r="BB73" s="322"/>
      <c r="CC73" s="396"/>
      <c r="CD73" s="396"/>
      <c r="CE73" s="406"/>
      <c r="CF73" s="406"/>
      <c r="CG73" s="396"/>
      <c r="CH73" s="396"/>
      <c r="CI73" s="396"/>
      <c r="CJ73" s="406"/>
      <c r="CK73" s="406"/>
      <c r="CL73" s="406"/>
      <c r="CM73" s="406"/>
      <c r="CN73" s="406"/>
      <c r="CO73" s="406"/>
    </row>
    <row r="74" spans="2:93" ht="15" customHeight="1">
      <c r="B74" s="1302" t="s">
        <v>101</v>
      </c>
      <c r="C74" s="1305" t="s">
        <v>102</v>
      </c>
      <c r="D74" s="1306" t="s">
        <v>103</v>
      </c>
      <c r="E74" s="1307"/>
      <c r="F74" s="1307"/>
      <c r="G74" s="1308"/>
      <c r="H74" s="1217" t="s">
        <v>302</v>
      </c>
      <c r="I74" s="1218"/>
      <c r="J74" s="1218"/>
      <c r="K74" s="1218"/>
      <c r="L74" s="1218"/>
      <c r="M74" s="1218"/>
      <c r="N74" s="1218"/>
      <c r="O74" s="1218"/>
      <c r="P74" s="1218"/>
      <c r="Q74" s="1218"/>
      <c r="R74" s="1218"/>
      <c r="S74" s="1219"/>
      <c r="T74" s="471"/>
      <c r="U74" s="472"/>
      <c r="V74" s="472"/>
      <c r="W74" s="472"/>
      <c r="X74" s="468"/>
      <c r="Y74" s="468"/>
      <c r="Z74" s="468"/>
      <c r="AA74" s="679" t="s">
        <v>629</v>
      </c>
      <c r="AB74" s="679"/>
      <c r="AC74" s="679"/>
      <c r="AD74" s="1123" t="str">
        <f>IF(AN6="","",AN6)</f>
        <v/>
      </c>
      <c r="AE74" s="1123"/>
      <c r="AF74" s="679" t="s">
        <v>164</v>
      </c>
      <c r="AG74" s="679"/>
      <c r="AH74" s="1123" t="str">
        <f>IF(AR6="","",AR6)</f>
        <v/>
      </c>
      <c r="AI74" s="1123"/>
      <c r="AJ74" s="679" t="s">
        <v>125</v>
      </c>
      <c r="AK74" s="679"/>
      <c r="AL74" s="1123" t="str">
        <f>IF(AV6="","",AV6)</f>
        <v/>
      </c>
      <c r="AM74" s="1123"/>
      <c r="AN74" s="468" t="s">
        <v>290</v>
      </c>
      <c r="AO74" s="468"/>
      <c r="AP74" s="468"/>
      <c r="AQ74" s="468"/>
      <c r="AR74" s="468"/>
      <c r="AS74" s="468"/>
      <c r="AT74" s="468"/>
      <c r="AU74" s="468"/>
      <c r="AV74" s="468"/>
      <c r="AW74" s="468"/>
      <c r="AX74" s="468"/>
      <c r="AY74" s="480"/>
      <c r="AZ74" s="322"/>
      <c r="BA74" s="322"/>
      <c r="BB74" s="322"/>
      <c r="CC74" s="396"/>
      <c r="CD74" s="396"/>
      <c r="CE74" s="406"/>
      <c r="CF74" s="406"/>
      <c r="CG74" s="396"/>
      <c r="CH74" s="396"/>
      <c r="CI74" s="396"/>
      <c r="CJ74" s="406"/>
      <c r="CK74" s="406"/>
      <c r="CL74" s="406"/>
      <c r="CM74" s="406"/>
      <c r="CN74" s="406"/>
      <c r="CO74" s="406"/>
    </row>
    <row r="75" spans="2:93" ht="15" customHeight="1">
      <c r="B75" s="1303"/>
      <c r="C75" s="1305"/>
      <c r="D75" s="1214" t="s">
        <v>104</v>
      </c>
      <c r="E75" s="1215"/>
      <c r="F75" s="1215"/>
      <c r="G75" s="1216"/>
      <c r="H75" s="1217" t="s">
        <v>60</v>
      </c>
      <c r="I75" s="1218"/>
      <c r="J75" s="1218"/>
      <c r="K75" s="1218"/>
      <c r="L75" s="1218"/>
      <c r="M75" s="1218"/>
      <c r="N75" s="1218"/>
      <c r="O75" s="1218"/>
      <c r="P75" s="1218"/>
      <c r="Q75" s="1218"/>
      <c r="R75" s="1218"/>
      <c r="S75" s="1219"/>
      <c r="T75" s="471"/>
      <c r="U75" s="472"/>
      <c r="V75" s="472"/>
      <c r="W75" s="472"/>
      <c r="X75" s="468"/>
      <c r="Y75" s="468"/>
      <c r="Z75" s="468"/>
      <c r="AA75" s="679" t="s">
        <v>629</v>
      </c>
      <c r="AB75" s="679"/>
      <c r="AC75" s="679"/>
      <c r="AD75" s="1123" t="str">
        <f>IF(AN5="","",AN5)</f>
        <v/>
      </c>
      <c r="AE75" s="1123"/>
      <c r="AF75" s="679" t="s">
        <v>164</v>
      </c>
      <c r="AG75" s="679"/>
      <c r="AH75" s="1123" t="str">
        <f>IF(AR5="","",AR5)</f>
        <v/>
      </c>
      <c r="AI75" s="1123"/>
      <c r="AJ75" s="679" t="s">
        <v>125</v>
      </c>
      <c r="AK75" s="679"/>
      <c r="AL75" s="1123" t="str">
        <f>IF(AV5="","",AV5)</f>
        <v/>
      </c>
      <c r="AM75" s="1123"/>
      <c r="AN75" s="468" t="s">
        <v>290</v>
      </c>
      <c r="AO75" s="468"/>
      <c r="AP75" s="468"/>
      <c r="AQ75" s="468"/>
      <c r="AR75" s="468"/>
      <c r="AS75" s="468"/>
      <c r="AT75" s="468"/>
      <c r="AU75" s="468"/>
      <c r="AV75" s="468"/>
      <c r="AW75" s="468"/>
      <c r="AX75" s="468"/>
      <c r="AY75" s="480"/>
      <c r="AZ75" s="322"/>
      <c r="BA75" s="322"/>
      <c r="BB75" s="322"/>
      <c r="CC75" s="396"/>
      <c r="CD75" s="396"/>
      <c r="CE75" s="406"/>
      <c r="CF75" s="406"/>
      <c r="CG75" s="396"/>
      <c r="CH75" s="396"/>
      <c r="CI75" s="396"/>
      <c r="CJ75" s="406"/>
      <c r="CK75" s="406"/>
      <c r="CL75" s="406"/>
      <c r="CM75" s="406"/>
      <c r="CN75" s="406"/>
      <c r="CO75" s="406"/>
    </row>
    <row r="76" spans="2:93" ht="15" customHeight="1">
      <c r="B76" s="1303"/>
      <c r="C76" s="1305"/>
      <c r="D76" s="1214" t="s">
        <v>105</v>
      </c>
      <c r="E76" s="1215"/>
      <c r="F76" s="1215"/>
      <c r="G76" s="1216"/>
      <c r="H76" s="1217" t="s">
        <v>106</v>
      </c>
      <c r="I76" s="1218"/>
      <c r="J76" s="1218"/>
      <c r="K76" s="1218"/>
      <c r="L76" s="1218"/>
      <c r="M76" s="1218"/>
      <c r="N76" s="1218"/>
      <c r="O76" s="1218"/>
      <c r="P76" s="1218"/>
      <c r="Q76" s="1218"/>
      <c r="R76" s="1218"/>
      <c r="S76" s="1219"/>
      <c r="T76" s="471"/>
      <c r="U76" s="472"/>
      <c r="V76" s="472"/>
      <c r="W76" s="472"/>
      <c r="X76" s="468"/>
      <c r="Y76" s="468"/>
      <c r="Z76" s="468"/>
      <c r="AA76" s="888" t="s">
        <v>663</v>
      </c>
      <c r="AB76" s="888"/>
      <c r="AC76" s="888"/>
      <c r="AD76" s="1128"/>
      <c r="AE76" s="1128"/>
      <c r="AF76" s="679" t="s">
        <v>164</v>
      </c>
      <c r="AG76" s="679"/>
      <c r="AH76" s="1128"/>
      <c r="AI76" s="1128"/>
      <c r="AJ76" s="679" t="s">
        <v>125</v>
      </c>
      <c r="AK76" s="679"/>
      <c r="AL76" s="1128"/>
      <c r="AM76" s="1128"/>
      <c r="AN76" s="468" t="s">
        <v>290</v>
      </c>
      <c r="AO76" s="468"/>
      <c r="AP76" s="468"/>
      <c r="AQ76" s="468"/>
      <c r="AR76" s="468"/>
      <c r="AS76" s="468"/>
      <c r="AT76" s="468"/>
      <c r="AU76" s="468"/>
      <c r="AV76" s="468"/>
      <c r="AW76" s="468"/>
      <c r="AX76" s="468"/>
      <c r="AY76" s="480"/>
      <c r="AZ76" s="322"/>
      <c r="BA76" s="322"/>
      <c r="BB76" s="322"/>
      <c r="CC76" s="396"/>
      <c r="CD76" s="396"/>
      <c r="CE76" s="406"/>
      <c r="CF76" s="406"/>
      <c r="CG76" s="396"/>
      <c r="CH76" s="396"/>
      <c r="CI76" s="396"/>
      <c r="CJ76" s="406"/>
      <c r="CK76" s="406"/>
      <c r="CL76" s="406"/>
      <c r="CM76" s="406"/>
      <c r="CN76" s="406"/>
      <c r="CO76" s="406"/>
    </row>
    <row r="77" spans="2:93" ht="11.25" customHeight="1">
      <c r="B77" s="1303"/>
      <c r="C77" s="1256" t="s">
        <v>107</v>
      </c>
      <c r="D77" s="1257"/>
      <c r="E77" s="1257"/>
      <c r="F77" s="1257"/>
      <c r="G77" s="1258"/>
      <c r="H77" s="1312" t="s">
        <v>52</v>
      </c>
      <c r="I77" s="1313"/>
      <c r="J77" s="1313"/>
      <c r="K77" s="1313"/>
      <c r="L77" s="1313"/>
      <c r="M77" s="1313"/>
      <c r="N77" s="1313"/>
      <c r="O77" s="1313"/>
      <c r="P77" s="1313"/>
      <c r="Q77" s="1313"/>
      <c r="R77" s="1313"/>
      <c r="S77" s="1314"/>
      <c r="T77" s="471"/>
      <c r="U77" s="472"/>
      <c r="V77" s="472"/>
      <c r="W77" s="472"/>
      <c r="X77" s="472"/>
      <c r="Y77" s="472" t="s">
        <v>219</v>
      </c>
      <c r="Z77" s="472"/>
      <c r="AA77" s="888" t="s">
        <v>663</v>
      </c>
      <c r="AB77" s="888"/>
      <c r="AC77" s="888"/>
      <c r="AD77" s="1135"/>
      <c r="AE77" s="1135"/>
      <c r="AF77" s="808" t="s">
        <v>164</v>
      </c>
      <c r="AG77" s="808"/>
      <c r="AH77" s="804" t="str">
        <f>IF(AR9="","",IF(日程表!E3="","",IF(日程表!E3&lt;28,AR9,IF(AND(AR9=12,OR(日程表!E3=31,日程表!E3="末")),1,AR9+1))))</f>
        <v/>
      </c>
      <c r="AI77" s="804"/>
      <c r="AJ77" s="808" t="s">
        <v>125</v>
      </c>
      <c r="AK77" s="808"/>
      <c r="AL77" s="804" t="str">
        <f>IF(AR9="","",IF(日程表!E3="","",IF(日程表!E3&lt;28,日程表!E3+1,1)))</f>
        <v/>
      </c>
      <c r="AM77" s="804"/>
      <c r="AN77" s="472" t="s">
        <v>301</v>
      </c>
      <c r="AO77" s="472"/>
      <c r="AP77" s="472"/>
      <c r="AQ77" s="472"/>
      <c r="AR77" s="472"/>
      <c r="AS77" s="472"/>
      <c r="AT77" s="472"/>
      <c r="AU77" s="472"/>
      <c r="AV77" s="472"/>
      <c r="AW77" s="472"/>
      <c r="AX77" s="472"/>
      <c r="AY77" s="473"/>
      <c r="AZ77" s="322"/>
      <c r="BA77" s="322"/>
      <c r="BB77" s="322"/>
      <c r="CC77" s="396"/>
      <c r="CD77" s="396"/>
      <c r="CE77" s="406"/>
      <c r="CF77" s="406"/>
      <c r="CG77" s="396"/>
      <c r="CH77" s="396"/>
      <c r="CI77" s="396"/>
      <c r="CJ77" s="406"/>
      <c r="CK77" s="406"/>
      <c r="CL77" s="406"/>
      <c r="CM77" s="406"/>
      <c r="CN77" s="406"/>
      <c r="CO77" s="406"/>
    </row>
    <row r="78" spans="2:93" ht="11.25" customHeight="1">
      <c r="B78" s="1304"/>
      <c r="C78" s="1309"/>
      <c r="D78" s="1310"/>
      <c r="E78" s="1310"/>
      <c r="F78" s="1310"/>
      <c r="G78" s="1311"/>
      <c r="H78" s="1315"/>
      <c r="I78" s="1316"/>
      <c r="J78" s="1316"/>
      <c r="K78" s="1316"/>
      <c r="L78" s="1316"/>
      <c r="M78" s="1316"/>
      <c r="N78" s="1316"/>
      <c r="O78" s="1316"/>
      <c r="P78" s="1316"/>
      <c r="Q78" s="1316"/>
      <c r="R78" s="1316"/>
      <c r="S78" s="1317"/>
      <c r="T78" s="476"/>
      <c r="U78" s="465"/>
      <c r="V78" s="465"/>
      <c r="W78" s="465"/>
      <c r="X78" s="466"/>
      <c r="Y78" s="466" t="s">
        <v>284</v>
      </c>
      <c r="Z78" s="466"/>
      <c r="AA78" s="677" t="s">
        <v>629</v>
      </c>
      <c r="AB78" s="677"/>
      <c r="AC78" s="677"/>
      <c r="AD78" s="1119" t="str">
        <f>IF(AN5="","",AN5)</f>
        <v/>
      </c>
      <c r="AE78" s="1119"/>
      <c r="AF78" s="677" t="s">
        <v>164</v>
      </c>
      <c r="AG78" s="677"/>
      <c r="AH78" s="1119" t="str">
        <f>IF(AR5="","",AR5)</f>
        <v/>
      </c>
      <c r="AI78" s="1119"/>
      <c r="AJ78" s="677" t="s">
        <v>125</v>
      </c>
      <c r="AK78" s="677"/>
      <c r="AL78" s="1119" t="str">
        <f>IF(AV5="","",AV5)</f>
        <v/>
      </c>
      <c r="AM78" s="1119"/>
      <c r="AN78" s="466" t="s">
        <v>301</v>
      </c>
      <c r="AO78" s="466"/>
      <c r="AP78" s="466"/>
      <c r="AQ78" s="466"/>
      <c r="AR78" s="466"/>
      <c r="AS78" s="466"/>
      <c r="AT78" s="466"/>
      <c r="AU78" s="466"/>
      <c r="AV78" s="466"/>
      <c r="AW78" s="466"/>
      <c r="AX78" s="466"/>
      <c r="AY78" s="475"/>
      <c r="AZ78" s="322"/>
      <c r="BA78" s="322"/>
      <c r="BB78" s="322"/>
      <c r="CC78" s="396"/>
      <c r="CD78" s="396"/>
      <c r="CE78" s="406"/>
      <c r="CF78" s="406"/>
      <c r="CG78" s="396"/>
      <c r="CH78" s="396"/>
      <c r="CI78" s="396"/>
      <c r="CJ78" s="406"/>
      <c r="CK78" s="406"/>
      <c r="CL78" s="406"/>
      <c r="CM78" s="406"/>
      <c r="CN78" s="406"/>
      <c r="CO78" s="406"/>
    </row>
    <row r="79" spans="2:93" ht="11.25" customHeight="1">
      <c r="B79" s="1217" t="s">
        <v>48</v>
      </c>
      <c r="C79" s="1218"/>
      <c r="D79" s="1218"/>
      <c r="E79" s="1218"/>
      <c r="F79" s="1218"/>
      <c r="G79" s="1219"/>
      <c r="H79" s="494" t="str">
        <f>IF(AW9="連結","最近連結会計年度","最近事業年度")</f>
        <v>最近事業年度</v>
      </c>
      <c r="I79" s="492"/>
      <c r="J79" s="492"/>
      <c r="K79" s="492"/>
      <c r="L79" s="492"/>
      <c r="M79" s="492"/>
      <c r="N79" s="492"/>
      <c r="O79" s="492"/>
      <c r="P79" s="492"/>
      <c r="Q79" s="492"/>
      <c r="R79" s="492"/>
      <c r="S79" s="493"/>
      <c r="T79" s="467"/>
      <c r="U79" s="468"/>
      <c r="V79" s="468"/>
      <c r="W79" s="468"/>
      <c r="X79" s="468"/>
      <c r="Y79" s="468"/>
      <c r="Z79" s="468"/>
      <c r="AA79" s="888" t="s">
        <v>663</v>
      </c>
      <c r="AB79" s="888"/>
      <c r="AC79" s="888"/>
      <c r="AD79" s="1123" t="str">
        <f>IF(AN9="","",AN9)</f>
        <v/>
      </c>
      <c r="AE79" s="1123"/>
      <c r="AF79" s="679" t="s">
        <v>164</v>
      </c>
      <c r="AG79" s="679"/>
      <c r="AH79" s="1123" t="str">
        <f>IF(AR9="","",AR9)</f>
        <v/>
      </c>
      <c r="AI79" s="1123"/>
      <c r="AJ79" s="468" t="s">
        <v>291</v>
      </c>
      <c r="AK79" s="468"/>
      <c r="AL79" s="468"/>
      <c r="AM79" s="468"/>
      <c r="AN79" s="468"/>
      <c r="AO79" s="468"/>
      <c r="AP79" s="468"/>
      <c r="AQ79" s="468"/>
      <c r="AR79" s="468"/>
      <c r="AS79" s="468"/>
      <c r="AT79" s="468"/>
      <c r="AU79" s="468"/>
      <c r="AV79" s="468"/>
      <c r="AW79" s="468"/>
      <c r="AX79" s="468"/>
      <c r="AY79" s="480"/>
      <c r="AZ79" s="322"/>
      <c r="BA79" s="322"/>
      <c r="BB79" s="322"/>
      <c r="BC79" s="413"/>
      <c r="BD79" s="413"/>
      <c r="BE79" s="413"/>
      <c r="BF79" s="413"/>
      <c r="BG79" s="413"/>
      <c r="BH79" s="413"/>
      <c r="BI79" s="413"/>
      <c r="BJ79" s="413"/>
      <c r="BK79" s="413"/>
      <c r="BL79" s="413"/>
      <c r="BM79" s="413"/>
      <c r="BN79" s="413"/>
      <c r="BO79" s="413"/>
      <c r="BP79" s="413"/>
      <c r="BQ79" s="413"/>
      <c r="BR79" s="413"/>
      <c r="BS79" s="413"/>
      <c r="BT79" s="413"/>
      <c r="BU79" s="413"/>
      <c r="BV79" s="413"/>
      <c r="CC79" s="396"/>
      <c r="CD79" s="396"/>
      <c r="CE79" s="396"/>
      <c r="CF79" s="396"/>
      <c r="CG79" s="396"/>
      <c r="CH79" s="396"/>
      <c r="CI79" s="396"/>
      <c r="CJ79" s="396"/>
      <c r="CK79" s="396"/>
      <c r="CL79" s="396"/>
      <c r="CM79" s="396"/>
      <c r="CN79" s="396"/>
      <c r="CO79" s="396"/>
    </row>
    <row r="80" spans="2:93" ht="11.25" customHeight="1">
      <c r="B80" s="1299" t="s">
        <v>108</v>
      </c>
      <c r="C80" s="1239" t="s">
        <v>303</v>
      </c>
      <c r="D80" s="1240"/>
      <c r="E80" s="1240"/>
      <c r="F80" s="1240"/>
      <c r="G80" s="1241"/>
      <c r="H80" s="1217" t="s">
        <v>304</v>
      </c>
      <c r="I80" s="1218"/>
      <c r="J80" s="1218"/>
      <c r="K80" s="1218"/>
      <c r="L80" s="1218"/>
      <c r="M80" s="1218"/>
      <c r="N80" s="1218"/>
      <c r="O80" s="1218"/>
      <c r="P80" s="1218"/>
      <c r="Q80" s="1218"/>
      <c r="R80" s="1218"/>
      <c r="S80" s="1219"/>
      <c r="T80" s="1164" t="s">
        <v>673</v>
      </c>
      <c r="U80" s="806"/>
      <c r="V80" s="806"/>
      <c r="W80" s="806"/>
      <c r="X80" s="1128"/>
      <c r="Y80" s="1128"/>
      <c r="Z80" s="679" t="s">
        <v>164</v>
      </c>
      <c r="AA80" s="679"/>
      <c r="AB80" s="1128"/>
      <c r="AC80" s="1128"/>
      <c r="AD80" s="679" t="s">
        <v>286</v>
      </c>
      <c r="AE80" s="679"/>
      <c r="AF80" s="1128"/>
      <c r="AG80" s="1128"/>
      <c r="AH80" s="802" t="s">
        <v>654</v>
      </c>
      <c r="AI80" s="802"/>
      <c r="AJ80" s="802"/>
      <c r="AK80" s="802"/>
      <c r="AL80" s="802"/>
      <c r="AM80" s="802"/>
      <c r="AN80" s="1128"/>
      <c r="AO80" s="1128"/>
      <c r="AP80" s="679" t="s">
        <v>164</v>
      </c>
      <c r="AQ80" s="679"/>
      <c r="AR80" s="1128"/>
      <c r="AS80" s="1128"/>
      <c r="AT80" s="679" t="s">
        <v>286</v>
      </c>
      <c r="AU80" s="679"/>
      <c r="AV80" s="1128"/>
      <c r="AW80" s="1128"/>
      <c r="AX80" s="679" t="s">
        <v>163</v>
      </c>
      <c r="AY80" s="718"/>
      <c r="AZ80" s="322"/>
      <c r="BA80" s="322"/>
      <c r="BB80" s="322"/>
      <c r="CC80" s="396"/>
      <c r="CD80" s="302"/>
      <c r="CE80" s="406"/>
      <c r="CF80" s="406"/>
      <c r="CG80" s="396"/>
      <c r="CH80" s="396"/>
      <c r="CI80" s="396"/>
      <c r="CJ80" s="406"/>
      <c r="CK80" s="406"/>
      <c r="CL80" s="406"/>
      <c r="CM80" s="406"/>
      <c r="CN80" s="406"/>
      <c r="CO80" s="406"/>
    </row>
    <row r="81" spans="2:100" ht="11.25" customHeight="1">
      <c r="B81" s="1300"/>
      <c r="C81" s="1296"/>
      <c r="D81" s="1297"/>
      <c r="E81" s="1297"/>
      <c r="F81" s="1297"/>
      <c r="G81" s="1298"/>
      <c r="H81" s="1217" t="s">
        <v>305</v>
      </c>
      <c r="I81" s="1218"/>
      <c r="J81" s="1218"/>
      <c r="K81" s="1218"/>
      <c r="L81" s="1218"/>
      <c r="M81" s="1218"/>
      <c r="N81" s="1218"/>
      <c r="O81" s="1218"/>
      <c r="P81" s="1218"/>
      <c r="Q81" s="1218"/>
      <c r="R81" s="1218"/>
      <c r="S81" s="1219"/>
      <c r="T81" s="1164" t="s">
        <v>673</v>
      </c>
      <c r="U81" s="806"/>
      <c r="V81" s="806"/>
      <c r="W81" s="806"/>
      <c r="X81" s="1128"/>
      <c r="Y81" s="1128"/>
      <c r="Z81" s="679" t="s">
        <v>164</v>
      </c>
      <c r="AA81" s="679"/>
      <c r="AB81" s="1128"/>
      <c r="AC81" s="1128"/>
      <c r="AD81" s="679" t="s">
        <v>286</v>
      </c>
      <c r="AE81" s="679"/>
      <c r="AF81" s="1128"/>
      <c r="AG81" s="1128"/>
      <c r="AH81" s="802" t="s">
        <v>654</v>
      </c>
      <c r="AI81" s="802"/>
      <c r="AJ81" s="802"/>
      <c r="AK81" s="802"/>
      <c r="AL81" s="802"/>
      <c r="AM81" s="802"/>
      <c r="AN81" s="1128"/>
      <c r="AO81" s="1128"/>
      <c r="AP81" s="679" t="s">
        <v>164</v>
      </c>
      <c r="AQ81" s="679"/>
      <c r="AR81" s="1128"/>
      <c r="AS81" s="1128"/>
      <c r="AT81" s="679" t="s">
        <v>286</v>
      </c>
      <c r="AU81" s="679"/>
      <c r="AV81" s="1128"/>
      <c r="AW81" s="1128"/>
      <c r="AX81" s="679" t="s">
        <v>163</v>
      </c>
      <c r="AY81" s="718"/>
      <c r="AZ81" s="322"/>
      <c r="BA81" s="322"/>
      <c r="BB81" s="322"/>
      <c r="CC81" s="396"/>
      <c r="CD81" s="302"/>
      <c r="CE81" s="406"/>
      <c r="CF81" s="406"/>
      <c r="CG81" s="396"/>
      <c r="CH81" s="396"/>
      <c r="CI81" s="396"/>
      <c r="CJ81" s="406"/>
      <c r="CK81" s="406"/>
      <c r="CL81" s="406"/>
      <c r="CM81" s="406"/>
      <c r="CN81" s="406"/>
      <c r="CO81" s="406"/>
    </row>
    <row r="82" spans="2:100" ht="11.25" customHeight="1">
      <c r="B82" s="1300"/>
      <c r="C82" s="1296"/>
      <c r="D82" s="1297"/>
      <c r="E82" s="1297"/>
      <c r="F82" s="1297"/>
      <c r="G82" s="1298"/>
      <c r="H82" s="1217" t="s">
        <v>306</v>
      </c>
      <c r="I82" s="1218"/>
      <c r="J82" s="1218"/>
      <c r="K82" s="1218"/>
      <c r="L82" s="1218"/>
      <c r="M82" s="1218"/>
      <c r="N82" s="1218"/>
      <c r="O82" s="1218"/>
      <c r="P82" s="1218"/>
      <c r="Q82" s="1218"/>
      <c r="R82" s="1218"/>
      <c r="S82" s="1219"/>
      <c r="T82" s="1164" t="s">
        <v>673</v>
      </c>
      <c r="U82" s="806"/>
      <c r="V82" s="806"/>
      <c r="W82" s="806"/>
      <c r="X82" s="1128"/>
      <c r="Y82" s="1128"/>
      <c r="Z82" s="679" t="s">
        <v>164</v>
      </c>
      <c r="AA82" s="679"/>
      <c r="AB82" s="1128"/>
      <c r="AC82" s="1128"/>
      <c r="AD82" s="679" t="s">
        <v>286</v>
      </c>
      <c r="AE82" s="679"/>
      <c r="AF82" s="1128"/>
      <c r="AG82" s="1128"/>
      <c r="AH82" s="802" t="s">
        <v>654</v>
      </c>
      <c r="AI82" s="802"/>
      <c r="AJ82" s="802"/>
      <c r="AK82" s="802"/>
      <c r="AL82" s="802"/>
      <c r="AM82" s="802"/>
      <c r="AN82" s="1128"/>
      <c r="AO82" s="1128"/>
      <c r="AP82" s="679" t="s">
        <v>164</v>
      </c>
      <c r="AQ82" s="679"/>
      <c r="AR82" s="1128"/>
      <c r="AS82" s="1128"/>
      <c r="AT82" s="679" t="s">
        <v>286</v>
      </c>
      <c r="AU82" s="679"/>
      <c r="AV82" s="1128"/>
      <c r="AW82" s="1128"/>
      <c r="AX82" s="679" t="s">
        <v>163</v>
      </c>
      <c r="AY82" s="718"/>
      <c r="AZ82" s="322"/>
      <c r="BA82" s="322"/>
      <c r="BB82" s="322"/>
      <c r="CC82" s="396"/>
      <c r="CD82" s="302"/>
      <c r="CE82" s="406"/>
      <c r="CF82" s="406"/>
      <c r="CG82" s="396"/>
      <c r="CH82" s="396"/>
      <c r="CI82" s="396"/>
      <c r="CJ82" s="406"/>
      <c r="CK82" s="406"/>
      <c r="CL82" s="406"/>
      <c r="CM82" s="406"/>
      <c r="CN82" s="406"/>
      <c r="CO82" s="406"/>
    </row>
    <row r="83" spans="2:100" ht="11.25" customHeight="1">
      <c r="B83" s="1301"/>
      <c r="C83" s="1242"/>
      <c r="D83" s="1243"/>
      <c r="E83" s="1243"/>
      <c r="F83" s="1243"/>
      <c r="G83" s="1244"/>
      <c r="H83" s="486" t="s">
        <v>32</v>
      </c>
      <c r="I83" s="487"/>
      <c r="J83" s="487"/>
      <c r="K83" s="487"/>
      <c r="L83" s="487"/>
      <c r="M83" s="487"/>
      <c r="N83" s="487"/>
      <c r="O83" s="487"/>
      <c r="P83" s="487"/>
      <c r="Q83" s="487"/>
      <c r="R83" s="487"/>
      <c r="S83" s="488"/>
      <c r="T83" s="744" t="s">
        <v>307</v>
      </c>
      <c r="U83" s="679"/>
      <c r="V83" s="679">
        <v>19</v>
      </c>
      <c r="W83" s="679"/>
      <c r="X83" s="679" t="s">
        <v>308</v>
      </c>
      <c r="Y83" s="679"/>
      <c r="Z83" s="679" t="s">
        <v>307</v>
      </c>
      <c r="AA83" s="679"/>
      <c r="AB83" s="1128"/>
      <c r="AC83" s="1128"/>
      <c r="AD83" s="679" t="s">
        <v>309</v>
      </c>
      <c r="AE83" s="679"/>
      <c r="AF83" s="679" t="s">
        <v>307</v>
      </c>
      <c r="AG83" s="679"/>
      <c r="AH83" s="1128"/>
      <c r="AI83" s="1128"/>
      <c r="AJ83" s="679" t="s">
        <v>310</v>
      </c>
      <c r="AK83" s="679"/>
      <c r="AL83" s="679" t="s">
        <v>227</v>
      </c>
      <c r="AM83" s="679"/>
      <c r="AN83" s="1128"/>
      <c r="AO83" s="1128"/>
      <c r="AP83" s="406"/>
      <c r="AQ83" s="406"/>
      <c r="AR83" s="406"/>
      <c r="AS83" s="406"/>
      <c r="AT83" s="406"/>
      <c r="AU83" s="406"/>
      <c r="AV83" s="406"/>
      <c r="AW83" s="406"/>
      <c r="AX83" s="406"/>
      <c r="AY83" s="407"/>
      <c r="AZ83" s="322"/>
      <c r="BA83" s="322"/>
      <c r="BB83" s="322"/>
      <c r="CC83" s="396"/>
      <c r="CD83" s="396"/>
      <c r="CE83" s="406"/>
      <c r="CF83" s="406"/>
      <c r="CG83" s="396"/>
      <c r="CH83" s="396"/>
      <c r="CI83" s="396"/>
      <c r="CJ83" s="406"/>
      <c r="CK83" s="406"/>
      <c r="CL83" s="406"/>
      <c r="CM83" s="406"/>
      <c r="CN83" s="406"/>
      <c r="CO83" s="406"/>
    </row>
    <row r="84" spans="2:100" ht="11.25" customHeight="1">
      <c r="B84" s="1293" t="s">
        <v>532</v>
      </c>
      <c r="C84" s="1239" t="s">
        <v>533</v>
      </c>
      <c r="D84" s="1240"/>
      <c r="E84" s="1240"/>
      <c r="F84" s="1240"/>
      <c r="G84" s="1241"/>
      <c r="H84" s="1217" t="s">
        <v>304</v>
      </c>
      <c r="I84" s="1218"/>
      <c r="J84" s="1218"/>
      <c r="K84" s="1218"/>
      <c r="L84" s="1218"/>
      <c r="M84" s="1218"/>
      <c r="N84" s="1218"/>
      <c r="O84" s="1218"/>
      <c r="P84" s="1218"/>
      <c r="Q84" s="1218"/>
      <c r="R84" s="1218"/>
      <c r="S84" s="1219"/>
      <c r="T84" s="1164" t="s">
        <v>673</v>
      </c>
      <c r="U84" s="806"/>
      <c r="V84" s="806"/>
      <c r="W84" s="806"/>
      <c r="X84" s="1128"/>
      <c r="Y84" s="1128"/>
      <c r="Z84" s="679" t="s">
        <v>164</v>
      </c>
      <c r="AA84" s="679"/>
      <c r="AB84" s="1128"/>
      <c r="AC84" s="1128"/>
      <c r="AD84" s="679" t="s">
        <v>286</v>
      </c>
      <c r="AE84" s="679"/>
      <c r="AF84" s="1128"/>
      <c r="AG84" s="1128"/>
      <c r="AH84" s="802" t="s">
        <v>654</v>
      </c>
      <c r="AI84" s="802"/>
      <c r="AJ84" s="802"/>
      <c r="AK84" s="802"/>
      <c r="AL84" s="802"/>
      <c r="AM84" s="802"/>
      <c r="AN84" s="1128"/>
      <c r="AO84" s="1128"/>
      <c r="AP84" s="679" t="s">
        <v>164</v>
      </c>
      <c r="AQ84" s="679"/>
      <c r="AR84" s="1128"/>
      <c r="AS84" s="1128"/>
      <c r="AT84" s="679" t="s">
        <v>286</v>
      </c>
      <c r="AU84" s="679"/>
      <c r="AV84" s="1128"/>
      <c r="AW84" s="1128"/>
      <c r="AX84" s="679" t="s">
        <v>163</v>
      </c>
      <c r="AY84" s="718"/>
      <c r="AZ84" s="322"/>
      <c r="BA84" s="322"/>
      <c r="BB84" s="322"/>
      <c r="CC84" s="396"/>
      <c r="CD84" s="302"/>
      <c r="CE84" s="406"/>
      <c r="CF84" s="406"/>
      <c r="CG84" s="396"/>
      <c r="CH84" s="396"/>
      <c r="CI84" s="396"/>
      <c r="CJ84" s="406"/>
      <c r="CK84" s="406"/>
      <c r="CL84" s="406"/>
      <c r="CM84" s="406"/>
      <c r="CN84" s="406"/>
      <c r="CO84" s="406"/>
    </row>
    <row r="85" spans="2:100" ht="11.25" customHeight="1">
      <c r="B85" s="1294"/>
      <c r="C85" s="1296"/>
      <c r="D85" s="1297"/>
      <c r="E85" s="1297"/>
      <c r="F85" s="1297"/>
      <c r="G85" s="1298"/>
      <c r="H85" s="1217" t="s">
        <v>305</v>
      </c>
      <c r="I85" s="1218"/>
      <c r="J85" s="1218"/>
      <c r="K85" s="1218"/>
      <c r="L85" s="1218"/>
      <c r="M85" s="1218"/>
      <c r="N85" s="1218"/>
      <c r="O85" s="1218"/>
      <c r="P85" s="1218"/>
      <c r="Q85" s="1218"/>
      <c r="R85" s="1218"/>
      <c r="S85" s="1219"/>
      <c r="T85" s="1164" t="s">
        <v>673</v>
      </c>
      <c r="U85" s="806"/>
      <c r="V85" s="806"/>
      <c r="W85" s="806"/>
      <c r="X85" s="1128"/>
      <c r="Y85" s="1128"/>
      <c r="Z85" s="679" t="s">
        <v>164</v>
      </c>
      <c r="AA85" s="679"/>
      <c r="AB85" s="1128"/>
      <c r="AC85" s="1128"/>
      <c r="AD85" s="679" t="s">
        <v>286</v>
      </c>
      <c r="AE85" s="679"/>
      <c r="AF85" s="1128"/>
      <c r="AG85" s="1128"/>
      <c r="AH85" s="802" t="s">
        <v>654</v>
      </c>
      <c r="AI85" s="802"/>
      <c r="AJ85" s="802"/>
      <c r="AK85" s="802"/>
      <c r="AL85" s="802"/>
      <c r="AM85" s="802"/>
      <c r="AN85" s="1128"/>
      <c r="AO85" s="1128"/>
      <c r="AP85" s="679" t="s">
        <v>164</v>
      </c>
      <c r="AQ85" s="679"/>
      <c r="AR85" s="1128"/>
      <c r="AS85" s="1128"/>
      <c r="AT85" s="679" t="s">
        <v>286</v>
      </c>
      <c r="AU85" s="679"/>
      <c r="AV85" s="1128"/>
      <c r="AW85" s="1128"/>
      <c r="AX85" s="679" t="s">
        <v>163</v>
      </c>
      <c r="AY85" s="718"/>
      <c r="AZ85" s="322"/>
      <c r="BA85" s="322"/>
      <c r="BB85" s="322"/>
      <c r="CC85" s="396"/>
      <c r="CD85" s="302"/>
      <c r="CE85" s="406"/>
      <c r="CF85" s="406"/>
      <c r="CG85" s="396"/>
      <c r="CH85" s="396"/>
      <c r="CI85" s="396"/>
      <c r="CJ85" s="406"/>
      <c r="CK85" s="406"/>
      <c r="CL85" s="406"/>
      <c r="CM85" s="406"/>
      <c r="CN85" s="406"/>
      <c r="CO85" s="406"/>
    </row>
    <row r="86" spans="2:100" ht="11.25" customHeight="1">
      <c r="B86" s="1294"/>
      <c r="C86" s="1296"/>
      <c r="D86" s="1297"/>
      <c r="E86" s="1297"/>
      <c r="F86" s="1297"/>
      <c r="G86" s="1298"/>
      <c r="H86" s="1217" t="s">
        <v>306</v>
      </c>
      <c r="I86" s="1218"/>
      <c r="J86" s="1218"/>
      <c r="K86" s="1218"/>
      <c r="L86" s="1218"/>
      <c r="M86" s="1218"/>
      <c r="N86" s="1218"/>
      <c r="O86" s="1218"/>
      <c r="P86" s="1218"/>
      <c r="Q86" s="1218"/>
      <c r="R86" s="1218"/>
      <c r="S86" s="1219"/>
      <c r="T86" s="1164" t="s">
        <v>673</v>
      </c>
      <c r="U86" s="806"/>
      <c r="V86" s="806"/>
      <c r="W86" s="806"/>
      <c r="X86" s="1128"/>
      <c r="Y86" s="1128"/>
      <c r="Z86" s="679" t="s">
        <v>164</v>
      </c>
      <c r="AA86" s="679"/>
      <c r="AB86" s="1128"/>
      <c r="AC86" s="1128"/>
      <c r="AD86" s="679" t="s">
        <v>286</v>
      </c>
      <c r="AE86" s="679"/>
      <c r="AF86" s="1128"/>
      <c r="AG86" s="1128"/>
      <c r="AH86" s="802" t="s">
        <v>654</v>
      </c>
      <c r="AI86" s="802"/>
      <c r="AJ86" s="802"/>
      <c r="AK86" s="802"/>
      <c r="AL86" s="802"/>
      <c r="AM86" s="802"/>
      <c r="AN86" s="1128"/>
      <c r="AO86" s="1128"/>
      <c r="AP86" s="679" t="s">
        <v>164</v>
      </c>
      <c r="AQ86" s="679"/>
      <c r="AR86" s="1128"/>
      <c r="AS86" s="1128"/>
      <c r="AT86" s="679" t="s">
        <v>286</v>
      </c>
      <c r="AU86" s="679"/>
      <c r="AV86" s="1128"/>
      <c r="AW86" s="1128"/>
      <c r="AX86" s="679" t="s">
        <v>163</v>
      </c>
      <c r="AY86" s="718"/>
      <c r="AZ86" s="322"/>
      <c r="BA86" s="322"/>
      <c r="BB86" s="322"/>
      <c r="CC86" s="396"/>
      <c r="CD86" s="302"/>
      <c r="CE86" s="406"/>
      <c r="CF86" s="406"/>
      <c r="CG86" s="396"/>
      <c r="CH86" s="396"/>
      <c r="CI86" s="396"/>
      <c r="CJ86" s="406"/>
      <c r="CK86" s="406"/>
      <c r="CL86" s="406"/>
      <c r="CM86" s="406"/>
      <c r="CN86" s="406"/>
      <c r="CO86" s="406"/>
    </row>
    <row r="87" spans="2:100" ht="11.25" customHeight="1">
      <c r="B87" s="1295"/>
      <c r="C87" s="1242"/>
      <c r="D87" s="1243"/>
      <c r="E87" s="1243"/>
      <c r="F87" s="1243"/>
      <c r="G87" s="1244"/>
      <c r="H87" s="494" t="s">
        <v>32</v>
      </c>
      <c r="I87" s="492"/>
      <c r="J87" s="492"/>
      <c r="K87" s="492"/>
      <c r="L87" s="492"/>
      <c r="M87" s="492"/>
      <c r="N87" s="492"/>
      <c r="O87" s="492"/>
      <c r="P87" s="492"/>
      <c r="Q87" s="492"/>
      <c r="R87" s="492"/>
      <c r="S87" s="493"/>
      <c r="T87" s="744" t="s">
        <v>307</v>
      </c>
      <c r="U87" s="679"/>
      <c r="V87" s="679">
        <v>19</v>
      </c>
      <c r="W87" s="679"/>
      <c r="X87" s="679" t="s">
        <v>308</v>
      </c>
      <c r="Y87" s="679"/>
      <c r="Z87" s="679" t="s">
        <v>307</v>
      </c>
      <c r="AA87" s="679"/>
      <c r="AB87" s="1128"/>
      <c r="AC87" s="1128"/>
      <c r="AD87" s="679" t="s">
        <v>309</v>
      </c>
      <c r="AE87" s="679"/>
      <c r="AF87" s="679" t="s">
        <v>307</v>
      </c>
      <c r="AG87" s="679"/>
      <c r="AH87" s="1128"/>
      <c r="AI87" s="1128"/>
      <c r="AJ87" s="679" t="s">
        <v>310</v>
      </c>
      <c r="AK87" s="679"/>
      <c r="AL87" s="679" t="s">
        <v>227</v>
      </c>
      <c r="AM87" s="679"/>
      <c r="AN87" s="1128"/>
      <c r="AO87" s="1128"/>
      <c r="AP87" s="399"/>
      <c r="AQ87" s="399"/>
      <c r="AR87" s="399"/>
      <c r="AS87" s="399"/>
      <c r="AT87" s="399"/>
      <c r="AU87" s="399"/>
      <c r="AV87" s="399"/>
      <c r="AW87" s="399"/>
      <c r="AX87" s="399"/>
      <c r="AY87" s="415"/>
      <c r="AZ87" s="322"/>
      <c r="BA87" s="322"/>
      <c r="BB87" s="322"/>
      <c r="CC87" s="396"/>
      <c r="CD87" s="396"/>
      <c r="CE87" s="406"/>
      <c r="CF87" s="406"/>
      <c r="CG87" s="396"/>
      <c r="CH87" s="396"/>
      <c r="CI87" s="396"/>
      <c r="CJ87" s="406"/>
      <c r="CK87" s="406"/>
      <c r="CL87" s="406"/>
      <c r="CM87" s="406"/>
      <c r="CN87" s="406"/>
      <c r="CO87" s="406"/>
    </row>
    <row r="88" spans="2:100" ht="11.25" customHeight="1">
      <c r="B88" s="307" t="s">
        <v>741</v>
      </c>
      <c r="T88" s="166"/>
      <c r="AR88" s="406"/>
      <c r="AS88" s="406"/>
      <c r="AT88" s="406"/>
      <c r="AU88" s="406"/>
      <c r="AV88" s="406"/>
      <c r="AW88" s="406"/>
      <c r="AX88" s="406"/>
      <c r="AY88" s="406"/>
      <c r="AZ88" s="329"/>
      <c r="BA88" s="329"/>
      <c r="BB88" s="329"/>
      <c r="BC88" s="406"/>
      <c r="BD88" s="406"/>
      <c r="BE88" s="406"/>
      <c r="BF88" s="406"/>
      <c r="BG88" s="406"/>
      <c r="BH88" s="406"/>
      <c r="BI88" s="406"/>
      <c r="BJ88" s="406"/>
      <c r="BK88" s="406"/>
      <c r="CC88" s="396"/>
      <c r="CD88" s="396"/>
      <c r="CE88" s="406"/>
      <c r="CF88" s="406"/>
      <c r="CG88" s="396"/>
      <c r="CH88" s="396"/>
      <c r="CI88" s="396"/>
      <c r="CJ88" s="406"/>
      <c r="CK88" s="406"/>
      <c r="CL88" s="406"/>
      <c r="CM88" s="406"/>
      <c r="CN88" s="406"/>
      <c r="CO88" s="406"/>
    </row>
    <row r="89" spans="2:100">
      <c r="U89" s="4"/>
      <c r="AR89" s="410"/>
      <c r="AS89" s="410"/>
      <c r="AT89" s="410"/>
      <c r="AU89" s="410"/>
      <c r="AV89" s="410"/>
      <c r="AW89" s="410"/>
      <c r="AX89" s="410"/>
      <c r="AY89" s="431" t="s">
        <v>726</v>
      </c>
      <c r="AZ89" s="332"/>
      <c r="BA89" s="332"/>
      <c r="BB89" s="332"/>
      <c r="BC89" s="410"/>
      <c r="BD89" s="410"/>
      <c r="BE89" s="410"/>
      <c r="BF89" s="410"/>
      <c r="BG89" s="410"/>
      <c r="BH89" s="410"/>
      <c r="BI89" s="410"/>
      <c r="BJ89" s="410"/>
      <c r="BK89" s="410"/>
      <c r="CC89" s="396"/>
      <c r="CD89" s="396"/>
      <c r="CE89" s="406"/>
      <c r="CF89" s="406"/>
      <c r="CG89" s="396"/>
      <c r="CH89" s="396"/>
      <c r="CI89" s="396"/>
      <c r="CJ89" s="406"/>
      <c r="CK89" s="406"/>
      <c r="CL89" s="406"/>
      <c r="CM89" s="406"/>
      <c r="CN89" s="406"/>
      <c r="CO89" s="406"/>
    </row>
    <row r="90" spans="2:100">
      <c r="B90" s="322"/>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322"/>
      <c r="AZ90" s="322"/>
      <c r="BA90" s="322"/>
      <c r="BB90" s="322"/>
      <c r="CC90" s="396"/>
      <c r="CD90" s="396"/>
      <c r="CE90" s="406"/>
      <c r="CF90" s="406"/>
      <c r="CG90" s="396"/>
      <c r="CH90" s="396"/>
      <c r="CI90" s="396"/>
      <c r="CJ90" s="406"/>
      <c r="CK90" s="406"/>
      <c r="CL90" s="406"/>
      <c r="CM90" s="406"/>
      <c r="CN90" s="406"/>
      <c r="CO90" s="406"/>
    </row>
    <row r="91" spans="2:100">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2"/>
      <c r="AN91" s="322"/>
      <c r="AO91" s="322"/>
      <c r="AP91" s="322"/>
      <c r="AQ91" s="322"/>
      <c r="AR91" s="322"/>
      <c r="AS91" s="322"/>
      <c r="AT91" s="322"/>
      <c r="AU91" s="322"/>
      <c r="AV91" s="322"/>
      <c r="AW91" s="322"/>
      <c r="AX91" s="322"/>
      <c r="AY91" s="322"/>
      <c r="AZ91" s="322"/>
      <c r="BA91" s="322"/>
      <c r="BB91" s="322"/>
      <c r="CC91" s="396"/>
      <c r="CD91" s="396"/>
      <c r="CE91" s="406"/>
      <c r="CF91" s="406"/>
      <c r="CG91" s="396"/>
      <c r="CH91" s="396"/>
      <c r="CI91" s="396"/>
      <c r="CJ91" s="406"/>
      <c r="CK91" s="406"/>
      <c r="CL91" s="406"/>
      <c r="CM91" s="406"/>
      <c r="CN91" s="406"/>
      <c r="CO91" s="406"/>
    </row>
    <row r="92" spans="2:100">
      <c r="B92" s="32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2"/>
      <c r="AN92" s="322"/>
      <c r="AO92" s="322"/>
      <c r="AP92" s="322"/>
      <c r="AQ92" s="322"/>
      <c r="AR92" s="322"/>
      <c r="AS92" s="322"/>
      <c r="AT92" s="322"/>
      <c r="AU92" s="322"/>
      <c r="AV92" s="322"/>
      <c r="AW92" s="322"/>
      <c r="AX92" s="322"/>
      <c r="AY92" s="322"/>
      <c r="AZ92" s="322"/>
      <c r="BA92" s="322"/>
      <c r="BB92" s="322"/>
      <c r="CC92" s="396"/>
      <c r="CD92" s="302"/>
      <c r="CE92" s="406"/>
      <c r="CF92" s="406"/>
      <c r="CG92" s="396"/>
      <c r="CH92" s="396"/>
      <c r="CI92" s="396"/>
      <c r="CJ92" s="406"/>
      <c r="CK92" s="406"/>
      <c r="CL92" s="406"/>
      <c r="CM92" s="406"/>
      <c r="CN92" s="406"/>
      <c r="CO92" s="406"/>
    </row>
    <row r="93" spans="2:100">
      <c r="B93" s="32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2"/>
      <c r="AZ93" s="322"/>
      <c r="BA93" s="322"/>
      <c r="BB93" s="322"/>
      <c r="CC93" s="396"/>
      <c r="CD93" s="302"/>
      <c r="CE93" s="406"/>
      <c r="CF93" s="406"/>
      <c r="CG93" s="396"/>
      <c r="CH93" s="396"/>
      <c r="CI93" s="396"/>
      <c r="CJ93" s="406"/>
      <c r="CK93" s="406"/>
      <c r="CL93" s="406"/>
      <c r="CM93" s="406"/>
      <c r="CN93" s="406"/>
      <c r="CO93" s="406"/>
    </row>
    <row r="94" spans="2:100">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2"/>
      <c r="AN94" s="322"/>
      <c r="AO94" s="322"/>
      <c r="AP94" s="322"/>
      <c r="AQ94" s="322"/>
      <c r="AR94" s="322"/>
      <c r="AS94" s="322"/>
      <c r="AT94" s="322"/>
      <c r="AU94" s="322"/>
      <c r="AV94" s="322"/>
      <c r="AW94" s="322"/>
      <c r="AX94" s="322"/>
      <c r="AY94" s="322"/>
      <c r="AZ94" s="322"/>
      <c r="BA94" s="322"/>
      <c r="BB94" s="322"/>
      <c r="CC94" s="396"/>
      <c r="CD94" s="302"/>
      <c r="CE94" s="406"/>
      <c r="CF94" s="406"/>
      <c r="CG94" s="396"/>
      <c r="CH94" s="396"/>
      <c r="CI94" s="396"/>
      <c r="CJ94" s="406"/>
      <c r="CK94" s="406"/>
      <c r="CL94" s="406"/>
      <c r="CM94" s="406"/>
      <c r="CN94" s="406"/>
      <c r="CO94" s="406"/>
    </row>
    <row r="95" spans="2:100">
      <c r="B95" s="322"/>
      <c r="C95" s="322"/>
      <c r="D95" s="322"/>
      <c r="E95" s="322"/>
      <c r="F95" s="322"/>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2"/>
      <c r="AZ95" s="322"/>
      <c r="BA95" s="322"/>
      <c r="BB95" s="322"/>
      <c r="CC95" s="396"/>
      <c r="CD95" s="396"/>
      <c r="CE95" s="406"/>
      <c r="CF95" s="406"/>
      <c r="CG95" s="396"/>
      <c r="CH95" s="396"/>
      <c r="CI95" s="396"/>
      <c r="CJ95" s="406"/>
      <c r="CK95" s="406"/>
      <c r="CL95" s="406"/>
      <c r="CM95" s="406"/>
      <c r="CN95" s="406"/>
      <c r="CO95" s="406"/>
      <c r="CV95" s="301"/>
    </row>
    <row r="96" spans="2:100">
      <c r="CC96" s="396"/>
      <c r="CD96" s="396"/>
      <c r="CE96" s="406"/>
      <c r="CF96" s="406"/>
      <c r="CG96" s="396"/>
      <c r="CH96" s="396"/>
      <c r="CI96" s="396"/>
      <c r="CJ96" s="406"/>
      <c r="CK96" s="406"/>
      <c r="CL96" s="406"/>
      <c r="CM96" s="406"/>
      <c r="CN96" s="406"/>
      <c r="CO96" s="406"/>
      <c r="CV96" s="301"/>
    </row>
    <row r="97" spans="81:100">
      <c r="CC97" s="396"/>
      <c r="CD97" s="396"/>
      <c r="CE97" s="406"/>
      <c r="CF97" s="406"/>
      <c r="CG97" s="396"/>
      <c r="CH97" s="396"/>
      <c r="CI97" s="396"/>
      <c r="CJ97" s="406"/>
      <c r="CK97" s="406"/>
      <c r="CL97" s="406"/>
      <c r="CM97" s="406"/>
      <c r="CN97" s="406"/>
      <c r="CO97" s="406"/>
      <c r="CV97" s="301"/>
    </row>
    <row r="98" spans="81:100">
      <c r="CC98" s="396"/>
      <c r="CD98" s="396"/>
      <c r="CE98" s="406"/>
      <c r="CF98" s="406"/>
      <c r="CG98" s="396"/>
      <c r="CH98" s="396"/>
      <c r="CI98" s="396"/>
      <c r="CJ98" s="406"/>
      <c r="CK98" s="406"/>
      <c r="CL98" s="406"/>
      <c r="CM98" s="406"/>
      <c r="CN98" s="406"/>
      <c r="CO98" s="406"/>
      <c r="CV98" s="301"/>
    </row>
    <row r="99" spans="81:100">
      <c r="CC99" s="396"/>
      <c r="CD99" s="396"/>
      <c r="CE99" s="406"/>
      <c r="CF99" s="406"/>
      <c r="CG99" s="396"/>
      <c r="CH99" s="396"/>
      <c r="CI99" s="396"/>
      <c r="CJ99" s="406"/>
      <c r="CK99" s="406"/>
      <c r="CL99" s="406"/>
      <c r="CM99" s="406"/>
      <c r="CN99" s="406"/>
      <c r="CO99" s="406"/>
      <c r="CV99" s="301"/>
    </row>
    <row r="100" spans="81:100">
      <c r="CC100" s="396"/>
      <c r="CD100" s="396"/>
      <c r="CE100" s="406"/>
      <c r="CF100" s="406"/>
      <c r="CG100" s="396"/>
      <c r="CH100" s="396"/>
      <c r="CI100" s="396"/>
      <c r="CJ100" s="406"/>
      <c r="CK100" s="406"/>
      <c r="CL100" s="406"/>
      <c r="CM100" s="406"/>
      <c r="CN100" s="406"/>
      <c r="CO100" s="406"/>
      <c r="CV100" s="301"/>
    </row>
    <row r="101" spans="81:100">
      <c r="CC101" s="396"/>
      <c r="CD101" s="396"/>
      <c r="CE101" s="406"/>
      <c r="CF101" s="406"/>
      <c r="CG101" s="396"/>
      <c r="CH101" s="396"/>
      <c r="CI101" s="396"/>
      <c r="CJ101" s="406"/>
      <c r="CK101" s="406"/>
      <c r="CL101" s="406"/>
      <c r="CM101" s="406"/>
      <c r="CN101" s="406"/>
      <c r="CO101" s="406"/>
      <c r="CV101" s="301"/>
    </row>
    <row r="102" spans="81:100">
      <c r="CC102" s="396"/>
      <c r="CD102" s="396"/>
      <c r="CE102" s="406"/>
      <c r="CF102" s="406"/>
      <c r="CG102" s="396"/>
      <c r="CH102" s="396"/>
      <c r="CI102" s="396"/>
      <c r="CJ102" s="406"/>
      <c r="CK102" s="406"/>
      <c r="CL102" s="406"/>
      <c r="CM102" s="406"/>
      <c r="CN102" s="406"/>
      <c r="CO102" s="406"/>
      <c r="CV102" s="301"/>
    </row>
    <row r="103" spans="81:100">
      <c r="CC103" s="396"/>
      <c r="CD103" s="396"/>
      <c r="CE103" s="406"/>
      <c r="CF103" s="406"/>
      <c r="CG103" s="396"/>
      <c r="CH103" s="396"/>
      <c r="CI103" s="396"/>
      <c r="CJ103" s="406"/>
      <c r="CK103" s="406"/>
      <c r="CL103" s="406"/>
      <c r="CM103" s="406"/>
      <c r="CN103" s="406"/>
      <c r="CO103" s="406"/>
      <c r="CV103" s="301"/>
    </row>
    <row r="104" spans="81:100">
      <c r="CC104" s="396"/>
      <c r="CD104" s="302"/>
      <c r="CE104" s="406"/>
      <c r="CF104" s="406"/>
      <c r="CG104" s="396"/>
      <c r="CH104" s="396"/>
      <c r="CI104" s="396"/>
      <c r="CJ104" s="406"/>
      <c r="CK104" s="406"/>
      <c r="CL104" s="406"/>
      <c r="CM104" s="406"/>
      <c r="CN104" s="406"/>
      <c r="CO104" s="406"/>
      <c r="CV104" s="301"/>
    </row>
    <row r="105" spans="81:100">
      <c r="CC105" s="396"/>
      <c r="CD105" s="302"/>
      <c r="CE105" s="406"/>
      <c r="CF105" s="406"/>
      <c r="CG105" s="396"/>
      <c r="CH105" s="396"/>
      <c r="CI105" s="396"/>
      <c r="CJ105" s="406"/>
      <c r="CK105" s="406"/>
      <c r="CL105" s="406"/>
      <c r="CM105" s="406"/>
      <c r="CN105" s="406"/>
      <c r="CO105" s="406"/>
      <c r="CV105" s="301"/>
    </row>
    <row r="106" spans="81:100">
      <c r="CD106" s="301"/>
      <c r="CV106" s="301"/>
    </row>
    <row r="107" spans="81:100">
      <c r="CV107" s="301"/>
    </row>
    <row r="108" spans="81:100">
      <c r="CV108" s="301"/>
    </row>
    <row r="109" spans="81:100">
      <c r="CV109" s="301"/>
    </row>
    <row r="110" spans="81:100">
      <c r="CV110" s="301"/>
    </row>
    <row r="111" spans="81:100">
      <c r="CV111" s="301"/>
    </row>
    <row r="112" spans="81:100">
      <c r="CV112" s="301"/>
    </row>
    <row r="113" spans="82:100">
      <c r="CV113" s="301"/>
    </row>
    <row r="114" spans="82:100">
      <c r="CV114" s="301"/>
    </row>
    <row r="115" spans="82:100">
      <c r="CV115" s="301"/>
    </row>
    <row r="116" spans="82:100">
      <c r="CD116" s="301"/>
      <c r="CV116" s="301"/>
    </row>
    <row r="117" spans="82:100">
      <c r="CD117" s="301"/>
      <c r="CV117" s="301"/>
    </row>
    <row r="118" spans="82:100">
      <c r="CD118" s="301"/>
      <c r="CV118" s="301"/>
    </row>
    <row r="128" spans="82:100">
      <c r="CD128" s="301"/>
    </row>
    <row r="129" spans="82:82">
      <c r="CD129" s="301"/>
    </row>
    <row r="130" spans="82:82">
      <c r="CD130" s="301"/>
    </row>
  </sheetData>
  <dataConsolidate link="1"/>
  <mergeCells count="690">
    <mergeCell ref="AE34:AG34"/>
    <mergeCell ref="AH34:AI34"/>
    <mergeCell ref="AJ34:AK34"/>
    <mergeCell ref="AL34:AM34"/>
    <mergeCell ref="AN34:AO34"/>
    <mergeCell ref="AP34:AQ34"/>
    <mergeCell ref="H61:S62"/>
    <mergeCell ref="AH29:AI29"/>
    <mergeCell ref="U39:W39"/>
    <mergeCell ref="AJ46:AK46"/>
    <mergeCell ref="AL46:AM46"/>
    <mergeCell ref="AJ52:AL52"/>
    <mergeCell ref="AM52:AQ52"/>
    <mergeCell ref="AH48:AI48"/>
    <mergeCell ref="AF53:AG53"/>
    <mergeCell ref="AH53:AI53"/>
    <mergeCell ref="AA54:AC54"/>
    <mergeCell ref="AA60:AC60"/>
    <mergeCell ref="AD60:AE60"/>
    <mergeCell ref="AA29:AC29"/>
    <mergeCell ref="AD29:AE29"/>
    <mergeCell ref="AF29:AG29"/>
    <mergeCell ref="AN32:AO32"/>
    <mergeCell ref="AP32:AQ32"/>
    <mergeCell ref="C25:G25"/>
    <mergeCell ref="C26:G26"/>
    <mergeCell ref="C27:G27"/>
    <mergeCell ref="C30:G30"/>
    <mergeCell ref="C28:G29"/>
    <mergeCell ref="C36:G38"/>
    <mergeCell ref="H60:S60"/>
    <mergeCell ref="B73:G73"/>
    <mergeCell ref="H73:S73"/>
    <mergeCell ref="C61:C72"/>
    <mergeCell ref="H30:S30"/>
    <mergeCell ref="H27:S27"/>
    <mergeCell ref="H43:S43"/>
    <mergeCell ref="E65:G66"/>
    <mergeCell ref="H65:S65"/>
    <mergeCell ref="H67:S67"/>
    <mergeCell ref="D61:G62"/>
    <mergeCell ref="B31:B41"/>
    <mergeCell ref="H28:S29"/>
    <mergeCell ref="C35:G35"/>
    <mergeCell ref="H35:S35"/>
    <mergeCell ref="H26:S26"/>
    <mergeCell ref="B47:B72"/>
    <mergeCell ref="C47:G49"/>
    <mergeCell ref="AA27:AC27"/>
    <mergeCell ref="AD27:AE27"/>
    <mergeCell ref="AF27:AG27"/>
    <mergeCell ref="AH27:AI27"/>
    <mergeCell ref="AJ27:AK27"/>
    <mergeCell ref="AL27:AM27"/>
    <mergeCell ref="AJ29:AK29"/>
    <mergeCell ref="AL29:AM29"/>
    <mergeCell ref="Z43:AB43"/>
    <mergeCell ref="AC43:AD43"/>
    <mergeCell ref="AE43:AF43"/>
    <mergeCell ref="AG43:AH43"/>
    <mergeCell ref="AI43:AK43"/>
    <mergeCell ref="AG41:AH41"/>
    <mergeCell ref="AI41:AK41"/>
    <mergeCell ref="AL41:AP41"/>
    <mergeCell ref="AA30:AC30"/>
    <mergeCell ref="AD30:AE30"/>
    <mergeCell ref="AF30:AG30"/>
    <mergeCell ref="AH30:AI30"/>
    <mergeCell ref="AA28:AC28"/>
    <mergeCell ref="AD28:AE28"/>
    <mergeCell ref="AF28:AG28"/>
    <mergeCell ref="AH28:AI28"/>
    <mergeCell ref="AE35:AG35"/>
    <mergeCell ref="AH35:AI35"/>
    <mergeCell ref="AJ35:AK35"/>
    <mergeCell ref="AL35:AM35"/>
    <mergeCell ref="AN35:AO35"/>
    <mergeCell ref="AP35:AQ35"/>
    <mergeCell ref="C31:G32"/>
    <mergeCell ref="H31:S31"/>
    <mergeCell ref="H32:S32"/>
    <mergeCell ref="AA31:AC31"/>
    <mergeCell ref="AD31:AE31"/>
    <mergeCell ref="AF31:AG31"/>
    <mergeCell ref="AH31:AI31"/>
    <mergeCell ref="AJ31:AK31"/>
    <mergeCell ref="AL31:AM31"/>
    <mergeCell ref="AE32:AG32"/>
    <mergeCell ref="AH32:AI32"/>
    <mergeCell ref="AJ32:AK32"/>
    <mergeCell ref="AL32:AM32"/>
    <mergeCell ref="C33:G34"/>
    <mergeCell ref="H33:S33"/>
    <mergeCell ref="AA33:AC33"/>
    <mergeCell ref="AD33:AE33"/>
    <mergeCell ref="AF33:AG33"/>
    <mergeCell ref="AH33:AI33"/>
    <mergeCell ref="AJ33:AK33"/>
    <mergeCell ref="AL33:AM33"/>
    <mergeCell ref="H34:S34"/>
    <mergeCell ref="B1:AY1"/>
    <mergeCell ref="B3:AY3"/>
    <mergeCell ref="AA4:AJ4"/>
    <mergeCell ref="AK4:AM4"/>
    <mergeCell ref="AN4:AO4"/>
    <mergeCell ref="AP4:AQ4"/>
    <mergeCell ref="AR4:AS4"/>
    <mergeCell ref="AT4:AU4"/>
    <mergeCell ref="AV4:AW4"/>
    <mergeCell ref="AX4:AY4"/>
    <mergeCell ref="AT6:AU6"/>
    <mergeCell ref="AV6:AW6"/>
    <mergeCell ref="AX6:AY6"/>
    <mergeCell ref="B8:G8"/>
    <mergeCell ref="H8:S8"/>
    <mergeCell ref="T8:AY8"/>
    <mergeCell ref="AT5:AU5"/>
    <mergeCell ref="AV5:AW5"/>
    <mergeCell ref="AX5:AY5"/>
    <mergeCell ref="P6:R6"/>
    <mergeCell ref="S6:U6"/>
    <mergeCell ref="AA6:AJ6"/>
    <mergeCell ref="AK6:AM6"/>
    <mergeCell ref="AN6:AO6"/>
    <mergeCell ref="AP6:AQ6"/>
    <mergeCell ref="AR6:AS6"/>
    <mergeCell ref="B5:X5"/>
    <mergeCell ref="AA5:AJ5"/>
    <mergeCell ref="AK5:AM5"/>
    <mergeCell ref="AN5:AO5"/>
    <mergeCell ref="AP5:AQ5"/>
    <mergeCell ref="AR5:AS5"/>
    <mergeCell ref="CD8:CO8"/>
    <mergeCell ref="T9:U9"/>
    <mergeCell ref="V9:X9"/>
    <mergeCell ref="Y9:Z9"/>
    <mergeCell ref="AA9:AB9"/>
    <mergeCell ref="AC9:AD9"/>
    <mergeCell ref="AE9:AH9"/>
    <mergeCell ref="AI9:AJ9"/>
    <mergeCell ref="AK9:AM9"/>
    <mergeCell ref="AN9:AO9"/>
    <mergeCell ref="AP9:AQ9"/>
    <mergeCell ref="AR9:AS9"/>
    <mergeCell ref="AT9:AV9"/>
    <mergeCell ref="U10:W10"/>
    <mergeCell ref="X10:Y10"/>
    <mergeCell ref="Z10:AA10"/>
    <mergeCell ref="AB10:AC10"/>
    <mergeCell ref="AD10:AE10"/>
    <mergeCell ref="AF10:AG10"/>
    <mergeCell ref="AX10:AY10"/>
    <mergeCell ref="AA11:AC11"/>
    <mergeCell ref="AD11:AE11"/>
    <mergeCell ref="AF11:AG11"/>
    <mergeCell ref="AH11:AI11"/>
    <mergeCell ref="AJ11:AK11"/>
    <mergeCell ref="AL11:AM11"/>
    <mergeCell ref="AH10:AM10"/>
    <mergeCell ref="AN10:AO10"/>
    <mergeCell ref="AP10:AQ10"/>
    <mergeCell ref="AR10:AS10"/>
    <mergeCell ref="AT10:AU10"/>
    <mergeCell ref="AV10:AW10"/>
    <mergeCell ref="AJ12:AK12"/>
    <mergeCell ref="AL12:AM12"/>
    <mergeCell ref="AA13:AC13"/>
    <mergeCell ref="AD13:AE13"/>
    <mergeCell ref="AF13:AG13"/>
    <mergeCell ref="AH13:AI13"/>
    <mergeCell ref="AJ13:AK13"/>
    <mergeCell ref="AA12:AC12"/>
    <mergeCell ref="AD12:AE12"/>
    <mergeCell ref="AF12:AG12"/>
    <mergeCell ref="AH12:AI12"/>
    <mergeCell ref="AL13:AM13"/>
    <mergeCell ref="AJ21:AK21"/>
    <mergeCell ref="AL21:AM21"/>
    <mergeCell ref="T15:V15"/>
    <mergeCell ref="W15:X15"/>
    <mergeCell ref="Y15:Z15"/>
    <mergeCell ref="AA15:AB15"/>
    <mergeCell ref="AE14:AF14"/>
    <mergeCell ref="AK14:AL14"/>
    <mergeCell ref="AM14:AN14"/>
    <mergeCell ref="AC15:AD15"/>
    <mergeCell ref="AE15:AF15"/>
    <mergeCell ref="AK15:AL15"/>
    <mergeCell ref="AM15:AN15"/>
    <mergeCell ref="AF19:AG19"/>
    <mergeCell ref="AH19:AI19"/>
    <mergeCell ref="AJ19:AK19"/>
    <mergeCell ref="T14:V14"/>
    <mergeCell ref="W14:X14"/>
    <mergeCell ref="Y14:Z14"/>
    <mergeCell ref="AA14:AB14"/>
    <mergeCell ref="AC14:AD14"/>
    <mergeCell ref="U17:W17"/>
    <mergeCell ref="AA19:AC19"/>
    <mergeCell ref="AD19:AE19"/>
    <mergeCell ref="AT17:AU17"/>
    <mergeCell ref="T16:V16"/>
    <mergeCell ref="W16:X16"/>
    <mergeCell ref="Y16:Z16"/>
    <mergeCell ref="AA16:AB16"/>
    <mergeCell ref="AC16:AD16"/>
    <mergeCell ref="AE16:AF16"/>
    <mergeCell ref="AK16:AL16"/>
    <mergeCell ref="AO14:AP14"/>
    <mergeCell ref="AQ14:AR14"/>
    <mergeCell ref="AS14:AT14"/>
    <mergeCell ref="AO15:AP15"/>
    <mergeCell ref="AQ15:AR15"/>
    <mergeCell ref="C24:G24"/>
    <mergeCell ref="CD21:CO21"/>
    <mergeCell ref="C14:G14"/>
    <mergeCell ref="H14:S14"/>
    <mergeCell ref="C21:G21"/>
    <mergeCell ref="H21:S21"/>
    <mergeCell ref="AA21:AC21"/>
    <mergeCell ref="AD21:AE21"/>
    <mergeCell ref="AF21:AG21"/>
    <mergeCell ref="AH21:AI21"/>
    <mergeCell ref="C20:G20"/>
    <mergeCell ref="H20:S20"/>
    <mergeCell ref="AA20:AC20"/>
    <mergeCell ref="AD20:AE20"/>
    <mergeCell ref="AF20:AG20"/>
    <mergeCell ref="AH20:AI20"/>
    <mergeCell ref="AJ20:AK20"/>
    <mergeCell ref="AL20:AM20"/>
    <mergeCell ref="AI18:AJ18"/>
    <mergeCell ref="AM16:AN16"/>
    <mergeCell ref="AO16:AP16"/>
    <mergeCell ref="AQ16:AR16"/>
    <mergeCell ref="AS16:AT16"/>
    <mergeCell ref="H15:S15"/>
    <mergeCell ref="AH22:AI22"/>
    <mergeCell ref="X23:Y23"/>
    <mergeCell ref="Z23:AA23"/>
    <mergeCell ref="AB23:AC23"/>
    <mergeCell ref="AD23:AE23"/>
    <mergeCell ref="AF23:AG23"/>
    <mergeCell ref="C22:G23"/>
    <mergeCell ref="H22:S23"/>
    <mergeCell ref="AA22:AC22"/>
    <mergeCell ref="AD22:AE22"/>
    <mergeCell ref="AF22:AG22"/>
    <mergeCell ref="U23:W23"/>
    <mergeCell ref="H24:S24"/>
    <mergeCell ref="AA24:AC24"/>
    <mergeCell ref="AD24:AE24"/>
    <mergeCell ref="AF24:AG24"/>
    <mergeCell ref="AH24:AI24"/>
    <mergeCell ref="AJ24:AK24"/>
    <mergeCell ref="H25:S25"/>
    <mergeCell ref="AA25:AC25"/>
    <mergeCell ref="AD25:AE25"/>
    <mergeCell ref="AA26:AC26"/>
    <mergeCell ref="AL24:AM24"/>
    <mergeCell ref="AT23:AU23"/>
    <mergeCell ref="AV23:AW23"/>
    <mergeCell ref="AX23:AY23"/>
    <mergeCell ref="AH23:AM23"/>
    <mergeCell ref="AN23:AO23"/>
    <mergeCell ref="AP23:AQ23"/>
    <mergeCell ref="AR23:AS23"/>
    <mergeCell ref="AD26:AE26"/>
    <mergeCell ref="AF26:AG26"/>
    <mergeCell ref="AH26:AI26"/>
    <mergeCell ref="AJ26:AK26"/>
    <mergeCell ref="AL26:AM26"/>
    <mergeCell ref="AF25:AG25"/>
    <mergeCell ref="AH25:AI25"/>
    <mergeCell ref="AJ25:AK25"/>
    <mergeCell ref="AL25:AM25"/>
    <mergeCell ref="H38:S38"/>
    <mergeCell ref="AH38:AI38"/>
    <mergeCell ref="AN38:AO38"/>
    <mergeCell ref="AA36:AC36"/>
    <mergeCell ref="AD36:AE36"/>
    <mergeCell ref="AF36:AG36"/>
    <mergeCell ref="AH36:AI36"/>
    <mergeCell ref="H37:S37"/>
    <mergeCell ref="Z37:AB37"/>
    <mergeCell ref="AC37:AD37"/>
    <mergeCell ref="AE37:AF37"/>
    <mergeCell ref="H36:S36"/>
    <mergeCell ref="AE38:AG38"/>
    <mergeCell ref="AJ38:AK38"/>
    <mergeCell ref="AL38:AM38"/>
    <mergeCell ref="X39:Y39"/>
    <mergeCell ref="Z39:AA39"/>
    <mergeCell ref="AB39:AC39"/>
    <mergeCell ref="AD39:AE39"/>
    <mergeCell ref="AF39:AG39"/>
    <mergeCell ref="AE41:AF41"/>
    <mergeCell ref="AG37:AH37"/>
    <mergeCell ref="AI37:AK37"/>
    <mergeCell ref="AL37:AP37"/>
    <mergeCell ref="AP38:AQ38"/>
    <mergeCell ref="AD44:AE44"/>
    <mergeCell ref="AF44:AG44"/>
    <mergeCell ref="AH44:AI44"/>
    <mergeCell ref="AJ44:AK44"/>
    <mergeCell ref="AL44:AM44"/>
    <mergeCell ref="H45:S45"/>
    <mergeCell ref="BC39:BV45"/>
    <mergeCell ref="AX39:AY39"/>
    <mergeCell ref="C40:G41"/>
    <mergeCell ref="H40:S40"/>
    <mergeCell ref="AA40:AC40"/>
    <mergeCell ref="AD40:AE40"/>
    <mergeCell ref="AF40:AG40"/>
    <mergeCell ref="AH40:AI40"/>
    <mergeCell ref="H41:S41"/>
    <mergeCell ref="Z41:AB41"/>
    <mergeCell ref="AC41:AD41"/>
    <mergeCell ref="AH39:AM39"/>
    <mergeCell ref="AN39:AO39"/>
    <mergeCell ref="AP39:AQ39"/>
    <mergeCell ref="AR39:AS39"/>
    <mergeCell ref="AT39:AU39"/>
    <mergeCell ref="AV39:AW39"/>
    <mergeCell ref="H39:S39"/>
    <mergeCell ref="C46:G46"/>
    <mergeCell ref="H46:S46"/>
    <mergeCell ref="AA46:AC46"/>
    <mergeCell ref="AD46:AE46"/>
    <mergeCell ref="AF46:AG46"/>
    <mergeCell ref="AH46:AI46"/>
    <mergeCell ref="CD41:CO41"/>
    <mergeCell ref="B42:B46"/>
    <mergeCell ref="C42:G43"/>
    <mergeCell ref="H42:S42"/>
    <mergeCell ref="AA42:AC42"/>
    <mergeCell ref="AD42:AE42"/>
    <mergeCell ref="AF42:AG42"/>
    <mergeCell ref="AH42:AI42"/>
    <mergeCell ref="AA45:AC45"/>
    <mergeCell ref="AD45:AE45"/>
    <mergeCell ref="AF45:AG45"/>
    <mergeCell ref="AH45:AI45"/>
    <mergeCell ref="AJ45:AK45"/>
    <mergeCell ref="AL45:AM45"/>
    <mergeCell ref="AL43:AP43"/>
    <mergeCell ref="C44:G45"/>
    <mergeCell ref="H44:S44"/>
    <mergeCell ref="AA44:AC44"/>
    <mergeCell ref="C60:G60"/>
    <mergeCell ref="C53:G55"/>
    <mergeCell ref="H53:S55"/>
    <mergeCell ref="AA53:AC53"/>
    <mergeCell ref="AD53:AE53"/>
    <mergeCell ref="AD48:AE48"/>
    <mergeCell ref="AF48:AG48"/>
    <mergeCell ref="AF60:AG60"/>
    <mergeCell ref="AH60:AI60"/>
    <mergeCell ref="H47:S49"/>
    <mergeCell ref="AA47:AC47"/>
    <mergeCell ref="AD47:AE47"/>
    <mergeCell ref="AF47:AG47"/>
    <mergeCell ref="AH47:AI47"/>
    <mergeCell ref="AA48:AC48"/>
    <mergeCell ref="AR49:AS49"/>
    <mergeCell ref="C50:G52"/>
    <mergeCell ref="H50:S52"/>
    <mergeCell ref="AA50:AC50"/>
    <mergeCell ref="AD50:AE50"/>
    <mergeCell ref="AF50:AG50"/>
    <mergeCell ref="AH50:AI50"/>
    <mergeCell ref="AA51:AC51"/>
    <mergeCell ref="AA52:AC52"/>
    <mergeCell ref="AD52:AE52"/>
    <mergeCell ref="AF52:AG52"/>
    <mergeCell ref="AH52:AI52"/>
    <mergeCell ref="AJ49:AL49"/>
    <mergeCell ref="AM49:AQ49"/>
    <mergeCell ref="AR52:AS52"/>
    <mergeCell ref="AA49:AC49"/>
    <mergeCell ref="AD49:AE49"/>
    <mergeCell ref="AF49:AG49"/>
    <mergeCell ref="AH49:AI49"/>
    <mergeCell ref="AD51:AE51"/>
    <mergeCell ref="AF51:AG51"/>
    <mergeCell ref="AH51:AI51"/>
    <mergeCell ref="AR55:AS55"/>
    <mergeCell ref="AJ55:AL55"/>
    <mergeCell ref="AM55:AQ55"/>
    <mergeCell ref="AD54:AE54"/>
    <mergeCell ref="AF54:AG54"/>
    <mergeCell ref="AH54:AI54"/>
    <mergeCell ref="AA55:AC55"/>
    <mergeCell ref="AD55:AE55"/>
    <mergeCell ref="AF55:AG55"/>
    <mergeCell ref="AH55:AI55"/>
    <mergeCell ref="AJ58:AL58"/>
    <mergeCell ref="AM58:AQ58"/>
    <mergeCell ref="AR58:AS58"/>
    <mergeCell ref="C59:G59"/>
    <mergeCell ref="H59:S59"/>
    <mergeCell ref="AA59:AC59"/>
    <mergeCell ref="AD59:AE59"/>
    <mergeCell ref="AF59:AG59"/>
    <mergeCell ref="AH59:AI59"/>
    <mergeCell ref="C56:G58"/>
    <mergeCell ref="H56:S58"/>
    <mergeCell ref="AA56:AC56"/>
    <mergeCell ref="AD56:AE56"/>
    <mergeCell ref="AF56:AG56"/>
    <mergeCell ref="AH56:AI56"/>
    <mergeCell ref="AA57:AC57"/>
    <mergeCell ref="AA58:AC58"/>
    <mergeCell ref="AD58:AE58"/>
    <mergeCell ref="AH58:AI58"/>
    <mergeCell ref="AD57:AE57"/>
    <mergeCell ref="AF58:AG58"/>
    <mergeCell ref="AF57:AG57"/>
    <mergeCell ref="AH57:AI57"/>
    <mergeCell ref="AH61:AI61"/>
    <mergeCell ref="AJ61:AK61"/>
    <mergeCell ref="AL61:AM61"/>
    <mergeCell ref="AA62:AC62"/>
    <mergeCell ref="AD62:AE62"/>
    <mergeCell ref="AF62:AG62"/>
    <mergeCell ref="AH62:AI62"/>
    <mergeCell ref="AJ62:AK62"/>
    <mergeCell ref="AL62:AM62"/>
    <mergeCell ref="AA61:AC61"/>
    <mergeCell ref="AD61:AE61"/>
    <mergeCell ref="AF61:AG61"/>
    <mergeCell ref="AA65:AC65"/>
    <mergeCell ref="AD65:AE65"/>
    <mergeCell ref="AF65:AG65"/>
    <mergeCell ref="AH65:AI65"/>
    <mergeCell ref="AJ65:AK65"/>
    <mergeCell ref="AL65:AM65"/>
    <mergeCell ref="E63:G64"/>
    <mergeCell ref="AD63:AE63"/>
    <mergeCell ref="AF63:AG63"/>
    <mergeCell ref="AH63:AI63"/>
    <mergeCell ref="AJ63:AK63"/>
    <mergeCell ref="AL63:AM63"/>
    <mergeCell ref="H64:S64"/>
    <mergeCell ref="AA64:AC64"/>
    <mergeCell ref="AD64:AE64"/>
    <mergeCell ref="AF64:AG64"/>
    <mergeCell ref="AH64:AI64"/>
    <mergeCell ref="H63:S63"/>
    <mergeCell ref="AA63:AC63"/>
    <mergeCell ref="AJ64:AK64"/>
    <mergeCell ref="AL64:AM64"/>
    <mergeCell ref="AF67:AG67"/>
    <mergeCell ref="AH67:AI67"/>
    <mergeCell ref="AJ67:AK67"/>
    <mergeCell ref="AL67:AM67"/>
    <mergeCell ref="H68:S68"/>
    <mergeCell ref="H66:S66"/>
    <mergeCell ref="AA66:AC66"/>
    <mergeCell ref="AD66:AE66"/>
    <mergeCell ref="AF66:AG66"/>
    <mergeCell ref="AH66:AI66"/>
    <mergeCell ref="AJ66:AK66"/>
    <mergeCell ref="AA73:AC73"/>
    <mergeCell ref="AD73:AE73"/>
    <mergeCell ref="AF73:AG73"/>
    <mergeCell ref="AH73:AI73"/>
    <mergeCell ref="AJ73:AK73"/>
    <mergeCell ref="AL73:AM73"/>
    <mergeCell ref="D69:D72"/>
    <mergeCell ref="E69:G70"/>
    <mergeCell ref="E71:G72"/>
    <mergeCell ref="AJ72:AK72"/>
    <mergeCell ref="H71:S71"/>
    <mergeCell ref="AA71:AC71"/>
    <mergeCell ref="AD71:AE71"/>
    <mergeCell ref="AL72:AM72"/>
    <mergeCell ref="AH69:AI69"/>
    <mergeCell ref="AJ69:AK69"/>
    <mergeCell ref="AL69:AM69"/>
    <mergeCell ref="H70:S70"/>
    <mergeCell ref="AA70:AC70"/>
    <mergeCell ref="AD70:AE70"/>
    <mergeCell ref="AF70:AG70"/>
    <mergeCell ref="AH70:AI70"/>
    <mergeCell ref="AJ70:AK70"/>
    <mergeCell ref="AL70:AM70"/>
    <mergeCell ref="D63:D68"/>
    <mergeCell ref="AF71:AG71"/>
    <mergeCell ref="AH71:AI71"/>
    <mergeCell ref="AJ71:AK71"/>
    <mergeCell ref="AL71:AM71"/>
    <mergeCell ref="H72:S72"/>
    <mergeCell ref="AA72:AC72"/>
    <mergeCell ref="AD72:AE72"/>
    <mergeCell ref="AF72:AG72"/>
    <mergeCell ref="AH72:AI72"/>
    <mergeCell ref="H69:S69"/>
    <mergeCell ref="AA69:AC69"/>
    <mergeCell ref="AD69:AE69"/>
    <mergeCell ref="AF69:AG69"/>
    <mergeCell ref="AA68:AC68"/>
    <mergeCell ref="AD68:AE68"/>
    <mergeCell ref="AF68:AG68"/>
    <mergeCell ref="AH68:AI68"/>
    <mergeCell ref="AJ68:AK68"/>
    <mergeCell ref="AL68:AM68"/>
    <mergeCell ref="AL66:AM66"/>
    <mergeCell ref="E67:G68"/>
    <mergeCell ref="AA67:AC67"/>
    <mergeCell ref="AD67:AE67"/>
    <mergeCell ref="B74:B78"/>
    <mergeCell ref="C74:C76"/>
    <mergeCell ref="D74:G74"/>
    <mergeCell ref="H74:S74"/>
    <mergeCell ref="AA74:AC74"/>
    <mergeCell ref="AD74:AE74"/>
    <mergeCell ref="C77:G78"/>
    <mergeCell ref="H77:S78"/>
    <mergeCell ref="AA77:AC77"/>
    <mergeCell ref="AD77:AE77"/>
    <mergeCell ref="D76:G76"/>
    <mergeCell ref="H76:S76"/>
    <mergeCell ref="AA76:AC76"/>
    <mergeCell ref="AD76:AE76"/>
    <mergeCell ref="AF74:AG74"/>
    <mergeCell ref="AH74:AI74"/>
    <mergeCell ref="AJ74:AK74"/>
    <mergeCell ref="AL74:AM74"/>
    <mergeCell ref="D75:G75"/>
    <mergeCell ref="H75:S75"/>
    <mergeCell ref="AA75:AC75"/>
    <mergeCell ref="AD75:AE75"/>
    <mergeCell ref="AF75:AG75"/>
    <mergeCell ref="AH75:AI75"/>
    <mergeCell ref="AJ75:AK75"/>
    <mergeCell ref="AL75:AM75"/>
    <mergeCell ref="AF76:AG76"/>
    <mergeCell ref="AH76:AI76"/>
    <mergeCell ref="AJ76:AK76"/>
    <mergeCell ref="AL76:AM76"/>
    <mergeCell ref="AF77:AG77"/>
    <mergeCell ref="AH77:AI77"/>
    <mergeCell ref="AJ77:AK77"/>
    <mergeCell ref="AL77:AM77"/>
    <mergeCell ref="AA78:AC78"/>
    <mergeCell ref="AD78:AE78"/>
    <mergeCell ref="AF78:AG78"/>
    <mergeCell ref="AH78:AI78"/>
    <mergeCell ref="AJ78:AK78"/>
    <mergeCell ref="AL78:AM78"/>
    <mergeCell ref="B79:G79"/>
    <mergeCell ref="AA79:AC79"/>
    <mergeCell ref="AD79:AE79"/>
    <mergeCell ref="AF79:AG79"/>
    <mergeCell ref="AH79:AI79"/>
    <mergeCell ref="B80:B83"/>
    <mergeCell ref="C80:G83"/>
    <mergeCell ref="H80:S80"/>
    <mergeCell ref="X80:Y80"/>
    <mergeCell ref="Z80:AA80"/>
    <mergeCell ref="H82:S82"/>
    <mergeCell ref="X82:Y82"/>
    <mergeCell ref="Z82:AA82"/>
    <mergeCell ref="AB82:AC82"/>
    <mergeCell ref="AD82:AE82"/>
    <mergeCell ref="AF82:AG82"/>
    <mergeCell ref="AH82:AM82"/>
    <mergeCell ref="T80:W80"/>
    <mergeCell ref="T81:W81"/>
    <mergeCell ref="T82:W82"/>
    <mergeCell ref="AV80:AW80"/>
    <mergeCell ref="AX80:AY80"/>
    <mergeCell ref="H81:S81"/>
    <mergeCell ref="X81:Y81"/>
    <mergeCell ref="Z81:AA81"/>
    <mergeCell ref="AB81:AC81"/>
    <mergeCell ref="AD81:AE81"/>
    <mergeCell ref="AF81:AG81"/>
    <mergeCell ref="AB80:AC80"/>
    <mergeCell ref="AD80:AE80"/>
    <mergeCell ref="AF80:AG80"/>
    <mergeCell ref="AH80:AM80"/>
    <mergeCell ref="AN80:AO80"/>
    <mergeCell ref="AP80:AQ80"/>
    <mergeCell ref="AX81:AY81"/>
    <mergeCell ref="AR80:AS80"/>
    <mergeCell ref="AT80:AU80"/>
    <mergeCell ref="AT81:AU81"/>
    <mergeCell ref="AV81:AW81"/>
    <mergeCell ref="AH81:AM81"/>
    <mergeCell ref="AN81:AO81"/>
    <mergeCell ref="AP81:AQ81"/>
    <mergeCell ref="AR81:AS81"/>
    <mergeCell ref="B84:B87"/>
    <mergeCell ref="C84:G87"/>
    <mergeCell ref="H84:S84"/>
    <mergeCell ref="X84:Y84"/>
    <mergeCell ref="Z84:AA84"/>
    <mergeCell ref="AR82:AS82"/>
    <mergeCell ref="AT82:AU82"/>
    <mergeCell ref="AV82:AW82"/>
    <mergeCell ref="H85:S85"/>
    <mergeCell ref="X85:Y85"/>
    <mergeCell ref="Z85:AA85"/>
    <mergeCell ref="AB85:AC85"/>
    <mergeCell ref="AD85:AE85"/>
    <mergeCell ref="AF85:AG85"/>
    <mergeCell ref="H86:S86"/>
    <mergeCell ref="X86:Y86"/>
    <mergeCell ref="AJ83:AK83"/>
    <mergeCell ref="AL83:AM83"/>
    <mergeCell ref="AN83:AO83"/>
    <mergeCell ref="AN82:AO82"/>
    <mergeCell ref="AP82:AQ82"/>
    <mergeCell ref="AH86:AM86"/>
    <mergeCell ref="AN86:AO86"/>
    <mergeCell ref="AP86:AQ86"/>
    <mergeCell ref="AV86:AW86"/>
    <mergeCell ref="AX86:AY86"/>
    <mergeCell ref="AX82:AY82"/>
    <mergeCell ref="T83:U83"/>
    <mergeCell ref="V83:W83"/>
    <mergeCell ref="X83:Y83"/>
    <mergeCell ref="Z83:AA83"/>
    <mergeCell ref="AB83:AC83"/>
    <mergeCell ref="AD83:AE83"/>
    <mergeCell ref="AV84:AW84"/>
    <mergeCell ref="AX84:AY84"/>
    <mergeCell ref="AB84:AC84"/>
    <mergeCell ref="AD84:AE84"/>
    <mergeCell ref="AF84:AG84"/>
    <mergeCell ref="AH84:AM84"/>
    <mergeCell ref="AN84:AO84"/>
    <mergeCell ref="AP84:AQ84"/>
    <mergeCell ref="AR84:AS84"/>
    <mergeCell ref="AT84:AU84"/>
    <mergeCell ref="AF83:AG83"/>
    <mergeCell ref="AH83:AI83"/>
    <mergeCell ref="T86:W86"/>
    <mergeCell ref="T84:W84"/>
    <mergeCell ref="T85:W85"/>
    <mergeCell ref="T87:U87"/>
    <mergeCell ref="V87:W87"/>
    <mergeCell ref="X87:Y87"/>
    <mergeCell ref="Z87:AA87"/>
    <mergeCell ref="AB87:AC87"/>
    <mergeCell ref="AD87:AE87"/>
    <mergeCell ref="AX85:AY85"/>
    <mergeCell ref="AH85:AM85"/>
    <mergeCell ref="AN85:AO85"/>
    <mergeCell ref="AP85:AQ85"/>
    <mergeCell ref="AR85:AS85"/>
    <mergeCell ref="AT85:AU85"/>
    <mergeCell ref="AV85:AW85"/>
    <mergeCell ref="AF87:AG87"/>
    <mergeCell ref="AH87:AI87"/>
    <mergeCell ref="AJ87:AK87"/>
    <mergeCell ref="AL87:AM87"/>
    <mergeCell ref="AN87:AO87"/>
    <mergeCell ref="AR86:AS86"/>
    <mergeCell ref="AT86:AU86"/>
    <mergeCell ref="Z86:AA86"/>
    <mergeCell ref="AB86:AC86"/>
    <mergeCell ref="AD86:AE86"/>
    <mergeCell ref="AF86:AG86"/>
    <mergeCell ref="AL19:AM19"/>
    <mergeCell ref="AR17:AS17"/>
    <mergeCell ref="AV17:AW17"/>
    <mergeCell ref="AX17:AY17"/>
    <mergeCell ref="B9:B30"/>
    <mergeCell ref="AO18:AP18"/>
    <mergeCell ref="AB18:AD18"/>
    <mergeCell ref="AE18:AF18"/>
    <mergeCell ref="AG18:AH18"/>
    <mergeCell ref="AB17:AC17"/>
    <mergeCell ref="AD17:AE17"/>
    <mergeCell ref="AF17:AG17"/>
    <mergeCell ref="AH17:AM17"/>
    <mergeCell ref="AN17:AO17"/>
    <mergeCell ref="AP17:AQ17"/>
    <mergeCell ref="C16:G16"/>
    <mergeCell ref="H16:S16"/>
    <mergeCell ref="C17:G18"/>
    <mergeCell ref="H17:S18"/>
    <mergeCell ref="X17:Y17"/>
    <mergeCell ref="Z17:AA17"/>
    <mergeCell ref="AS15:AT15"/>
    <mergeCell ref="AK18:AL18"/>
    <mergeCell ref="AM18:AN18"/>
  </mergeCells>
  <phoneticPr fontId="3"/>
  <conditionalFormatting sqref="C56:S58">
    <cfRule type="expression" dxfId="11" priority="5">
      <formula>$AW$9="連結"</formula>
    </cfRule>
  </conditionalFormatting>
  <conditionalFormatting sqref="T55:Z55 AD55:AY55">
    <cfRule type="expression" dxfId="10" priority="3">
      <formula>$AM$49&lt;&gt;"中　間"</formula>
    </cfRule>
  </conditionalFormatting>
  <conditionalFormatting sqref="T56:Z57 AD56:AY57">
    <cfRule type="expression" dxfId="9" priority="4">
      <formula>$AW$9="連結"</formula>
    </cfRule>
  </conditionalFormatting>
  <conditionalFormatting sqref="T58:Z58 AD58:AY58">
    <cfRule type="expression" dxfId="8" priority="6">
      <formula>OR($AW$9="連結",$AL$37="",$AM$49="第１四半",$AM$49="第３四半",$AM$49="第４四半",$AM$49="第５四半")</formula>
    </cfRule>
  </conditionalFormatting>
  <dataValidations count="3">
    <dataValidation type="list" allowBlank="1" showInputMessage="1" showErrorMessage="1" sqref="AA30:AC30 V9:X9 AK9:AM9 U10:W10 T14:V16 U17:W17 AB18:AD18 AA22:AC22 U23 U39:W39 AA40:AC40 AA42:AC42 Z41:AB41 Z43:AB43 AA44:AC61 AA63:AC72 AA76:AC77 AA79:AC79 AA36:AC36 Z37:AB37" xr:uid="{69A088C2-57F1-4861-A445-4570500A7242}">
      <formula1>$A$169:$A$170</formula1>
    </dataValidation>
    <dataValidation type="list" allowBlank="1" showInputMessage="1" showErrorMessage="1" sqref="AH80:AM82 AH84:AM86" xr:uid="{3EDDB1EB-0139-45E4-839A-A8C768C90FC0}">
      <formula1>$A$181:$A$182</formula1>
    </dataValidation>
    <dataValidation type="list" allowBlank="1" showInputMessage="1" showErrorMessage="1" sqref="T84:T86" xr:uid="{22248E60-679C-4151-B164-9E31823C49EE}">
      <formula1>$A$179:$A$180</formula1>
    </dataValidation>
  </dataValidations>
  <pageMargins left="0.74803149606299213" right="0.35433070866141736" top="0.39370078740157483" bottom="0.31496062992125984" header="0.51181102362204722" footer="0.51181102362204722"/>
  <pageSetup paperSize="9" scale="7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F2964639-143F-468E-8B19-8D20982252D5}">
            <xm:f>OR(AND(3&lt;=日程表!$U$31,$AN$6&lt;&gt;日程表!$S$31),AND(日程表!$U$31=1,$AN$6&lt;&gt;日程表!$S$31-1),AND(日程表!$U$31=2,OR($AN$6&lt;&gt;日程表!$S$31,$AN$6&lt;&gt;日程表!$S$31-1)))</xm:f>
            <x14:dxf>
              <font>
                <b/>
                <i val="0"/>
                <color rgb="FFFF0000"/>
              </font>
              <fill>
                <patternFill>
                  <bgColor theme="5" tint="0.59996337778862885"/>
                </patternFill>
              </fill>
            </x14:dxf>
          </x14:cfRule>
          <xm:sqref>AN6:AO6</xm:sqref>
        </x14:conditionalFormatting>
        <x14:conditionalFormatting xmlns:xm="http://schemas.microsoft.com/office/excel/2006/main">
          <x14:cfRule type="expression" priority="1" id="{37A3CEA6-9D00-4C68-9A59-BCC06CF0F23B}">
            <xm:f>OR(AND(3&lt;=日程表!$U$31,日程表!$U$31+1&lt;$AR$6+2),AND(日程表!$U$31=1,$AR$6&lt;11),AND(日程表!$U$31=2,OR($AR$6&lt;&gt;12,$AR$6&lt;&gt;1)))</xm:f>
            <x14:dxf>
              <font>
                <b/>
                <i val="0"/>
                <color rgb="FFFF0000"/>
              </font>
              <fill>
                <patternFill>
                  <bgColor theme="5" tint="0.59996337778862885"/>
                </patternFill>
              </fill>
            </x14:dxf>
          </x14:cfRule>
          <xm:sqref>AR6:AS6</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A9E3BDAB-5600-452F-9810-B0E684D207F3}">
          <x14:formula1>
            <xm:f>日程表!$CL$28:$CQ$28</xm:f>
          </x14:formula1>
          <xm:sqref>AL37</xm:sqref>
        </x14:dataValidation>
        <x14:dataValidation type="list" allowBlank="1" showInputMessage="1" showErrorMessage="1" xr:uid="{22A4556A-9DE2-4EA7-98E7-D8DBAB0A90AD}">
          <x14:formula1>
            <xm:f>日程表!$A$170:$A$171</xm:f>
          </x14:formula1>
          <xm:sqref>AA28:AC28</xm:sqref>
        </x14:dataValidation>
        <x14:dataValidation type="list" allowBlank="1" showInputMessage="1" showErrorMessage="1" xr:uid="{09E71B62-9209-4D0B-AFB9-FDCB1433C250}">
          <x14:formula1>
            <xm:f>日程表!$A$182:$A$183</xm:f>
          </x14:formula1>
          <xm:sqref>AH17:AM17</xm:sqref>
        </x14:dataValidation>
        <x14:dataValidation type="list" allowBlank="1" showInputMessage="1" showErrorMessage="1" xr:uid="{F4C65D14-047F-4897-B4B8-7FF3C5B11F4E}">
          <x14:formula1>
            <xm:f>日程表!$A$180:$A$181</xm:f>
          </x14:formula1>
          <xm:sqref>T80:T82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58"/>
  <sheetViews>
    <sheetView showGridLines="0" view="pageBreakPreview" zoomScaleNormal="85" zoomScaleSheetLayoutView="100" workbookViewId="0">
      <selection activeCell="Q47" sqref="Q47"/>
    </sheetView>
  </sheetViews>
  <sheetFormatPr defaultRowHeight="13"/>
  <cols>
    <col min="1" max="1" width="3.7265625" style="354" customWidth="1"/>
    <col min="2" max="2" width="11" style="354" bestFit="1" customWidth="1"/>
    <col min="3" max="5" width="9" style="354"/>
    <col min="6" max="6" width="6.36328125" style="354" customWidth="1"/>
    <col min="7" max="7" width="8.08984375" style="354" customWidth="1"/>
    <col min="8" max="8" width="12.90625" style="354" customWidth="1"/>
    <col min="9" max="9" width="8.08984375" style="354" customWidth="1"/>
    <col min="10" max="10" width="12.90625" style="354" bestFit="1" customWidth="1"/>
    <col min="11" max="11" width="8.08984375" style="354" customWidth="1"/>
    <col min="12" max="12" width="11.90625" style="354" customWidth="1"/>
    <col min="13" max="13" width="10.7265625" style="354" customWidth="1"/>
    <col min="14" max="14" width="9.90625" style="354" bestFit="1" customWidth="1"/>
    <col min="15" max="256" width="9" style="354"/>
    <col min="257" max="257" width="3.7265625" style="354" customWidth="1"/>
    <col min="258" max="258" width="11" style="354" bestFit="1" customWidth="1"/>
    <col min="259" max="261" width="9" style="354"/>
    <col min="262" max="265" width="8.08984375" style="354" customWidth="1"/>
    <col min="266" max="266" width="12.90625" style="354" bestFit="1" customWidth="1"/>
    <col min="267" max="267" width="8.08984375" style="354" customWidth="1"/>
    <col min="268" max="268" width="5.453125" style="354" customWidth="1"/>
    <col min="269" max="269" width="9" style="354"/>
    <col min="270" max="270" width="9.90625" style="354" bestFit="1" customWidth="1"/>
    <col min="271" max="512" width="9" style="354"/>
    <col min="513" max="513" width="3.7265625" style="354" customWidth="1"/>
    <col min="514" max="514" width="11" style="354" bestFit="1" customWidth="1"/>
    <col min="515" max="517" width="9" style="354"/>
    <col min="518" max="521" width="8.08984375" style="354" customWidth="1"/>
    <col min="522" max="522" width="12.90625" style="354" bestFit="1" customWidth="1"/>
    <col min="523" max="523" width="8.08984375" style="354" customWidth="1"/>
    <col min="524" max="524" width="5.453125" style="354" customWidth="1"/>
    <col min="525" max="525" width="9" style="354"/>
    <col min="526" max="526" width="9.90625" style="354" bestFit="1" customWidth="1"/>
    <col min="527" max="768" width="9" style="354"/>
    <col min="769" max="769" width="3.7265625" style="354" customWidth="1"/>
    <col min="770" max="770" width="11" style="354" bestFit="1" customWidth="1"/>
    <col min="771" max="773" width="9" style="354"/>
    <col min="774" max="777" width="8.08984375" style="354" customWidth="1"/>
    <col min="778" max="778" width="12.90625" style="354" bestFit="1" customWidth="1"/>
    <col min="779" max="779" width="8.08984375" style="354" customWidth="1"/>
    <col min="780" max="780" width="5.453125" style="354" customWidth="1"/>
    <col min="781" max="781" width="9" style="354"/>
    <col min="782" max="782" width="9.90625" style="354" bestFit="1" customWidth="1"/>
    <col min="783" max="1024" width="9" style="354"/>
    <col min="1025" max="1025" width="3.7265625" style="354" customWidth="1"/>
    <col min="1026" max="1026" width="11" style="354" bestFit="1" customWidth="1"/>
    <col min="1027" max="1029" width="9" style="354"/>
    <col min="1030" max="1033" width="8.08984375" style="354" customWidth="1"/>
    <col min="1034" max="1034" width="12.90625" style="354" bestFit="1" customWidth="1"/>
    <col min="1035" max="1035" width="8.08984375" style="354" customWidth="1"/>
    <col min="1036" max="1036" width="5.453125" style="354" customWidth="1"/>
    <col min="1037" max="1037" width="9" style="354"/>
    <col min="1038" max="1038" width="9.90625" style="354" bestFit="1" customWidth="1"/>
    <col min="1039" max="1280" width="9" style="354"/>
    <col min="1281" max="1281" width="3.7265625" style="354" customWidth="1"/>
    <col min="1282" max="1282" width="11" style="354" bestFit="1" customWidth="1"/>
    <col min="1283" max="1285" width="9" style="354"/>
    <col min="1286" max="1289" width="8.08984375" style="354" customWidth="1"/>
    <col min="1290" max="1290" width="12.90625" style="354" bestFit="1" customWidth="1"/>
    <col min="1291" max="1291" width="8.08984375" style="354" customWidth="1"/>
    <col min="1292" max="1292" width="5.453125" style="354" customWidth="1"/>
    <col min="1293" max="1293" width="9" style="354"/>
    <col min="1294" max="1294" width="9.90625" style="354" bestFit="1" customWidth="1"/>
    <col min="1295" max="1536" width="9" style="354"/>
    <col min="1537" max="1537" width="3.7265625" style="354" customWidth="1"/>
    <col min="1538" max="1538" width="11" style="354" bestFit="1" customWidth="1"/>
    <col min="1539" max="1541" width="9" style="354"/>
    <col min="1542" max="1545" width="8.08984375" style="354" customWidth="1"/>
    <col min="1546" max="1546" width="12.90625" style="354" bestFit="1" customWidth="1"/>
    <col min="1547" max="1547" width="8.08984375" style="354" customWidth="1"/>
    <col min="1548" max="1548" width="5.453125" style="354" customWidth="1"/>
    <col min="1549" max="1549" width="9" style="354"/>
    <col min="1550" max="1550" width="9.90625" style="354" bestFit="1" customWidth="1"/>
    <col min="1551" max="1792" width="9" style="354"/>
    <col min="1793" max="1793" width="3.7265625" style="354" customWidth="1"/>
    <col min="1794" max="1794" width="11" style="354" bestFit="1" customWidth="1"/>
    <col min="1795" max="1797" width="9" style="354"/>
    <col min="1798" max="1801" width="8.08984375" style="354" customWidth="1"/>
    <col min="1802" max="1802" width="12.90625" style="354" bestFit="1" customWidth="1"/>
    <col min="1803" max="1803" width="8.08984375" style="354" customWidth="1"/>
    <col min="1804" max="1804" width="5.453125" style="354" customWidth="1"/>
    <col min="1805" max="1805" width="9" style="354"/>
    <col min="1806" max="1806" width="9.90625" style="354" bestFit="1" customWidth="1"/>
    <col min="1807" max="2048" width="9" style="354"/>
    <col min="2049" max="2049" width="3.7265625" style="354" customWidth="1"/>
    <col min="2050" max="2050" width="11" style="354" bestFit="1" customWidth="1"/>
    <col min="2051" max="2053" width="9" style="354"/>
    <col min="2054" max="2057" width="8.08984375" style="354" customWidth="1"/>
    <col min="2058" max="2058" width="12.90625" style="354" bestFit="1" customWidth="1"/>
    <col min="2059" max="2059" width="8.08984375" style="354" customWidth="1"/>
    <col min="2060" max="2060" width="5.453125" style="354" customWidth="1"/>
    <col min="2061" max="2061" width="9" style="354"/>
    <col min="2062" max="2062" width="9.90625" style="354" bestFit="1" customWidth="1"/>
    <col min="2063" max="2304" width="9" style="354"/>
    <col min="2305" max="2305" width="3.7265625" style="354" customWidth="1"/>
    <col min="2306" max="2306" width="11" style="354" bestFit="1" customWidth="1"/>
    <col min="2307" max="2309" width="9" style="354"/>
    <col min="2310" max="2313" width="8.08984375" style="354" customWidth="1"/>
    <col min="2314" max="2314" width="12.90625" style="354" bestFit="1" customWidth="1"/>
    <col min="2315" max="2315" width="8.08984375" style="354" customWidth="1"/>
    <col min="2316" max="2316" width="5.453125" style="354" customWidth="1"/>
    <col min="2317" max="2317" width="9" style="354"/>
    <col min="2318" max="2318" width="9.90625" style="354" bestFit="1" customWidth="1"/>
    <col min="2319" max="2560" width="9" style="354"/>
    <col min="2561" max="2561" width="3.7265625" style="354" customWidth="1"/>
    <col min="2562" max="2562" width="11" style="354" bestFit="1" customWidth="1"/>
    <col min="2563" max="2565" width="9" style="354"/>
    <col min="2566" max="2569" width="8.08984375" style="354" customWidth="1"/>
    <col min="2570" max="2570" width="12.90625" style="354" bestFit="1" customWidth="1"/>
    <col min="2571" max="2571" width="8.08984375" style="354" customWidth="1"/>
    <col min="2572" max="2572" width="5.453125" style="354" customWidth="1"/>
    <col min="2573" max="2573" width="9" style="354"/>
    <col min="2574" max="2574" width="9.90625" style="354" bestFit="1" customWidth="1"/>
    <col min="2575" max="2816" width="9" style="354"/>
    <col min="2817" max="2817" width="3.7265625" style="354" customWidth="1"/>
    <col min="2818" max="2818" width="11" style="354" bestFit="1" customWidth="1"/>
    <col min="2819" max="2821" width="9" style="354"/>
    <col min="2822" max="2825" width="8.08984375" style="354" customWidth="1"/>
    <col min="2826" max="2826" width="12.90625" style="354" bestFit="1" customWidth="1"/>
    <col min="2827" max="2827" width="8.08984375" style="354" customWidth="1"/>
    <col min="2828" max="2828" width="5.453125" style="354" customWidth="1"/>
    <col min="2829" max="2829" width="9" style="354"/>
    <col min="2830" max="2830" width="9.90625" style="354" bestFit="1" customWidth="1"/>
    <col min="2831" max="3072" width="9" style="354"/>
    <col min="3073" max="3073" width="3.7265625" style="354" customWidth="1"/>
    <col min="3074" max="3074" width="11" style="354" bestFit="1" customWidth="1"/>
    <col min="3075" max="3077" width="9" style="354"/>
    <col min="3078" max="3081" width="8.08984375" style="354" customWidth="1"/>
    <col min="3082" max="3082" width="12.90625" style="354" bestFit="1" customWidth="1"/>
    <col min="3083" max="3083" width="8.08984375" style="354" customWidth="1"/>
    <col min="3084" max="3084" width="5.453125" style="354" customWidth="1"/>
    <col min="3085" max="3085" width="9" style="354"/>
    <col min="3086" max="3086" width="9.90625" style="354" bestFit="1" customWidth="1"/>
    <col min="3087" max="3328" width="9" style="354"/>
    <col min="3329" max="3329" width="3.7265625" style="354" customWidth="1"/>
    <col min="3330" max="3330" width="11" style="354" bestFit="1" customWidth="1"/>
    <col min="3331" max="3333" width="9" style="354"/>
    <col min="3334" max="3337" width="8.08984375" style="354" customWidth="1"/>
    <col min="3338" max="3338" width="12.90625" style="354" bestFit="1" customWidth="1"/>
    <col min="3339" max="3339" width="8.08984375" style="354" customWidth="1"/>
    <col min="3340" max="3340" width="5.453125" style="354" customWidth="1"/>
    <col min="3341" max="3341" width="9" style="354"/>
    <col min="3342" max="3342" width="9.90625" style="354" bestFit="1" customWidth="1"/>
    <col min="3343" max="3584" width="9" style="354"/>
    <col min="3585" max="3585" width="3.7265625" style="354" customWidth="1"/>
    <col min="3586" max="3586" width="11" style="354" bestFit="1" customWidth="1"/>
    <col min="3587" max="3589" width="9" style="354"/>
    <col min="3590" max="3593" width="8.08984375" style="354" customWidth="1"/>
    <col min="3594" max="3594" width="12.90625" style="354" bestFit="1" customWidth="1"/>
    <col min="3595" max="3595" width="8.08984375" style="354" customWidth="1"/>
    <col min="3596" max="3596" width="5.453125" style="354" customWidth="1"/>
    <col min="3597" max="3597" width="9" style="354"/>
    <col min="3598" max="3598" width="9.90625" style="354" bestFit="1" customWidth="1"/>
    <col min="3599" max="3840" width="9" style="354"/>
    <col min="3841" max="3841" width="3.7265625" style="354" customWidth="1"/>
    <col min="3842" max="3842" width="11" style="354" bestFit="1" customWidth="1"/>
    <col min="3843" max="3845" width="9" style="354"/>
    <col min="3846" max="3849" width="8.08984375" style="354" customWidth="1"/>
    <col min="3850" max="3850" width="12.90625" style="354" bestFit="1" customWidth="1"/>
    <col min="3851" max="3851" width="8.08984375" style="354" customWidth="1"/>
    <col min="3852" max="3852" width="5.453125" style="354" customWidth="1"/>
    <col min="3853" max="3853" width="9" style="354"/>
    <col min="3854" max="3854" width="9.90625" style="354" bestFit="1" customWidth="1"/>
    <col min="3855" max="4096" width="9" style="354"/>
    <col min="4097" max="4097" width="3.7265625" style="354" customWidth="1"/>
    <col min="4098" max="4098" width="11" style="354" bestFit="1" customWidth="1"/>
    <col min="4099" max="4101" width="9" style="354"/>
    <col min="4102" max="4105" width="8.08984375" style="354" customWidth="1"/>
    <col min="4106" max="4106" width="12.90625" style="354" bestFit="1" customWidth="1"/>
    <col min="4107" max="4107" width="8.08984375" style="354" customWidth="1"/>
    <col min="4108" max="4108" width="5.453125" style="354" customWidth="1"/>
    <col min="4109" max="4109" width="9" style="354"/>
    <col min="4110" max="4110" width="9.90625" style="354" bestFit="1" customWidth="1"/>
    <col min="4111" max="4352" width="9" style="354"/>
    <col min="4353" max="4353" width="3.7265625" style="354" customWidth="1"/>
    <col min="4354" max="4354" width="11" style="354" bestFit="1" customWidth="1"/>
    <col min="4355" max="4357" width="9" style="354"/>
    <col min="4358" max="4361" width="8.08984375" style="354" customWidth="1"/>
    <col min="4362" max="4362" width="12.90625" style="354" bestFit="1" customWidth="1"/>
    <col min="4363" max="4363" width="8.08984375" style="354" customWidth="1"/>
    <col min="4364" max="4364" width="5.453125" style="354" customWidth="1"/>
    <col min="4365" max="4365" width="9" style="354"/>
    <col min="4366" max="4366" width="9.90625" style="354" bestFit="1" customWidth="1"/>
    <col min="4367" max="4608" width="9" style="354"/>
    <col min="4609" max="4609" width="3.7265625" style="354" customWidth="1"/>
    <col min="4610" max="4610" width="11" style="354" bestFit="1" customWidth="1"/>
    <col min="4611" max="4613" width="9" style="354"/>
    <col min="4614" max="4617" width="8.08984375" style="354" customWidth="1"/>
    <col min="4618" max="4618" width="12.90625" style="354" bestFit="1" customWidth="1"/>
    <col min="4619" max="4619" width="8.08984375" style="354" customWidth="1"/>
    <col min="4620" max="4620" width="5.453125" style="354" customWidth="1"/>
    <col min="4621" max="4621" width="9" style="354"/>
    <col min="4622" max="4622" width="9.90625" style="354" bestFit="1" customWidth="1"/>
    <col min="4623" max="4864" width="9" style="354"/>
    <col min="4865" max="4865" width="3.7265625" style="354" customWidth="1"/>
    <col min="4866" max="4866" width="11" style="354" bestFit="1" customWidth="1"/>
    <col min="4867" max="4869" width="9" style="354"/>
    <col min="4870" max="4873" width="8.08984375" style="354" customWidth="1"/>
    <col min="4874" max="4874" width="12.90625" style="354" bestFit="1" customWidth="1"/>
    <col min="4875" max="4875" width="8.08984375" style="354" customWidth="1"/>
    <col min="4876" max="4876" width="5.453125" style="354" customWidth="1"/>
    <col min="4877" max="4877" width="9" style="354"/>
    <col min="4878" max="4878" width="9.90625" style="354" bestFit="1" customWidth="1"/>
    <col min="4879" max="5120" width="9" style="354"/>
    <col min="5121" max="5121" width="3.7265625" style="354" customWidth="1"/>
    <col min="5122" max="5122" width="11" style="354" bestFit="1" customWidth="1"/>
    <col min="5123" max="5125" width="9" style="354"/>
    <col min="5126" max="5129" width="8.08984375" style="354" customWidth="1"/>
    <col min="5130" max="5130" width="12.90625" style="354" bestFit="1" customWidth="1"/>
    <col min="5131" max="5131" width="8.08984375" style="354" customWidth="1"/>
    <col min="5132" max="5132" width="5.453125" style="354" customWidth="1"/>
    <col min="5133" max="5133" width="9" style="354"/>
    <col min="5134" max="5134" width="9.90625" style="354" bestFit="1" customWidth="1"/>
    <col min="5135" max="5376" width="9" style="354"/>
    <col min="5377" max="5377" width="3.7265625" style="354" customWidth="1"/>
    <col min="5378" max="5378" width="11" style="354" bestFit="1" customWidth="1"/>
    <col min="5379" max="5381" width="9" style="354"/>
    <col min="5382" max="5385" width="8.08984375" style="354" customWidth="1"/>
    <col min="5386" max="5386" width="12.90625" style="354" bestFit="1" customWidth="1"/>
    <col min="5387" max="5387" width="8.08984375" style="354" customWidth="1"/>
    <col min="5388" max="5388" width="5.453125" style="354" customWidth="1"/>
    <col min="5389" max="5389" width="9" style="354"/>
    <col min="5390" max="5390" width="9.90625" style="354" bestFit="1" customWidth="1"/>
    <col min="5391" max="5632" width="9" style="354"/>
    <col min="5633" max="5633" width="3.7265625" style="354" customWidth="1"/>
    <col min="5634" max="5634" width="11" style="354" bestFit="1" customWidth="1"/>
    <col min="5635" max="5637" width="9" style="354"/>
    <col min="5638" max="5641" width="8.08984375" style="354" customWidth="1"/>
    <col min="5642" max="5642" width="12.90625" style="354" bestFit="1" customWidth="1"/>
    <col min="5643" max="5643" width="8.08984375" style="354" customWidth="1"/>
    <col min="5644" max="5644" width="5.453125" style="354" customWidth="1"/>
    <col min="5645" max="5645" width="9" style="354"/>
    <col min="5646" max="5646" width="9.90625" style="354" bestFit="1" customWidth="1"/>
    <col min="5647" max="5888" width="9" style="354"/>
    <col min="5889" max="5889" width="3.7265625" style="354" customWidth="1"/>
    <col min="5890" max="5890" width="11" style="354" bestFit="1" customWidth="1"/>
    <col min="5891" max="5893" width="9" style="354"/>
    <col min="5894" max="5897" width="8.08984375" style="354" customWidth="1"/>
    <col min="5898" max="5898" width="12.90625" style="354" bestFit="1" customWidth="1"/>
    <col min="5899" max="5899" width="8.08984375" style="354" customWidth="1"/>
    <col min="5900" max="5900" width="5.453125" style="354" customWidth="1"/>
    <col min="5901" max="5901" width="9" style="354"/>
    <col min="5902" max="5902" width="9.90625" style="354" bestFit="1" customWidth="1"/>
    <col min="5903" max="6144" width="9" style="354"/>
    <col min="6145" max="6145" width="3.7265625" style="354" customWidth="1"/>
    <col min="6146" max="6146" width="11" style="354" bestFit="1" customWidth="1"/>
    <col min="6147" max="6149" width="9" style="354"/>
    <col min="6150" max="6153" width="8.08984375" style="354" customWidth="1"/>
    <col min="6154" max="6154" width="12.90625" style="354" bestFit="1" customWidth="1"/>
    <col min="6155" max="6155" width="8.08984375" style="354" customWidth="1"/>
    <col min="6156" max="6156" width="5.453125" style="354" customWidth="1"/>
    <col min="6157" max="6157" width="9" style="354"/>
    <col min="6158" max="6158" width="9.90625" style="354" bestFit="1" customWidth="1"/>
    <col min="6159" max="6400" width="9" style="354"/>
    <col min="6401" max="6401" width="3.7265625" style="354" customWidth="1"/>
    <col min="6402" max="6402" width="11" style="354" bestFit="1" customWidth="1"/>
    <col min="6403" max="6405" width="9" style="354"/>
    <col min="6406" max="6409" width="8.08984375" style="354" customWidth="1"/>
    <col min="6410" max="6410" width="12.90625" style="354" bestFit="1" customWidth="1"/>
    <col min="6411" max="6411" width="8.08984375" style="354" customWidth="1"/>
    <col min="6412" max="6412" width="5.453125" style="354" customWidth="1"/>
    <col min="6413" max="6413" width="9" style="354"/>
    <col min="6414" max="6414" width="9.90625" style="354" bestFit="1" customWidth="1"/>
    <col min="6415" max="6656" width="9" style="354"/>
    <col min="6657" max="6657" width="3.7265625" style="354" customWidth="1"/>
    <col min="6658" max="6658" width="11" style="354" bestFit="1" customWidth="1"/>
    <col min="6659" max="6661" width="9" style="354"/>
    <col min="6662" max="6665" width="8.08984375" style="354" customWidth="1"/>
    <col min="6666" max="6666" width="12.90625" style="354" bestFit="1" customWidth="1"/>
    <col min="6667" max="6667" width="8.08984375" style="354" customWidth="1"/>
    <col min="6668" max="6668" width="5.453125" style="354" customWidth="1"/>
    <col min="6669" max="6669" width="9" style="354"/>
    <col min="6670" max="6670" width="9.90625" style="354" bestFit="1" customWidth="1"/>
    <col min="6671" max="6912" width="9" style="354"/>
    <col min="6913" max="6913" width="3.7265625" style="354" customWidth="1"/>
    <col min="6914" max="6914" width="11" style="354" bestFit="1" customWidth="1"/>
    <col min="6915" max="6917" width="9" style="354"/>
    <col min="6918" max="6921" width="8.08984375" style="354" customWidth="1"/>
    <col min="6922" max="6922" width="12.90625" style="354" bestFit="1" customWidth="1"/>
    <col min="6923" max="6923" width="8.08984375" style="354" customWidth="1"/>
    <col min="6924" max="6924" width="5.453125" style="354" customWidth="1"/>
    <col min="6925" max="6925" width="9" style="354"/>
    <col min="6926" max="6926" width="9.90625" style="354" bestFit="1" customWidth="1"/>
    <col min="6927" max="7168" width="9" style="354"/>
    <col min="7169" max="7169" width="3.7265625" style="354" customWidth="1"/>
    <col min="7170" max="7170" width="11" style="354" bestFit="1" customWidth="1"/>
    <col min="7171" max="7173" width="9" style="354"/>
    <col min="7174" max="7177" width="8.08984375" style="354" customWidth="1"/>
    <col min="7178" max="7178" width="12.90625" style="354" bestFit="1" customWidth="1"/>
    <col min="7179" max="7179" width="8.08984375" style="354" customWidth="1"/>
    <col min="7180" max="7180" width="5.453125" style="354" customWidth="1"/>
    <col min="7181" max="7181" width="9" style="354"/>
    <col min="7182" max="7182" width="9.90625" style="354" bestFit="1" customWidth="1"/>
    <col min="7183" max="7424" width="9" style="354"/>
    <col min="7425" max="7425" width="3.7265625" style="354" customWidth="1"/>
    <col min="7426" max="7426" width="11" style="354" bestFit="1" customWidth="1"/>
    <col min="7427" max="7429" width="9" style="354"/>
    <col min="7430" max="7433" width="8.08984375" style="354" customWidth="1"/>
    <col min="7434" max="7434" width="12.90625" style="354" bestFit="1" customWidth="1"/>
    <col min="7435" max="7435" width="8.08984375" style="354" customWidth="1"/>
    <col min="7436" max="7436" width="5.453125" style="354" customWidth="1"/>
    <col min="7437" max="7437" width="9" style="354"/>
    <col min="7438" max="7438" width="9.90625" style="354" bestFit="1" customWidth="1"/>
    <col min="7439" max="7680" width="9" style="354"/>
    <col min="7681" max="7681" width="3.7265625" style="354" customWidth="1"/>
    <col min="7682" max="7682" width="11" style="354" bestFit="1" customWidth="1"/>
    <col min="7683" max="7685" width="9" style="354"/>
    <col min="7686" max="7689" width="8.08984375" style="354" customWidth="1"/>
    <col min="7690" max="7690" width="12.90625" style="354" bestFit="1" customWidth="1"/>
    <col min="7691" max="7691" width="8.08984375" style="354" customWidth="1"/>
    <col min="7692" max="7692" width="5.453125" style="354" customWidth="1"/>
    <col min="7693" max="7693" width="9" style="354"/>
    <col min="7694" max="7694" width="9.90625" style="354" bestFit="1" customWidth="1"/>
    <col min="7695" max="7936" width="9" style="354"/>
    <col min="7937" max="7937" width="3.7265625" style="354" customWidth="1"/>
    <col min="7938" max="7938" width="11" style="354" bestFit="1" customWidth="1"/>
    <col min="7939" max="7941" width="9" style="354"/>
    <col min="7942" max="7945" width="8.08984375" style="354" customWidth="1"/>
    <col min="7946" max="7946" width="12.90625" style="354" bestFit="1" customWidth="1"/>
    <col min="7947" max="7947" width="8.08984375" style="354" customWidth="1"/>
    <col min="7948" max="7948" width="5.453125" style="354" customWidth="1"/>
    <col min="7949" max="7949" width="9" style="354"/>
    <col min="7950" max="7950" width="9.90625" style="354" bestFit="1" customWidth="1"/>
    <col min="7951" max="8192" width="9" style="354"/>
    <col min="8193" max="8193" width="3.7265625" style="354" customWidth="1"/>
    <col min="8194" max="8194" width="11" style="354" bestFit="1" customWidth="1"/>
    <col min="8195" max="8197" width="9" style="354"/>
    <col min="8198" max="8201" width="8.08984375" style="354" customWidth="1"/>
    <col min="8202" max="8202" width="12.90625" style="354" bestFit="1" customWidth="1"/>
    <col min="8203" max="8203" width="8.08984375" style="354" customWidth="1"/>
    <col min="8204" max="8204" width="5.453125" style="354" customWidth="1"/>
    <col min="8205" max="8205" width="9" style="354"/>
    <col min="8206" max="8206" width="9.90625" style="354" bestFit="1" customWidth="1"/>
    <col min="8207" max="8448" width="9" style="354"/>
    <col min="8449" max="8449" width="3.7265625" style="354" customWidth="1"/>
    <col min="8450" max="8450" width="11" style="354" bestFit="1" customWidth="1"/>
    <col min="8451" max="8453" width="9" style="354"/>
    <col min="8454" max="8457" width="8.08984375" style="354" customWidth="1"/>
    <col min="8458" max="8458" width="12.90625" style="354" bestFit="1" customWidth="1"/>
    <col min="8459" max="8459" width="8.08984375" style="354" customWidth="1"/>
    <col min="8460" max="8460" width="5.453125" style="354" customWidth="1"/>
    <col min="8461" max="8461" width="9" style="354"/>
    <col min="8462" max="8462" width="9.90625" style="354" bestFit="1" customWidth="1"/>
    <col min="8463" max="8704" width="9" style="354"/>
    <col min="8705" max="8705" width="3.7265625" style="354" customWidth="1"/>
    <col min="8706" max="8706" width="11" style="354" bestFit="1" customWidth="1"/>
    <col min="8707" max="8709" width="9" style="354"/>
    <col min="8710" max="8713" width="8.08984375" style="354" customWidth="1"/>
    <col min="8714" max="8714" width="12.90625" style="354" bestFit="1" customWidth="1"/>
    <col min="8715" max="8715" width="8.08984375" style="354" customWidth="1"/>
    <col min="8716" max="8716" width="5.453125" style="354" customWidth="1"/>
    <col min="8717" max="8717" width="9" style="354"/>
    <col min="8718" max="8718" width="9.90625" style="354" bestFit="1" customWidth="1"/>
    <col min="8719" max="8960" width="9" style="354"/>
    <col min="8961" max="8961" width="3.7265625" style="354" customWidth="1"/>
    <col min="8962" max="8962" width="11" style="354" bestFit="1" customWidth="1"/>
    <col min="8963" max="8965" width="9" style="354"/>
    <col min="8966" max="8969" width="8.08984375" style="354" customWidth="1"/>
    <col min="8970" max="8970" width="12.90625" style="354" bestFit="1" customWidth="1"/>
    <col min="8971" max="8971" width="8.08984375" style="354" customWidth="1"/>
    <col min="8972" max="8972" width="5.453125" style="354" customWidth="1"/>
    <col min="8973" max="8973" width="9" style="354"/>
    <col min="8974" max="8974" width="9.90625" style="354" bestFit="1" customWidth="1"/>
    <col min="8975" max="9216" width="9" style="354"/>
    <col min="9217" max="9217" width="3.7265625" style="354" customWidth="1"/>
    <col min="9218" max="9218" width="11" style="354" bestFit="1" customWidth="1"/>
    <col min="9219" max="9221" width="9" style="354"/>
    <col min="9222" max="9225" width="8.08984375" style="354" customWidth="1"/>
    <col min="9226" max="9226" width="12.90625" style="354" bestFit="1" customWidth="1"/>
    <col min="9227" max="9227" width="8.08984375" style="354" customWidth="1"/>
    <col min="9228" max="9228" width="5.453125" style="354" customWidth="1"/>
    <col min="9229" max="9229" width="9" style="354"/>
    <col min="9230" max="9230" width="9.90625" style="354" bestFit="1" customWidth="1"/>
    <col min="9231" max="9472" width="9" style="354"/>
    <col min="9473" max="9473" width="3.7265625" style="354" customWidth="1"/>
    <col min="9474" max="9474" width="11" style="354" bestFit="1" customWidth="1"/>
    <col min="9475" max="9477" width="9" style="354"/>
    <col min="9478" max="9481" width="8.08984375" style="354" customWidth="1"/>
    <col min="9482" max="9482" width="12.90625" style="354" bestFit="1" customWidth="1"/>
    <col min="9483" max="9483" width="8.08984375" style="354" customWidth="1"/>
    <col min="9484" max="9484" width="5.453125" style="354" customWidth="1"/>
    <col min="9485" max="9485" width="9" style="354"/>
    <col min="9486" max="9486" width="9.90625" style="354" bestFit="1" customWidth="1"/>
    <col min="9487" max="9728" width="9" style="354"/>
    <col min="9729" max="9729" width="3.7265625" style="354" customWidth="1"/>
    <col min="9730" max="9730" width="11" style="354" bestFit="1" customWidth="1"/>
    <col min="9731" max="9733" width="9" style="354"/>
    <col min="9734" max="9737" width="8.08984375" style="354" customWidth="1"/>
    <col min="9738" max="9738" width="12.90625" style="354" bestFit="1" customWidth="1"/>
    <col min="9739" max="9739" width="8.08984375" style="354" customWidth="1"/>
    <col min="9740" max="9740" width="5.453125" style="354" customWidth="1"/>
    <col min="9741" max="9741" width="9" style="354"/>
    <col min="9742" max="9742" width="9.90625" style="354" bestFit="1" customWidth="1"/>
    <col min="9743" max="9984" width="9" style="354"/>
    <col min="9985" max="9985" width="3.7265625" style="354" customWidth="1"/>
    <col min="9986" max="9986" width="11" style="354" bestFit="1" customWidth="1"/>
    <col min="9987" max="9989" width="9" style="354"/>
    <col min="9990" max="9993" width="8.08984375" style="354" customWidth="1"/>
    <col min="9994" max="9994" width="12.90625" style="354" bestFit="1" customWidth="1"/>
    <col min="9995" max="9995" width="8.08984375" style="354" customWidth="1"/>
    <col min="9996" max="9996" width="5.453125" style="354" customWidth="1"/>
    <col min="9997" max="9997" width="9" style="354"/>
    <col min="9998" max="9998" width="9.90625" style="354" bestFit="1" customWidth="1"/>
    <col min="9999" max="10240" width="9" style="354"/>
    <col min="10241" max="10241" width="3.7265625" style="354" customWidth="1"/>
    <col min="10242" max="10242" width="11" style="354" bestFit="1" customWidth="1"/>
    <col min="10243" max="10245" width="9" style="354"/>
    <col min="10246" max="10249" width="8.08984375" style="354" customWidth="1"/>
    <col min="10250" max="10250" width="12.90625" style="354" bestFit="1" customWidth="1"/>
    <col min="10251" max="10251" width="8.08984375" style="354" customWidth="1"/>
    <col min="10252" max="10252" width="5.453125" style="354" customWidth="1"/>
    <col min="10253" max="10253" width="9" style="354"/>
    <col min="10254" max="10254" width="9.90625" style="354" bestFit="1" customWidth="1"/>
    <col min="10255" max="10496" width="9" style="354"/>
    <col min="10497" max="10497" width="3.7265625" style="354" customWidth="1"/>
    <col min="10498" max="10498" width="11" style="354" bestFit="1" customWidth="1"/>
    <col min="10499" max="10501" width="9" style="354"/>
    <col min="10502" max="10505" width="8.08984375" style="354" customWidth="1"/>
    <col min="10506" max="10506" width="12.90625" style="354" bestFit="1" customWidth="1"/>
    <col min="10507" max="10507" width="8.08984375" style="354" customWidth="1"/>
    <col min="10508" max="10508" width="5.453125" style="354" customWidth="1"/>
    <col min="10509" max="10509" width="9" style="354"/>
    <col min="10510" max="10510" width="9.90625" style="354" bestFit="1" customWidth="1"/>
    <col min="10511" max="10752" width="9" style="354"/>
    <col min="10753" max="10753" width="3.7265625" style="354" customWidth="1"/>
    <col min="10754" max="10754" width="11" style="354" bestFit="1" customWidth="1"/>
    <col min="10755" max="10757" width="9" style="354"/>
    <col min="10758" max="10761" width="8.08984375" style="354" customWidth="1"/>
    <col min="10762" max="10762" width="12.90625" style="354" bestFit="1" customWidth="1"/>
    <col min="10763" max="10763" width="8.08984375" style="354" customWidth="1"/>
    <col min="10764" max="10764" width="5.453125" style="354" customWidth="1"/>
    <col min="10765" max="10765" width="9" style="354"/>
    <col min="10766" max="10766" width="9.90625" style="354" bestFit="1" customWidth="1"/>
    <col min="10767" max="11008" width="9" style="354"/>
    <col min="11009" max="11009" width="3.7265625" style="354" customWidth="1"/>
    <col min="11010" max="11010" width="11" style="354" bestFit="1" customWidth="1"/>
    <col min="11011" max="11013" width="9" style="354"/>
    <col min="11014" max="11017" width="8.08984375" style="354" customWidth="1"/>
    <col min="11018" max="11018" width="12.90625" style="354" bestFit="1" customWidth="1"/>
    <col min="11019" max="11019" width="8.08984375" style="354" customWidth="1"/>
    <col min="11020" max="11020" width="5.453125" style="354" customWidth="1"/>
    <col min="11021" max="11021" width="9" style="354"/>
    <col min="11022" max="11022" width="9.90625" style="354" bestFit="1" customWidth="1"/>
    <col min="11023" max="11264" width="9" style="354"/>
    <col min="11265" max="11265" width="3.7265625" style="354" customWidth="1"/>
    <col min="11266" max="11266" width="11" style="354" bestFit="1" customWidth="1"/>
    <col min="11267" max="11269" width="9" style="354"/>
    <col min="11270" max="11273" width="8.08984375" style="354" customWidth="1"/>
    <col min="11274" max="11274" width="12.90625" style="354" bestFit="1" customWidth="1"/>
    <col min="11275" max="11275" width="8.08984375" style="354" customWidth="1"/>
    <col min="11276" max="11276" width="5.453125" style="354" customWidth="1"/>
    <col min="11277" max="11277" width="9" style="354"/>
    <col min="11278" max="11278" width="9.90625" style="354" bestFit="1" customWidth="1"/>
    <col min="11279" max="11520" width="9" style="354"/>
    <col min="11521" max="11521" width="3.7265625" style="354" customWidth="1"/>
    <col min="11522" max="11522" width="11" style="354" bestFit="1" customWidth="1"/>
    <col min="11523" max="11525" width="9" style="354"/>
    <col min="11526" max="11529" width="8.08984375" style="354" customWidth="1"/>
    <col min="11530" max="11530" width="12.90625" style="354" bestFit="1" customWidth="1"/>
    <col min="11531" max="11531" width="8.08984375" style="354" customWidth="1"/>
    <col min="11532" max="11532" width="5.453125" style="354" customWidth="1"/>
    <col min="11533" max="11533" width="9" style="354"/>
    <col min="11534" max="11534" width="9.90625" style="354" bestFit="1" customWidth="1"/>
    <col min="11535" max="11776" width="9" style="354"/>
    <col min="11777" max="11777" width="3.7265625" style="354" customWidth="1"/>
    <col min="11778" max="11778" width="11" style="354" bestFit="1" customWidth="1"/>
    <col min="11779" max="11781" width="9" style="354"/>
    <col min="11782" max="11785" width="8.08984375" style="354" customWidth="1"/>
    <col min="11786" max="11786" width="12.90625" style="354" bestFit="1" customWidth="1"/>
    <col min="11787" max="11787" width="8.08984375" style="354" customWidth="1"/>
    <col min="11788" max="11788" width="5.453125" style="354" customWidth="1"/>
    <col min="11789" max="11789" width="9" style="354"/>
    <col min="11790" max="11790" width="9.90625" style="354" bestFit="1" customWidth="1"/>
    <col min="11791" max="12032" width="9" style="354"/>
    <col min="12033" max="12033" width="3.7265625" style="354" customWidth="1"/>
    <col min="12034" max="12034" width="11" style="354" bestFit="1" customWidth="1"/>
    <col min="12035" max="12037" width="9" style="354"/>
    <col min="12038" max="12041" width="8.08984375" style="354" customWidth="1"/>
    <col min="12042" max="12042" width="12.90625" style="354" bestFit="1" customWidth="1"/>
    <col min="12043" max="12043" width="8.08984375" style="354" customWidth="1"/>
    <col min="12044" max="12044" width="5.453125" style="354" customWidth="1"/>
    <col min="12045" max="12045" width="9" style="354"/>
    <col min="12046" max="12046" width="9.90625" style="354" bestFit="1" customWidth="1"/>
    <col min="12047" max="12288" width="9" style="354"/>
    <col min="12289" max="12289" width="3.7265625" style="354" customWidth="1"/>
    <col min="12290" max="12290" width="11" style="354" bestFit="1" customWidth="1"/>
    <col min="12291" max="12293" width="9" style="354"/>
    <col min="12294" max="12297" width="8.08984375" style="354" customWidth="1"/>
    <col min="12298" max="12298" width="12.90625" style="354" bestFit="1" customWidth="1"/>
    <col min="12299" max="12299" width="8.08984375" style="354" customWidth="1"/>
    <col min="12300" max="12300" width="5.453125" style="354" customWidth="1"/>
    <col min="12301" max="12301" width="9" style="354"/>
    <col min="12302" max="12302" width="9.90625" style="354" bestFit="1" customWidth="1"/>
    <col min="12303" max="12544" width="9" style="354"/>
    <col min="12545" max="12545" width="3.7265625" style="354" customWidth="1"/>
    <col min="12546" max="12546" width="11" style="354" bestFit="1" customWidth="1"/>
    <col min="12547" max="12549" width="9" style="354"/>
    <col min="12550" max="12553" width="8.08984375" style="354" customWidth="1"/>
    <col min="12554" max="12554" width="12.90625" style="354" bestFit="1" customWidth="1"/>
    <col min="12555" max="12555" width="8.08984375" style="354" customWidth="1"/>
    <col min="12556" max="12556" width="5.453125" style="354" customWidth="1"/>
    <col min="12557" max="12557" width="9" style="354"/>
    <col min="12558" max="12558" width="9.90625" style="354" bestFit="1" customWidth="1"/>
    <col min="12559" max="12800" width="9" style="354"/>
    <col min="12801" max="12801" width="3.7265625" style="354" customWidth="1"/>
    <col min="12802" max="12802" width="11" style="354" bestFit="1" customWidth="1"/>
    <col min="12803" max="12805" width="9" style="354"/>
    <col min="12806" max="12809" width="8.08984375" style="354" customWidth="1"/>
    <col min="12810" max="12810" width="12.90625" style="354" bestFit="1" customWidth="1"/>
    <col min="12811" max="12811" width="8.08984375" style="354" customWidth="1"/>
    <col min="12812" max="12812" width="5.453125" style="354" customWidth="1"/>
    <col min="12813" max="12813" width="9" style="354"/>
    <col min="12814" max="12814" width="9.90625" style="354" bestFit="1" customWidth="1"/>
    <col min="12815" max="13056" width="9" style="354"/>
    <col min="13057" max="13057" width="3.7265625" style="354" customWidth="1"/>
    <col min="13058" max="13058" width="11" style="354" bestFit="1" customWidth="1"/>
    <col min="13059" max="13061" width="9" style="354"/>
    <col min="13062" max="13065" width="8.08984375" style="354" customWidth="1"/>
    <col min="13066" max="13066" width="12.90625" style="354" bestFit="1" customWidth="1"/>
    <col min="13067" max="13067" width="8.08984375" style="354" customWidth="1"/>
    <col min="13068" max="13068" width="5.453125" style="354" customWidth="1"/>
    <col min="13069" max="13069" width="9" style="354"/>
    <col min="13070" max="13070" width="9.90625" style="354" bestFit="1" customWidth="1"/>
    <col min="13071" max="13312" width="9" style="354"/>
    <col min="13313" max="13313" width="3.7265625" style="354" customWidth="1"/>
    <col min="13314" max="13314" width="11" style="354" bestFit="1" customWidth="1"/>
    <col min="13315" max="13317" width="9" style="354"/>
    <col min="13318" max="13321" width="8.08984375" style="354" customWidth="1"/>
    <col min="13322" max="13322" width="12.90625" style="354" bestFit="1" customWidth="1"/>
    <col min="13323" max="13323" width="8.08984375" style="354" customWidth="1"/>
    <col min="13324" max="13324" width="5.453125" style="354" customWidth="1"/>
    <col min="13325" max="13325" width="9" style="354"/>
    <col min="13326" max="13326" width="9.90625" style="354" bestFit="1" customWidth="1"/>
    <col min="13327" max="13568" width="9" style="354"/>
    <col min="13569" max="13569" width="3.7265625" style="354" customWidth="1"/>
    <col min="13570" max="13570" width="11" style="354" bestFit="1" customWidth="1"/>
    <col min="13571" max="13573" width="9" style="354"/>
    <col min="13574" max="13577" width="8.08984375" style="354" customWidth="1"/>
    <col min="13578" max="13578" width="12.90625" style="354" bestFit="1" customWidth="1"/>
    <col min="13579" max="13579" width="8.08984375" style="354" customWidth="1"/>
    <col min="13580" max="13580" width="5.453125" style="354" customWidth="1"/>
    <col min="13581" max="13581" width="9" style="354"/>
    <col min="13582" max="13582" width="9.90625" style="354" bestFit="1" customWidth="1"/>
    <col min="13583" max="13824" width="9" style="354"/>
    <col min="13825" max="13825" width="3.7265625" style="354" customWidth="1"/>
    <col min="13826" max="13826" width="11" style="354" bestFit="1" customWidth="1"/>
    <col min="13827" max="13829" width="9" style="354"/>
    <col min="13830" max="13833" width="8.08984375" style="354" customWidth="1"/>
    <col min="13834" max="13834" width="12.90625" style="354" bestFit="1" customWidth="1"/>
    <col min="13835" max="13835" width="8.08984375" style="354" customWidth="1"/>
    <col min="13836" max="13836" width="5.453125" style="354" customWidth="1"/>
    <col min="13837" max="13837" width="9" style="354"/>
    <col min="13838" max="13838" width="9.90625" style="354" bestFit="1" customWidth="1"/>
    <col min="13839" max="14080" width="9" style="354"/>
    <col min="14081" max="14081" width="3.7265625" style="354" customWidth="1"/>
    <col min="14082" max="14082" width="11" style="354" bestFit="1" customWidth="1"/>
    <col min="14083" max="14085" width="9" style="354"/>
    <col min="14086" max="14089" width="8.08984375" style="354" customWidth="1"/>
    <col min="14090" max="14090" width="12.90625" style="354" bestFit="1" customWidth="1"/>
    <col min="14091" max="14091" width="8.08984375" style="354" customWidth="1"/>
    <col min="14092" max="14092" width="5.453125" style="354" customWidth="1"/>
    <col min="14093" max="14093" width="9" style="354"/>
    <col min="14094" max="14094" width="9.90625" style="354" bestFit="1" customWidth="1"/>
    <col min="14095" max="14336" width="9" style="354"/>
    <col min="14337" max="14337" width="3.7265625" style="354" customWidth="1"/>
    <col min="14338" max="14338" width="11" style="354" bestFit="1" customWidth="1"/>
    <col min="14339" max="14341" width="9" style="354"/>
    <col min="14342" max="14345" width="8.08984375" style="354" customWidth="1"/>
    <col min="14346" max="14346" width="12.90625" style="354" bestFit="1" customWidth="1"/>
    <col min="14347" max="14347" width="8.08984375" style="354" customWidth="1"/>
    <col min="14348" max="14348" width="5.453125" style="354" customWidth="1"/>
    <col min="14349" max="14349" width="9" style="354"/>
    <col min="14350" max="14350" width="9.90625" style="354" bestFit="1" customWidth="1"/>
    <col min="14351" max="14592" width="9" style="354"/>
    <col min="14593" max="14593" width="3.7265625" style="354" customWidth="1"/>
    <col min="14594" max="14594" width="11" style="354" bestFit="1" customWidth="1"/>
    <col min="14595" max="14597" width="9" style="354"/>
    <col min="14598" max="14601" width="8.08984375" style="354" customWidth="1"/>
    <col min="14602" max="14602" width="12.90625" style="354" bestFit="1" customWidth="1"/>
    <col min="14603" max="14603" width="8.08984375" style="354" customWidth="1"/>
    <col min="14604" max="14604" width="5.453125" style="354" customWidth="1"/>
    <col min="14605" max="14605" width="9" style="354"/>
    <col min="14606" max="14606" width="9.90625" style="354" bestFit="1" customWidth="1"/>
    <col min="14607" max="14848" width="9" style="354"/>
    <col min="14849" max="14849" width="3.7265625" style="354" customWidth="1"/>
    <col min="14850" max="14850" width="11" style="354" bestFit="1" customWidth="1"/>
    <col min="14851" max="14853" width="9" style="354"/>
    <col min="14854" max="14857" width="8.08984375" style="354" customWidth="1"/>
    <col min="14858" max="14858" width="12.90625" style="354" bestFit="1" customWidth="1"/>
    <col min="14859" max="14859" width="8.08984375" style="354" customWidth="1"/>
    <col min="14860" max="14860" width="5.453125" style="354" customWidth="1"/>
    <col min="14861" max="14861" width="9" style="354"/>
    <col min="14862" max="14862" width="9.90625" style="354" bestFit="1" customWidth="1"/>
    <col min="14863" max="15104" width="9" style="354"/>
    <col min="15105" max="15105" width="3.7265625" style="354" customWidth="1"/>
    <col min="15106" max="15106" width="11" style="354" bestFit="1" customWidth="1"/>
    <col min="15107" max="15109" width="9" style="354"/>
    <col min="15110" max="15113" width="8.08984375" style="354" customWidth="1"/>
    <col min="15114" max="15114" width="12.90625" style="354" bestFit="1" customWidth="1"/>
    <col min="15115" max="15115" width="8.08984375" style="354" customWidth="1"/>
    <col min="15116" max="15116" width="5.453125" style="354" customWidth="1"/>
    <col min="15117" max="15117" width="9" style="354"/>
    <col min="15118" max="15118" width="9.90625" style="354" bestFit="1" customWidth="1"/>
    <col min="15119" max="15360" width="9" style="354"/>
    <col min="15361" max="15361" width="3.7265625" style="354" customWidth="1"/>
    <col min="15362" max="15362" width="11" style="354" bestFit="1" customWidth="1"/>
    <col min="15363" max="15365" width="9" style="354"/>
    <col min="15366" max="15369" width="8.08984375" style="354" customWidth="1"/>
    <col min="15370" max="15370" width="12.90625" style="354" bestFit="1" customWidth="1"/>
    <col min="15371" max="15371" width="8.08984375" style="354" customWidth="1"/>
    <col min="15372" max="15372" width="5.453125" style="354" customWidth="1"/>
    <col min="15373" max="15373" width="9" style="354"/>
    <col min="15374" max="15374" width="9.90625" style="354" bestFit="1" customWidth="1"/>
    <col min="15375" max="15616" width="9" style="354"/>
    <col min="15617" max="15617" width="3.7265625" style="354" customWidth="1"/>
    <col min="15618" max="15618" width="11" style="354" bestFit="1" customWidth="1"/>
    <col min="15619" max="15621" width="9" style="354"/>
    <col min="15622" max="15625" width="8.08984375" style="354" customWidth="1"/>
    <col min="15626" max="15626" width="12.90625" style="354" bestFit="1" customWidth="1"/>
    <col min="15627" max="15627" width="8.08984375" style="354" customWidth="1"/>
    <col min="15628" max="15628" width="5.453125" style="354" customWidth="1"/>
    <col min="15629" max="15629" width="9" style="354"/>
    <col min="15630" max="15630" width="9.90625" style="354" bestFit="1" customWidth="1"/>
    <col min="15631" max="15872" width="9" style="354"/>
    <col min="15873" max="15873" width="3.7265625" style="354" customWidth="1"/>
    <col min="15874" max="15874" width="11" style="354" bestFit="1" customWidth="1"/>
    <col min="15875" max="15877" width="9" style="354"/>
    <col min="15878" max="15881" width="8.08984375" style="354" customWidth="1"/>
    <col min="15882" max="15882" width="12.90625" style="354" bestFit="1" customWidth="1"/>
    <col min="15883" max="15883" width="8.08984375" style="354" customWidth="1"/>
    <col min="15884" max="15884" width="5.453125" style="354" customWidth="1"/>
    <col min="15885" max="15885" width="9" style="354"/>
    <col min="15886" max="15886" width="9.90625" style="354" bestFit="1" customWidth="1"/>
    <col min="15887" max="16128" width="9" style="354"/>
    <col min="16129" max="16129" width="3.7265625" style="354" customWidth="1"/>
    <col min="16130" max="16130" width="11" style="354" bestFit="1" customWidth="1"/>
    <col min="16131" max="16133" width="9" style="354"/>
    <col min="16134" max="16137" width="8.08984375" style="354" customWidth="1"/>
    <col min="16138" max="16138" width="12.90625" style="354" bestFit="1" customWidth="1"/>
    <col min="16139" max="16139" width="8.08984375" style="354" customWidth="1"/>
    <col min="16140" max="16140" width="5.453125" style="354" customWidth="1"/>
    <col min="16141" max="16141" width="9" style="354"/>
    <col min="16142" max="16142" width="9.90625" style="354" bestFit="1" customWidth="1"/>
    <col min="16143" max="16384" width="9" style="354"/>
  </cols>
  <sheetData>
    <row r="2" spans="2:18" ht="21.75" customHeight="1">
      <c r="D2" s="1371" t="s">
        <v>537</v>
      </c>
      <c r="E2" s="1371"/>
      <c r="F2" s="1371"/>
      <c r="G2" s="1371"/>
      <c r="H2" s="1371"/>
      <c r="I2" s="1371"/>
    </row>
    <row r="3" spans="2:18" ht="12" customHeight="1" thickBot="1">
      <c r="H3" s="355"/>
      <c r="I3" s="1372"/>
      <c r="J3" s="1372"/>
      <c r="K3" s="1372"/>
      <c r="N3" s="356" t="s">
        <v>723</v>
      </c>
      <c r="O3" s="574"/>
      <c r="P3" s="574"/>
      <c r="Q3" s="574"/>
    </row>
    <row r="4" spans="2:18" ht="26.15" customHeight="1" thickBot="1">
      <c r="B4" s="1373" t="s">
        <v>538</v>
      </c>
      <c r="C4" s="1374"/>
      <c r="D4" s="1375" t="str">
        <f>IF(日程表!G8="","",日程表!G8)</f>
        <v/>
      </c>
      <c r="E4" s="1376"/>
      <c r="F4" s="1376"/>
      <c r="G4" s="1376"/>
      <c r="H4" s="1377"/>
      <c r="I4" s="357" t="s">
        <v>539</v>
      </c>
      <c r="J4" s="1375" t="str">
        <f>IF(日程表!H12="","",日程表!H12)</f>
        <v>E</v>
      </c>
      <c r="K4" s="1378"/>
      <c r="N4" s="356" t="s">
        <v>722</v>
      </c>
    </row>
    <row r="5" spans="2:18" ht="26.15" customHeight="1">
      <c r="B5" s="1379" t="s">
        <v>540</v>
      </c>
      <c r="C5" s="1380"/>
      <c r="D5" s="1380"/>
      <c r="E5" s="1381"/>
      <c r="F5" s="1380" t="s">
        <v>541</v>
      </c>
      <c r="G5" s="1381"/>
      <c r="H5" s="1382" t="s">
        <v>542</v>
      </c>
      <c r="I5" s="1381"/>
      <c r="J5" s="1380" t="s">
        <v>543</v>
      </c>
      <c r="K5" s="1383"/>
      <c r="L5" s="358" t="s">
        <v>544</v>
      </c>
      <c r="N5" s="356" t="s">
        <v>705</v>
      </c>
    </row>
    <row r="6" spans="2:18" ht="26.15" customHeight="1">
      <c r="B6" s="359" t="s">
        <v>545</v>
      </c>
      <c r="C6" s="360"/>
      <c r="D6" s="360"/>
      <c r="E6" s="361"/>
      <c r="F6" s="1396" t="str">
        <f>IF(日程表!U63="","",日程表!U63)</f>
        <v/>
      </c>
      <c r="G6" s="1397"/>
      <c r="H6" s="1396" t="str">
        <f>IF(F6="","",IF(L6="","",F6/$L$6))</f>
        <v/>
      </c>
      <c r="I6" s="1397"/>
      <c r="J6" s="511" t="str">
        <f>IF(日程表!N63="","",日程表!N63)</f>
        <v/>
      </c>
      <c r="K6" s="362" t="s">
        <v>18</v>
      </c>
      <c r="L6" s="363"/>
      <c r="M6" s="364"/>
      <c r="N6" s="365"/>
    </row>
    <row r="7" spans="2:18" ht="26.15" customHeight="1">
      <c r="B7" s="359" t="s">
        <v>546</v>
      </c>
      <c r="C7" s="360"/>
      <c r="D7" s="360"/>
      <c r="E7" s="361"/>
      <c r="F7" s="1396" t="str">
        <f>IF(日程表!V66="","",日程表!V66)</f>
        <v/>
      </c>
      <c r="G7" s="1397"/>
      <c r="H7" s="1396" t="str">
        <f>IF(F7="","",IF(L6="","",F7/$L$6))</f>
        <v/>
      </c>
      <c r="I7" s="1397"/>
      <c r="J7" s="511" t="str">
        <f>IF(日程表!N66="","",日程表!N66)</f>
        <v/>
      </c>
      <c r="K7" s="362" t="s">
        <v>18</v>
      </c>
      <c r="L7" s="364"/>
      <c r="M7" s="364"/>
      <c r="N7" s="366"/>
    </row>
    <row r="8" spans="2:18" ht="26.15" customHeight="1" thickBot="1">
      <c r="B8" s="367" t="s">
        <v>547</v>
      </c>
      <c r="C8" s="368"/>
      <c r="D8" s="368"/>
      <c r="E8" s="369"/>
      <c r="F8" s="1398" t="str">
        <f>IF(日程表!V68="","",日程表!V68)</f>
        <v/>
      </c>
      <c r="G8" s="1399"/>
      <c r="H8" s="1396" t="str">
        <f>IF(F8="","",IF(L6="","",F8/$L$6))</f>
        <v/>
      </c>
      <c r="I8" s="1397"/>
      <c r="J8" s="511" t="str">
        <f>IF(日程表!N68="","",日程表!N68)</f>
        <v/>
      </c>
      <c r="K8" s="370" t="s">
        <v>18</v>
      </c>
      <c r="L8" s="371"/>
      <c r="M8" s="358"/>
      <c r="N8" s="365"/>
      <c r="R8" s="354" t="s">
        <v>548</v>
      </c>
    </row>
    <row r="9" spans="2:18" ht="26.15" customHeight="1" thickTop="1">
      <c r="B9" s="1384" t="s">
        <v>549</v>
      </c>
      <c r="C9" s="1385"/>
      <c r="D9" s="1385"/>
      <c r="E9" s="1386"/>
      <c r="F9" s="372"/>
      <c r="G9" s="372"/>
      <c r="H9" s="1387"/>
      <c r="I9" s="1387"/>
      <c r="J9" s="372"/>
      <c r="K9" s="373"/>
    </row>
    <row r="10" spans="2:18" ht="26.15" customHeight="1">
      <c r="B10" s="432" t="s">
        <v>621</v>
      </c>
      <c r="C10" s="360"/>
      <c r="D10" s="360"/>
      <c r="E10" s="361"/>
      <c r="F10" s="374"/>
      <c r="G10" s="374"/>
      <c r="H10" s="1388"/>
      <c r="I10" s="1389"/>
      <c r="J10" s="374"/>
      <c r="K10" s="375"/>
    </row>
    <row r="11" spans="2:18" ht="26.15" customHeight="1" thickBot="1">
      <c r="B11" s="376" t="s">
        <v>550</v>
      </c>
      <c r="C11" s="377"/>
      <c r="D11" s="377"/>
      <c r="E11" s="378"/>
      <c r="F11" s="379"/>
      <c r="G11" s="379"/>
      <c r="H11" s="1390" t="str">
        <f>IF(AND(H6="",H7="",H8=""),"",IF(AND(H10=""),"",SUM(H6:I9)/(H10-H9)))</f>
        <v/>
      </c>
      <c r="I11" s="1390"/>
      <c r="J11" s="379"/>
      <c r="K11" s="380"/>
    </row>
    <row r="12" spans="2:18" ht="26.15" customHeight="1">
      <c r="B12" s="1379" t="s">
        <v>551</v>
      </c>
      <c r="C12" s="1380"/>
      <c r="D12" s="1380"/>
      <c r="E12" s="1380"/>
      <c r="F12" s="1380"/>
      <c r="G12" s="1380"/>
      <c r="H12" s="1380"/>
      <c r="I12" s="1380"/>
      <c r="J12" s="1380"/>
      <c r="K12" s="1383"/>
    </row>
    <row r="13" spans="2:18" ht="26.15" customHeight="1">
      <c r="B13" s="1391" t="s">
        <v>552</v>
      </c>
      <c r="C13" s="1392"/>
      <c r="D13" s="1392"/>
      <c r="E13" s="1393"/>
      <c r="F13" s="381"/>
      <c r="G13" s="1394"/>
      <c r="H13" s="1394"/>
      <c r="I13" s="1394"/>
      <c r="J13" s="1394"/>
      <c r="K13" s="1395"/>
    </row>
    <row r="14" spans="2:18" ht="26.15" customHeight="1">
      <c r="B14" s="1408" t="s">
        <v>554</v>
      </c>
      <c r="C14" s="1409"/>
      <c r="D14" s="1409"/>
      <c r="E14" s="1410"/>
      <c r="F14" s="381"/>
      <c r="G14" s="1394"/>
      <c r="H14" s="1394"/>
      <c r="I14" s="1394"/>
      <c r="J14" s="1394"/>
      <c r="K14" s="1395"/>
    </row>
    <row r="15" spans="2:18" ht="26.15" customHeight="1">
      <c r="B15" s="1411" t="s">
        <v>555</v>
      </c>
      <c r="C15" s="1392"/>
      <c r="D15" s="1392"/>
      <c r="E15" s="1393"/>
      <c r="F15" s="382"/>
      <c r="G15" s="1412"/>
      <c r="H15" s="1413"/>
      <c r="I15" s="1413"/>
      <c r="J15" s="1413"/>
      <c r="K15" s="1414"/>
    </row>
    <row r="16" spans="2:18" ht="26.15" customHeight="1">
      <c r="B16" s="1415" t="s">
        <v>557</v>
      </c>
      <c r="C16" s="1416"/>
      <c r="D16" s="1416"/>
      <c r="E16" s="1416"/>
      <c r="F16" s="1416"/>
      <c r="G16" s="1416"/>
      <c r="H16" s="1416"/>
      <c r="I16" s="1416"/>
      <c r="J16" s="1416"/>
      <c r="K16" s="1417"/>
    </row>
    <row r="17" spans="1:14" ht="26.15" customHeight="1">
      <c r="B17" s="1418" t="s">
        <v>558</v>
      </c>
      <c r="C17" s="1419"/>
      <c r="D17" s="1420"/>
      <c r="E17" s="1424" t="s">
        <v>559</v>
      </c>
      <c r="F17" s="1425" t="s">
        <v>560</v>
      </c>
      <c r="G17" s="1419"/>
      <c r="H17" s="1419"/>
      <c r="I17" s="1419"/>
      <c r="J17" s="1419"/>
      <c r="K17" s="1426"/>
    </row>
    <row r="18" spans="1:14" ht="26.15" customHeight="1">
      <c r="B18" s="1421"/>
      <c r="C18" s="1422"/>
      <c r="D18" s="1423"/>
      <c r="E18" s="1424"/>
      <c r="F18" s="1427" t="s">
        <v>561</v>
      </c>
      <c r="G18" s="1428"/>
      <c r="H18" s="1427" t="s">
        <v>562</v>
      </c>
      <c r="I18" s="1429"/>
      <c r="J18" s="1436" t="s">
        <v>563</v>
      </c>
      <c r="K18" s="1437"/>
    </row>
    <row r="19" spans="1:14" ht="26.15" customHeight="1">
      <c r="B19" s="1401"/>
      <c r="C19" s="1438"/>
      <c r="D19" s="1439"/>
      <c r="E19" s="383"/>
      <c r="F19" s="1403"/>
      <c r="G19" s="1404"/>
      <c r="H19" s="1405"/>
      <c r="I19" s="1406"/>
      <c r="J19" s="1403"/>
      <c r="K19" s="1407"/>
    </row>
    <row r="20" spans="1:14" ht="26.15" customHeight="1">
      <c r="A20" s="1400"/>
      <c r="B20" s="1401"/>
      <c r="C20" s="1369"/>
      <c r="D20" s="1402"/>
      <c r="E20" s="383"/>
      <c r="F20" s="1403"/>
      <c r="G20" s="1404"/>
      <c r="H20" s="1405"/>
      <c r="I20" s="1406"/>
      <c r="J20" s="1403"/>
      <c r="K20" s="1407"/>
    </row>
    <row r="21" spans="1:14" ht="26.15" customHeight="1">
      <c r="A21" s="1400"/>
      <c r="B21" s="1430"/>
      <c r="C21" s="1431"/>
      <c r="D21" s="1432"/>
      <c r="E21" s="383"/>
      <c r="F21" s="1403"/>
      <c r="G21" s="1404"/>
      <c r="H21" s="1405"/>
      <c r="I21" s="1406"/>
      <c r="J21" s="1403"/>
      <c r="K21" s="1407"/>
    </row>
    <row r="22" spans="1:14" ht="26.15" customHeight="1">
      <c r="A22" s="1400"/>
      <c r="B22" s="1433"/>
      <c r="C22" s="1434"/>
      <c r="D22" s="1435"/>
      <c r="E22" s="383"/>
      <c r="F22" s="1403"/>
      <c r="G22" s="1404"/>
      <c r="H22" s="1405"/>
      <c r="I22" s="1406"/>
      <c r="J22" s="1403"/>
      <c r="K22" s="1407"/>
      <c r="N22" s="384"/>
    </row>
    <row r="23" spans="1:14" ht="26.15" customHeight="1">
      <c r="A23" s="1400"/>
      <c r="B23" s="1451" t="s">
        <v>564</v>
      </c>
      <c r="C23" s="1452"/>
      <c r="D23" s="1452"/>
      <c r="E23" s="1453"/>
      <c r="F23" s="1454" t="str">
        <f>IF(AND(F19="",F20="",F21="",F22=""),"",SUM(F19:F22))</f>
        <v/>
      </c>
      <c r="G23" s="1455"/>
      <c r="H23" s="1454" t="str">
        <f>IF(AND(H19="",H20="",H21="",H22=""),"",SUM(H19:H22))</f>
        <v/>
      </c>
      <c r="I23" s="1455"/>
      <c r="J23" s="1454" t="str">
        <f>IF(AND(J19="",J20="",J21="",J22=""),"",SUM(J19:J22))</f>
        <v/>
      </c>
      <c r="K23" s="1456"/>
    </row>
    <row r="24" spans="1:14" ht="26.15" customHeight="1">
      <c r="B24" s="1391" t="s">
        <v>565</v>
      </c>
      <c r="C24" s="1392"/>
      <c r="D24" s="1392"/>
      <c r="E24" s="1393"/>
      <c r="F24" s="1412"/>
      <c r="G24" s="1438"/>
      <c r="H24" s="1438"/>
      <c r="I24" s="1438"/>
      <c r="J24" s="1438"/>
      <c r="K24" s="1449"/>
    </row>
    <row r="25" spans="1:14" ht="114.75" customHeight="1">
      <c r="B25" s="1440" t="s">
        <v>566</v>
      </c>
      <c r="C25" s="1441"/>
      <c r="D25" s="1441"/>
      <c r="E25" s="1442"/>
      <c r="F25" s="1443"/>
      <c r="G25" s="1444"/>
      <c r="H25" s="1444"/>
      <c r="I25" s="1444"/>
      <c r="J25" s="1444"/>
      <c r="K25" s="1445"/>
    </row>
    <row r="26" spans="1:14" ht="50.15" customHeight="1">
      <c r="B26" s="1446" t="s">
        <v>567</v>
      </c>
      <c r="C26" s="1447"/>
      <c r="D26" s="1447"/>
      <c r="E26" s="1442"/>
      <c r="F26" s="1448"/>
      <c r="G26" s="1438"/>
      <c r="H26" s="1438"/>
      <c r="I26" s="1438"/>
      <c r="J26" s="1438"/>
      <c r="K26" s="1449"/>
    </row>
    <row r="27" spans="1:14" ht="50.15" customHeight="1">
      <c r="B27" s="1446" t="s">
        <v>568</v>
      </c>
      <c r="C27" s="1447"/>
      <c r="D27" s="1447"/>
      <c r="E27" s="1442"/>
      <c r="F27" s="1450"/>
      <c r="G27" s="1438"/>
      <c r="H27" s="1438"/>
      <c r="I27" s="1438"/>
      <c r="J27" s="1438"/>
      <c r="K27" s="1449"/>
    </row>
    <row r="28" spans="1:14" ht="26.15" customHeight="1">
      <c r="B28" s="1457" t="s">
        <v>569</v>
      </c>
      <c r="C28" s="1447"/>
      <c r="D28" s="1447"/>
      <c r="E28" s="1442"/>
      <c r="F28" s="1458"/>
      <c r="G28" s="1438"/>
      <c r="H28" s="1438"/>
      <c r="I28" s="1438"/>
      <c r="J28" s="1438"/>
      <c r="K28" s="1449"/>
    </row>
    <row r="29" spans="1:14" ht="36" customHeight="1" thickBot="1">
      <c r="B29" s="1459" t="s">
        <v>570</v>
      </c>
      <c r="C29" s="1460"/>
      <c r="D29" s="1460"/>
      <c r="E29" s="1461"/>
      <c r="F29" s="1458"/>
      <c r="G29" s="1438"/>
      <c r="H29" s="1438"/>
      <c r="I29" s="1438"/>
      <c r="J29" s="1438"/>
      <c r="K29" s="1449"/>
    </row>
    <row r="30" spans="1:14" ht="26.15" customHeight="1">
      <c r="B30" s="1379" t="s">
        <v>571</v>
      </c>
      <c r="C30" s="1380"/>
      <c r="D30" s="1380"/>
      <c r="E30" s="1380"/>
      <c r="F30" s="1380"/>
      <c r="G30" s="1380"/>
      <c r="H30" s="1380"/>
      <c r="I30" s="1380"/>
      <c r="J30" s="1380"/>
      <c r="K30" s="1383"/>
    </row>
    <row r="31" spans="1:14" ht="26.15" customHeight="1">
      <c r="B31" s="1462" t="s">
        <v>572</v>
      </c>
      <c r="C31" s="1463"/>
      <c r="D31" s="1427" t="s">
        <v>573</v>
      </c>
      <c r="E31" s="1428"/>
      <c r="F31" s="1428"/>
      <c r="G31" s="1428"/>
      <c r="H31" s="1427" t="s">
        <v>574</v>
      </c>
      <c r="I31" s="1420"/>
      <c r="J31" s="1428" t="s">
        <v>575</v>
      </c>
      <c r="K31" s="1464"/>
    </row>
    <row r="32" spans="1:14" ht="25.4" customHeight="1">
      <c r="B32" s="1471"/>
      <c r="C32" s="1472"/>
      <c r="D32" s="1473"/>
      <c r="E32" s="1467"/>
      <c r="F32" s="1467"/>
      <c r="G32" s="1467"/>
      <c r="H32" s="554"/>
      <c r="I32" s="555" t="s">
        <v>18</v>
      </c>
      <c r="J32" s="1474"/>
      <c r="K32" s="1469"/>
    </row>
    <row r="33" spans="1:11" ht="26.15" customHeight="1">
      <c r="B33" s="1465"/>
      <c r="C33" s="1466"/>
      <c r="D33" s="1473"/>
      <c r="E33" s="1468"/>
      <c r="F33" s="1468"/>
      <c r="G33" s="1468"/>
      <c r="H33" s="554"/>
      <c r="I33" s="556" t="s">
        <v>18</v>
      </c>
      <c r="J33" s="1474"/>
      <c r="K33" s="1469"/>
    </row>
    <row r="34" spans="1:11" ht="25.5" customHeight="1">
      <c r="B34" s="1465"/>
      <c r="C34" s="1466"/>
      <c r="D34" s="1467"/>
      <c r="E34" s="1467"/>
      <c r="F34" s="1467"/>
      <c r="G34" s="1467"/>
      <c r="H34" s="554"/>
      <c r="I34" s="556" t="s">
        <v>18</v>
      </c>
      <c r="J34" s="1468"/>
      <c r="K34" s="1469"/>
    </row>
    <row r="35" spans="1:11" ht="25.5" customHeight="1">
      <c r="B35" s="1465"/>
      <c r="C35" s="1466"/>
      <c r="D35" s="1467"/>
      <c r="E35" s="1467"/>
      <c r="F35" s="1467"/>
      <c r="G35" s="1467"/>
      <c r="H35" s="557"/>
      <c r="I35" s="556" t="s">
        <v>18</v>
      </c>
      <c r="J35" s="1470"/>
      <c r="K35" s="1469"/>
    </row>
    <row r="36" spans="1:11" ht="23.25" customHeight="1" thickBot="1">
      <c r="B36" s="1475" t="s">
        <v>564</v>
      </c>
      <c r="C36" s="1476"/>
      <c r="D36" s="1476"/>
      <c r="E36" s="1476"/>
      <c r="F36" s="1476"/>
      <c r="G36" s="1477"/>
      <c r="H36" s="517" t="str">
        <f>IF(AND(H32="",H33="",H34="",H35=""),"",SUM(H32:H35))</f>
        <v/>
      </c>
      <c r="I36" s="385" t="s">
        <v>18</v>
      </c>
      <c r="J36" s="1478"/>
      <c r="K36" s="1479"/>
    </row>
    <row r="37" spans="1:11" ht="26.15" customHeight="1">
      <c r="B37" s="1379" t="s">
        <v>578</v>
      </c>
      <c r="C37" s="1380"/>
      <c r="D37" s="1380"/>
      <c r="E37" s="1380"/>
      <c r="F37" s="1380"/>
      <c r="G37" s="1380"/>
      <c r="H37" s="1380"/>
      <c r="I37" s="1380"/>
      <c r="J37" s="1380"/>
      <c r="K37" s="1383"/>
    </row>
    <row r="38" spans="1:11" ht="26.15" customHeight="1">
      <c r="B38" s="386" t="s">
        <v>579</v>
      </c>
      <c r="C38" s="387"/>
      <c r="D38" s="1368"/>
      <c r="E38" s="1369"/>
      <c r="F38" s="1369"/>
      <c r="G38" s="1369"/>
      <c r="H38" s="1369"/>
      <c r="I38" s="1369"/>
      <c r="J38" s="1369"/>
      <c r="K38" s="1370"/>
    </row>
    <row r="39" spans="1:11" ht="26.15" customHeight="1">
      <c r="B39" s="1366" t="s">
        <v>580</v>
      </c>
      <c r="C39" s="1367"/>
      <c r="D39" s="1368"/>
      <c r="E39" s="1369"/>
      <c r="F39" s="1369"/>
      <c r="G39" s="1369"/>
      <c r="H39" s="1369"/>
      <c r="I39" s="1369"/>
      <c r="J39" s="1369"/>
      <c r="K39" s="1370"/>
    </row>
    <row r="40" spans="1:11" ht="26.15" customHeight="1" thickBot="1">
      <c r="B40" s="1480" t="s">
        <v>642</v>
      </c>
      <c r="C40" s="1481"/>
      <c r="D40" s="1368"/>
      <c r="E40" s="1369"/>
      <c r="F40" s="1369"/>
      <c r="G40" s="1369"/>
      <c r="H40" s="1369"/>
      <c r="I40" s="1369"/>
      <c r="J40" s="1369"/>
      <c r="K40" s="1370"/>
    </row>
    <row r="41" spans="1:11" ht="26.15" customHeight="1">
      <c r="B41" s="1379" t="s">
        <v>581</v>
      </c>
      <c r="C41" s="1380"/>
      <c r="D41" s="1380"/>
      <c r="E41" s="1380"/>
      <c r="F41" s="1380"/>
      <c r="G41" s="1380"/>
      <c r="H41" s="1380"/>
      <c r="I41" s="1380"/>
      <c r="J41" s="1380"/>
      <c r="K41" s="1383"/>
    </row>
    <row r="42" spans="1:11" ht="26.15" customHeight="1">
      <c r="B42" s="1457" t="s">
        <v>582</v>
      </c>
      <c r="C42" s="1513"/>
      <c r="D42" s="1514"/>
      <c r="E42" s="1515"/>
      <c r="F42" s="1515"/>
      <c r="G42" s="1515"/>
      <c r="H42" s="1515"/>
      <c r="I42" s="1515"/>
      <c r="J42" s="1515"/>
      <c r="K42" s="1516"/>
    </row>
    <row r="43" spans="1:11" ht="26.15" customHeight="1">
      <c r="B43" s="1517" t="s">
        <v>584</v>
      </c>
      <c r="C43" s="1518"/>
      <c r="D43" s="1521"/>
      <c r="E43" s="1522"/>
      <c r="F43" s="1522"/>
      <c r="G43" s="1522"/>
      <c r="H43" s="1522"/>
      <c r="I43" s="1522"/>
      <c r="J43" s="1522"/>
      <c r="K43" s="1523"/>
    </row>
    <row r="44" spans="1:11" ht="26.15" customHeight="1" thickBot="1">
      <c r="B44" s="1519"/>
      <c r="C44" s="1520"/>
      <c r="D44" s="1524"/>
      <c r="E44" s="1525"/>
      <c r="F44" s="1525"/>
      <c r="G44" s="1525"/>
      <c r="H44" s="1525"/>
      <c r="I44" s="1525"/>
      <c r="J44" s="1525"/>
      <c r="K44" s="1526"/>
    </row>
    <row r="45" spans="1:11" ht="26.15" customHeight="1">
      <c r="B45" s="1379" t="s">
        <v>374</v>
      </c>
      <c r="C45" s="1380"/>
      <c r="D45" s="1380"/>
      <c r="E45" s="1380"/>
      <c r="F45" s="1380"/>
      <c r="G45" s="1380"/>
      <c r="H45" s="1380"/>
      <c r="I45" s="1380"/>
      <c r="J45" s="1380"/>
      <c r="K45" s="1383"/>
    </row>
    <row r="46" spans="1:11" s="551" customFormat="1" ht="26.15" customHeight="1">
      <c r="A46" s="563"/>
      <c r="B46" s="1401" t="s">
        <v>595</v>
      </c>
      <c r="C46" s="1482"/>
      <c r="D46" s="571"/>
      <c r="E46" s="1483"/>
      <c r="F46" s="1483"/>
      <c r="G46" s="1483"/>
      <c r="H46" s="1483"/>
      <c r="I46" s="1483"/>
      <c r="J46" s="1483"/>
      <c r="K46" s="1484"/>
    </row>
    <row r="47" spans="1:11" s="551" customFormat="1" ht="26.15" customHeight="1">
      <c r="A47" s="563"/>
      <c r="B47" s="1485" t="s">
        <v>12</v>
      </c>
      <c r="C47" s="1486"/>
      <c r="D47" s="614" t="str">
        <f>IF(日程表!AB128="","",日程表!AB128)</f>
        <v/>
      </c>
      <c r="E47" s="1483"/>
      <c r="F47" s="1483"/>
      <c r="G47" s="1483"/>
      <c r="H47" s="1483"/>
      <c r="I47" s="1483"/>
      <c r="J47" s="1483"/>
      <c r="K47" s="1484"/>
    </row>
    <row r="48" spans="1:11" ht="26.15" customHeight="1">
      <c r="A48" s="563"/>
      <c r="B48" s="1487" t="s">
        <v>585</v>
      </c>
      <c r="C48" s="1488"/>
      <c r="D48" s="564" t="s">
        <v>586</v>
      </c>
      <c r="E48" s="1493" t="str">
        <f>IF(日程表!I127="","",日程表!I127)</f>
        <v/>
      </c>
      <c r="F48" s="1494"/>
      <c r="G48" s="1494"/>
      <c r="H48" s="1494"/>
      <c r="I48" s="1494"/>
      <c r="J48" s="1494"/>
      <c r="K48" s="1495"/>
    </row>
    <row r="49" spans="1:11" s="551" customFormat="1" ht="26.15" customHeight="1">
      <c r="A49" s="563"/>
      <c r="B49" s="1489"/>
      <c r="C49" s="1490"/>
      <c r="D49" s="564" t="s">
        <v>587</v>
      </c>
      <c r="E49" s="1496"/>
      <c r="F49" s="1497"/>
      <c r="G49" s="1497"/>
      <c r="H49" s="1497"/>
      <c r="I49" s="1497"/>
      <c r="J49" s="1497"/>
      <c r="K49" s="1498"/>
    </row>
    <row r="50" spans="1:11" ht="26.15" customHeight="1">
      <c r="A50" s="563"/>
      <c r="B50" s="1491"/>
      <c r="C50" s="1492"/>
      <c r="D50" s="565" t="s">
        <v>588</v>
      </c>
      <c r="E50" s="1499"/>
      <c r="F50" s="1483"/>
      <c r="G50" s="1483"/>
      <c r="H50" s="1483"/>
      <c r="I50" s="1483"/>
      <c r="J50" s="1483"/>
      <c r="K50" s="1484"/>
    </row>
    <row r="51" spans="1:11" ht="26.15" customHeight="1">
      <c r="B51" s="1527" t="s">
        <v>589</v>
      </c>
      <c r="C51" s="1528"/>
      <c r="D51" s="558" t="s">
        <v>639</v>
      </c>
      <c r="E51" s="1500" t="str">
        <f>IF(日程表!AG131="","",日程表!AD131)&amp;IF(日程表!AG131="","",日程表!AG131)&amp;IF(日程表!AG131="","",日程表!AI131)&amp;IF(日程表!AK131=""," ",日程表!AK131)&amp;IF(日程表!AG131="","",日程表!AM131)&amp;IF(日程表!AO131=""," ",日程表!AO131)&amp;IF(日程表!AG131="","",日程表!AQ131)</f>
        <v xml:space="preserve">  </v>
      </c>
      <c r="F51" s="1500"/>
      <c r="G51" s="1500"/>
      <c r="H51" s="559" t="s">
        <v>640</v>
      </c>
      <c r="I51" s="560"/>
      <c r="J51" s="561"/>
      <c r="K51" s="562"/>
    </row>
    <row r="52" spans="1:11" ht="26.15" customHeight="1">
      <c r="B52" s="440" t="s">
        <v>641</v>
      </c>
      <c r="C52" s="368"/>
      <c r="D52" s="1504"/>
      <c r="E52" s="1505"/>
      <c r="F52" s="1505"/>
      <c r="G52" s="1505"/>
      <c r="H52" s="1505"/>
      <c r="I52" s="1505"/>
      <c r="J52" s="1505"/>
      <c r="K52" s="1506"/>
    </row>
    <row r="53" spans="1:11" ht="26.15" customHeight="1">
      <c r="B53" s="1501"/>
      <c r="C53" s="1502"/>
      <c r="D53" s="1507"/>
      <c r="E53" s="1508"/>
      <c r="F53" s="1508"/>
      <c r="G53" s="1508"/>
      <c r="H53" s="1508"/>
      <c r="I53" s="1508"/>
      <c r="J53" s="1508"/>
      <c r="K53" s="1509"/>
    </row>
    <row r="54" spans="1:11" ht="26.15" customHeight="1">
      <c r="B54" s="1503"/>
      <c r="C54" s="1502"/>
      <c r="D54" s="1507"/>
      <c r="E54" s="1508"/>
      <c r="F54" s="1508"/>
      <c r="G54" s="1508"/>
      <c r="H54" s="1508"/>
      <c r="I54" s="1508"/>
      <c r="J54" s="1508"/>
      <c r="K54" s="1509"/>
    </row>
    <row r="55" spans="1:11" ht="26.15" customHeight="1" thickBot="1">
      <c r="B55" s="388"/>
      <c r="C55" s="389"/>
      <c r="D55" s="1510"/>
      <c r="E55" s="1511"/>
      <c r="F55" s="1511"/>
      <c r="G55" s="1511"/>
      <c r="H55" s="1511"/>
      <c r="I55" s="1511"/>
      <c r="J55" s="1511"/>
      <c r="K55" s="1512"/>
    </row>
    <row r="56" spans="1:11" ht="26.15" customHeight="1">
      <c r="B56" s="1365" t="s">
        <v>721</v>
      </c>
      <c r="C56" s="1365"/>
      <c r="D56" s="1365"/>
      <c r="E56" s="1365"/>
      <c r="F56" s="1365"/>
      <c r="G56" s="1365"/>
      <c r="H56" s="1365"/>
      <c r="I56" s="1365"/>
      <c r="J56" s="1365"/>
      <c r="K56" s="1365"/>
    </row>
    <row r="57" spans="1:11" ht="26.15" customHeight="1"/>
    <row r="58" spans="1:11">
      <c r="K58" s="366"/>
    </row>
  </sheetData>
  <mergeCells count="110">
    <mergeCell ref="E51:G51"/>
    <mergeCell ref="B53:C54"/>
    <mergeCell ref="D52:K55"/>
    <mergeCell ref="B41:K41"/>
    <mergeCell ref="B42:C42"/>
    <mergeCell ref="D42:K42"/>
    <mergeCell ref="B43:C44"/>
    <mergeCell ref="D43:K44"/>
    <mergeCell ref="B45:K45"/>
    <mergeCell ref="B51:C51"/>
    <mergeCell ref="B36:G36"/>
    <mergeCell ref="J36:K36"/>
    <mergeCell ref="B37:K37"/>
    <mergeCell ref="B40:C40"/>
    <mergeCell ref="D40:K40"/>
    <mergeCell ref="B46:C46"/>
    <mergeCell ref="E46:K46"/>
    <mergeCell ref="B47:C47"/>
    <mergeCell ref="B48:C50"/>
    <mergeCell ref="E48:K48"/>
    <mergeCell ref="E49:K49"/>
    <mergeCell ref="E50:K50"/>
    <mergeCell ref="D38:K38"/>
    <mergeCell ref="E47:K47"/>
    <mergeCell ref="B35:C35"/>
    <mergeCell ref="D35:G35"/>
    <mergeCell ref="J35:K35"/>
    <mergeCell ref="B32:C32"/>
    <mergeCell ref="D32:G32"/>
    <mergeCell ref="J32:K32"/>
    <mergeCell ref="B33:C33"/>
    <mergeCell ref="D33:G33"/>
    <mergeCell ref="J33:K33"/>
    <mergeCell ref="B29:E29"/>
    <mergeCell ref="F29:K29"/>
    <mergeCell ref="B30:K30"/>
    <mergeCell ref="B31:C31"/>
    <mergeCell ref="D31:G31"/>
    <mergeCell ref="H31:I31"/>
    <mergeCell ref="J31:K31"/>
    <mergeCell ref="B34:C34"/>
    <mergeCell ref="D34:G34"/>
    <mergeCell ref="J34:K34"/>
    <mergeCell ref="B27:E27"/>
    <mergeCell ref="F27:K27"/>
    <mergeCell ref="B23:E23"/>
    <mergeCell ref="F23:G23"/>
    <mergeCell ref="H23:I23"/>
    <mergeCell ref="J23:K23"/>
    <mergeCell ref="B24:E24"/>
    <mergeCell ref="F24:K24"/>
    <mergeCell ref="B28:E28"/>
    <mergeCell ref="F28:K28"/>
    <mergeCell ref="J18:K18"/>
    <mergeCell ref="B19:D19"/>
    <mergeCell ref="F19:G19"/>
    <mergeCell ref="H19:I19"/>
    <mergeCell ref="J19:K19"/>
    <mergeCell ref="B25:E25"/>
    <mergeCell ref="F25:K25"/>
    <mergeCell ref="B26:E26"/>
    <mergeCell ref="F26:K26"/>
    <mergeCell ref="H8:I8"/>
    <mergeCell ref="A20:A23"/>
    <mergeCell ref="B20:D20"/>
    <mergeCell ref="F20:G20"/>
    <mergeCell ref="H20:I20"/>
    <mergeCell ref="J20:K20"/>
    <mergeCell ref="B14:E14"/>
    <mergeCell ref="G14:K14"/>
    <mergeCell ref="B15:E15"/>
    <mergeCell ref="G15:K15"/>
    <mergeCell ref="B16:K16"/>
    <mergeCell ref="B17:D18"/>
    <mergeCell ref="E17:E18"/>
    <mergeCell ref="F17:K17"/>
    <mergeCell ref="F18:G18"/>
    <mergeCell ref="H18:I18"/>
    <mergeCell ref="B21:D21"/>
    <mergeCell ref="F21:G21"/>
    <mergeCell ref="H21:I21"/>
    <mergeCell ref="J21:K21"/>
    <mergeCell ref="B22:D22"/>
    <mergeCell ref="F22:G22"/>
    <mergeCell ref="H22:I22"/>
    <mergeCell ref="J22:K22"/>
    <mergeCell ref="B56:K56"/>
    <mergeCell ref="B39:C39"/>
    <mergeCell ref="D39:K39"/>
    <mergeCell ref="D2:I2"/>
    <mergeCell ref="I3:K3"/>
    <mergeCell ref="B4:C4"/>
    <mergeCell ref="D4:H4"/>
    <mergeCell ref="J4:K4"/>
    <mergeCell ref="B5:E5"/>
    <mergeCell ref="F5:G5"/>
    <mergeCell ref="H5:I5"/>
    <mergeCell ref="J5:K5"/>
    <mergeCell ref="B9:E9"/>
    <mergeCell ref="H9:I9"/>
    <mergeCell ref="H10:I10"/>
    <mergeCell ref="H11:I11"/>
    <mergeCell ref="B12:K12"/>
    <mergeCell ref="B13:E13"/>
    <mergeCell ref="G13:K13"/>
    <mergeCell ref="F6:G6"/>
    <mergeCell ref="H6:I6"/>
    <mergeCell ref="F7:G7"/>
    <mergeCell ref="H7:I7"/>
    <mergeCell ref="F8:G8"/>
  </mergeCells>
  <phoneticPr fontId="3"/>
  <conditionalFormatting sqref="D42:K44">
    <cfRule type="expression" dxfId="5" priority="8">
      <formula>$H$11&lt;0.25</formula>
    </cfRule>
  </conditionalFormatting>
  <conditionalFormatting sqref="D46:K47">
    <cfRule type="expression" dxfId="4" priority="1">
      <formula>$D$46="無"</formula>
    </cfRule>
  </conditionalFormatting>
  <conditionalFormatting sqref="E46:K47">
    <cfRule type="expression" priority="2">
      <formula>$D$46="無"</formula>
    </cfRule>
  </conditionalFormatting>
  <conditionalFormatting sqref="E50:K50">
    <cfRule type="expression" dxfId="3" priority="3">
      <formula>$E$49="無"</formula>
    </cfRule>
  </conditionalFormatting>
  <conditionalFormatting sqref="F13:K13">
    <cfRule type="expression" dxfId="2" priority="6">
      <formula>$F$13="無"</formula>
    </cfRule>
  </conditionalFormatting>
  <conditionalFormatting sqref="F14:K14">
    <cfRule type="expression" dxfId="1" priority="5">
      <formula>$F$14="無"</formula>
    </cfRule>
  </conditionalFormatting>
  <conditionalFormatting sqref="F15:K15">
    <cfRule type="expression" dxfId="0" priority="4">
      <formula>$F$15="無"</formula>
    </cfRule>
  </conditionalFormatting>
  <dataValidations count="1">
    <dataValidation type="list" allowBlank="1" showInputMessage="1" showErrorMessage="1" sqref="E49:K49 D46" xr:uid="{204B9470-51C0-49F9-A277-854E625AC863}">
      <formula1>"有,無"</formula1>
    </dataValidation>
  </dataValidations>
  <pageMargins left="0.75" right="0.75" top="0.76" bottom="0.3" header="0.4" footer="0.34"/>
  <pageSetup paperSize="9" scale="87" orientation="portrait" r:id="rId1"/>
  <headerFooter alignWithMargins="0"/>
  <rowBreaks count="1" manualBreakCount="1">
    <brk id="29" max="10"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5DE7E8BB-3D33-4329-83D3-B2B5003B4DEF}">
          <x14:formula1>
            <xm:f>日程表!$CL$40:$CM$40</xm:f>
          </x14:formula1>
          <xm:sqref>F13:F15</xm:sqref>
        </x14:dataValidation>
        <x14:dataValidation type="list" allowBlank="1" showInputMessage="1" showErrorMessage="1" xr:uid="{08F30D04-B0EE-4C16-9AA6-2E7DB19C2DC6}">
          <x14:formula1>
            <xm:f>日程表!$CL$45:$CM$45</xm:f>
          </x14:formula1>
          <xm:sqref>D42:K42</xm:sqref>
        </x14:dataValidation>
        <x14:dataValidation type="list" allowBlank="1" showInputMessage="1" showErrorMessage="1" xr:uid="{3AFDD751-B4CC-429E-8BC1-551848A0040D}">
          <x14:formula1>
            <xm:f>日程表!$CL$44:$CQ$44</xm:f>
          </x14:formula1>
          <xm:sqref>B32:C35</xm:sqref>
        </x14:dataValidation>
        <x14:dataValidation type="list" allowBlank="1" showInputMessage="1" showErrorMessage="1" xr:uid="{30B3DD35-6D21-4F51-A8C5-E6845018F1F9}">
          <x14:formula1>
            <xm:f>日程表!$CL$42:$CN$42</xm:f>
          </x14:formula1>
          <xm:sqref>E19:E22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日程表</vt:lpstr>
      <vt:lpstr>付表（二号・二号の四）</vt:lpstr>
      <vt:lpstr>付表（二号の五） </vt:lpstr>
      <vt:lpstr>第三者割当</vt:lpstr>
      <vt:lpstr>第三者割当!Print_Area</vt:lpstr>
      <vt:lpstr>日程表!Print_Area</vt:lpstr>
      <vt:lpstr>'付表（二号・二号の四）'!Print_Area</vt:lpstr>
      <vt:lpstr>'付表（二号の五）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2025-07-15T05:07:15Z</dcterms:created>
  <dcterms:modified xsi:type="dcterms:W3CDTF">2025-07-23T07:00:16Z</dcterms:modified>
</cp:coreProperties>
</file>