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xr:revisionPtr revIDLastSave="0" documentId="13_ncr:1_{5E89E179-FDF2-45B9-A86A-B09E0705DF13}" xr6:coauthVersionLast="47" xr6:coauthVersionMax="47" xr10:uidLastSave="{00000000-0000-0000-0000-000000000000}"/>
  <bookViews>
    <workbookView xWindow="-110" yWindow="-110" windowWidth="19420" windowHeight="10300" tabRatio="705" xr2:uid="{00000000-000D-0000-FFFF-FFFF00000000}"/>
  </bookViews>
  <sheets>
    <sheet name="目次" sheetId="170" r:id="rId1"/>
    <sheet name="様式1" sheetId="117" r:id="rId2"/>
    <sheet name="記載要領" sheetId="159" r:id="rId3"/>
    <sheet name="記載例①～④" sheetId="160" r:id="rId4"/>
    <sheet name="記載例⑤総括表" sheetId="166" r:id="rId5"/>
    <sheet name="【事例】部分払" sheetId="173" r:id="rId6"/>
    <sheet name="【事例】予算の定め " sheetId="167" r:id="rId7"/>
    <sheet name="【事例】起債同意（許可）" sheetId="168" r:id="rId8"/>
    <sheet name="【参考】平準化債算出シート" sheetId="175" r:id="rId9"/>
  </sheets>
  <definedNames>
    <definedName name="①" localSheetId="4">#REF!</definedName>
    <definedName name="①" localSheetId="0">#REF!</definedName>
    <definedName name="①">#REF!</definedName>
    <definedName name="_xlnm.Print_Area" localSheetId="8">【参考】平準化債算出シート!$A$2:$O$38</definedName>
    <definedName name="_xlnm.Print_Area" localSheetId="7">'【事例】起債同意（許可）'!$A$1:$AN$125</definedName>
    <definedName name="_xlnm.Print_Area" localSheetId="6">'【事例】予算の定め '!$A$1:$AN$165</definedName>
    <definedName name="_xlnm.Print_Area" localSheetId="2">記載要領!$A$1:$D$69</definedName>
    <definedName name="_xlnm.Print_Area" localSheetId="3">'記載例①～④'!$C$1:$AN$207</definedName>
    <definedName name="_xlnm.Print_Area" localSheetId="4">記載例⑤総括表!$B$1:$AM$48</definedName>
    <definedName name="_xlnm.Print_Area" localSheetId="0">目次!$A$1:$F$27</definedName>
    <definedName name="_xlnm.Print_Area" localSheetId="1">様式1!$A$1:$AN$128</definedName>
    <definedName name="ｓ" localSheetId="7">#REF!</definedName>
    <definedName name="ｓ" localSheetId="6">#REF!</definedName>
    <definedName name="ｓ" localSheetId="4">#REF!</definedName>
    <definedName name="ｓ" localSheetId="0">#REF!</definedName>
    <definedName name="ｓ">#REF!</definedName>
    <definedName name="Z_B0347221_7EBF_41A0_B840_1F9EC1BF0066_.wvu.PrintArea" localSheetId="7" hidden="1">'【事例】起債同意（許可）'!$A$1:$AN$125</definedName>
    <definedName name="Z_B0347221_7EBF_41A0_B840_1F9EC1BF0066_.wvu.PrintArea" localSheetId="6" hidden="1">'【事例】予算の定め '!$A$1:$AN$165</definedName>
    <definedName name="Z_EA7F057A_2E71_4EEA_836F_6A48D7D510DE_.wvu.PrintArea" localSheetId="7" hidden="1">'【事例】起債同意（許可）'!$A$1:$AN$125</definedName>
    <definedName name="Z_EA7F057A_2E71_4EEA_836F_6A48D7D510DE_.wvu.PrintArea" localSheetId="6" hidden="1">'【事例】予算の定め '!$A$1:$AN$165</definedName>
    <definedName name="あ" localSheetId="2">#REF!</definedName>
    <definedName name="あ" localSheetId="4">#REF!</definedName>
    <definedName name="あ" localSheetId="0">#REF!</definedName>
    <definedName name="あ">#REF!</definedName>
    <definedName name="あい" localSheetId="2">#REF!</definedName>
    <definedName name="あい" localSheetId="4">#REF!</definedName>
    <definedName name="あい">#REF!</definedName>
    <definedName name="あいう" localSheetId="2">#REF!</definedName>
    <definedName name="あいう" localSheetId="4">#REF!</definedName>
    <definedName name="あいう">#REF!</definedName>
    <definedName name="平準化債算出シート" localSheetId="2">#REF!</definedName>
    <definedName name="平準化債算出シート" localSheetId="4">#REF!</definedName>
    <definedName name="平準化債算出シート">#REF!</definedName>
    <definedName name="預金" localSheetId="2">#REF!</definedName>
    <definedName name="預金" localSheetId="4">#REF!</definedName>
    <definedName name="預金">#REF!</definedName>
    <definedName name="預金前" localSheetId="2">#REF!</definedName>
    <definedName name="預金前" localSheetId="4">#REF!</definedName>
    <definedName name="預金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1" i="117" l="1"/>
  <c r="G121" i="168"/>
  <c r="G113" i="168"/>
  <c r="G92" i="168"/>
  <c r="G91" i="168"/>
  <c r="G67" i="168"/>
  <c r="G42" i="168"/>
  <c r="G17" i="168"/>
  <c r="B163" i="167"/>
  <c r="V156" i="167"/>
  <c r="F156" i="167"/>
  <c r="T144" i="167"/>
  <c r="F144" i="167"/>
  <c r="V124" i="167"/>
  <c r="F124" i="167"/>
  <c r="S111" i="167"/>
  <c r="F111" i="167"/>
  <c r="V98" i="167"/>
  <c r="F98" i="167"/>
  <c r="S85" i="167"/>
  <c r="F85" i="167"/>
  <c r="V73" i="167"/>
  <c r="F73" i="167"/>
  <c r="S56" i="167"/>
  <c r="F56" i="167"/>
  <c r="V42" i="167"/>
  <c r="F42" i="167"/>
  <c r="S28" i="167"/>
  <c r="F28" i="167"/>
  <c r="V17" i="167"/>
  <c r="F17" i="167"/>
  <c r="S6" i="167"/>
  <c r="F6" i="167"/>
  <c r="F88" i="173"/>
  <c r="F62" i="173"/>
  <c r="F36" i="173"/>
  <c r="F10" i="173"/>
  <c r="E40" i="166"/>
  <c r="E41" i="166"/>
  <c r="V34" i="166"/>
  <c r="F34" i="166"/>
  <c r="F13" i="166"/>
  <c r="F198" i="160"/>
  <c r="W192" i="160"/>
  <c r="G192" i="160"/>
  <c r="F149" i="160"/>
  <c r="F148" i="160"/>
  <c r="W142" i="160"/>
  <c r="G142" i="160"/>
  <c r="G122" i="160"/>
  <c r="G121" i="160"/>
  <c r="G120" i="160"/>
  <c r="AI112" i="160"/>
  <c r="AE112" i="160"/>
  <c r="F98" i="160"/>
  <c r="W92" i="160"/>
  <c r="G92" i="160"/>
  <c r="G74" i="160"/>
  <c r="G73" i="160"/>
  <c r="G72" i="160"/>
  <c r="G71" i="160"/>
  <c r="G70" i="160"/>
  <c r="AI62" i="160"/>
  <c r="AE62" i="160"/>
  <c r="F49" i="160"/>
  <c r="F48" i="160"/>
  <c r="W42" i="160"/>
  <c r="G42" i="160"/>
  <c r="G22" i="160"/>
  <c r="G21" i="160"/>
  <c r="G20" i="160"/>
  <c r="AE12" i="160"/>
  <c r="I77" i="117"/>
  <c r="E20" i="175"/>
  <c r="D20" i="175"/>
  <c r="L33" i="175"/>
  <c r="J33" i="175"/>
  <c r="H33" i="175"/>
  <c r="G33" i="175"/>
  <c r="E33" i="175"/>
  <c r="D33" i="175"/>
  <c r="I32" i="175"/>
  <c r="K32" i="175" s="1"/>
  <c r="I31" i="175"/>
  <c r="I33" i="175" s="1"/>
  <c r="L30" i="175"/>
  <c r="J30" i="175"/>
  <c r="H30" i="175"/>
  <c r="G30" i="175"/>
  <c r="F30" i="175"/>
  <c r="E30" i="175"/>
  <c r="D30" i="175"/>
  <c r="I29" i="175"/>
  <c r="K29" i="175" s="1"/>
  <c r="I28" i="175"/>
  <c r="K28" i="175" s="1"/>
  <c r="I27" i="175"/>
  <c r="K27" i="175" s="1"/>
  <c r="I26" i="175"/>
  <c r="K26" i="175" s="1"/>
  <c r="I25" i="175"/>
  <c r="K25" i="175" s="1"/>
  <c r="I24" i="175"/>
  <c r="K24" i="175" s="1"/>
  <c r="I23" i="175"/>
  <c r="K23" i="175" s="1"/>
  <c r="I22" i="175"/>
  <c r="K22" i="175" s="1"/>
  <c r="I21" i="175"/>
  <c r="J20" i="175"/>
  <c r="H20" i="175"/>
  <c r="G20" i="175"/>
  <c r="F20" i="175"/>
  <c r="I19" i="175"/>
  <c r="I18" i="175"/>
  <c r="I17" i="175"/>
  <c r="I16" i="175"/>
  <c r="I15" i="175"/>
  <c r="I14" i="175"/>
  <c r="I13" i="175"/>
  <c r="I12" i="175"/>
  <c r="I11" i="175"/>
  <c r="I10" i="175"/>
  <c r="I9" i="175"/>
  <c r="G34" i="175" l="1"/>
  <c r="H34" i="175"/>
  <c r="D34" i="175"/>
  <c r="E34" i="175"/>
  <c r="F34" i="175"/>
  <c r="I20" i="175"/>
  <c r="J34" i="175"/>
  <c r="I30" i="175"/>
  <c r="K31" i="175"/>
  <c r="K33" i="175" s="1"/>
  <c r="K21" i="175"/>
  <c r="K30" i="175" s="1"/>
  <c r="E3" i="160"/>
  <c r="AE3" i="160"/>
  <c r="V3" i="160"/>
  <c r="M3" i="160"/>
  <c r="I34" i="175" l="1"/>
  <c r="L20" i="175"/>
  <c r="L34" i="175" s="1"/>
  <c r="K20" i="175"/>
  <c r="K34" i="175" s="1"/>
  <c r="Z64" i="117" l="1"/>
  <c r="AP101" i="117" l="1"/>
  <c r="AP91" i="117"/>
  <c r="X93" i="117"/>
  <c r="U119" i="117"/>
  <c r="AF119" i="117" s="1"/>
  <c r="AF115" i="117"/>
  <c r="P114" i="117"/>
  <c r="P113" i="117"/>
  <c r="P112" i="117"/>
  <c r="P109" i="117"/>
  <c r="Q108" i="117"/>
  <c r="P105" i="117"/>
  <c r="P104" i="117"/>
  <c r="P102" i="117"/>
  <c r="P101" i="117"/>
  <c r="P100" i="117"/>
  <c r="P99" i="117"/>
  <c r="Q96" i="117"/>
  <c r="P95" i="117"/>
  <c r="P93" i="117" s="1"/>
  <c r="AF93" i="117"/>
  <c r="AF111" i="117"/>
  <c r="X111" i="117"/>
  <c r="AF98" i="117"/>
  <c r="AF107" i="117" s="1"/>
  <c r="X98" i="117"/>
  <c r="P111" i="117" l="1"/>
  <c r="AN90" i="117"/>
  <c r="AF116" i="117"/>
  <c r="X115" i="117"/>
  <c r="P115" i="117"/>
  <c r="P98" i="117"/>
  <c r="P107" i="117" s="1"/>
  <c r="X107" i="117"/>
  <c r="P116" i="117" l="1"/>
  <c r="X116" i="117"/>
  <c r="AM126" i="117"/>
  <c r="AN74" i="117" l="1"/>
  <c r="AN77" i="117"/>
  <c r="AN76" i="117"/>
  <c r="AN75" i="117"/>
  <c r="AN73" i="117"/>
  <c r="AN72" i="117"/>
  <c r="AN69" i="117" l="1"/>
  <c r="P106" i="117"/>
  <c r="P103" i="117"/>
  <c r="G159" i="160"/>
  <c r="G109" i="160"/>
  <c r="G59" i="160"/>
  <c r="G9" i="160"/>
  <c r="AO189" i="160"/>
  <c r="AK189" i="160"/>
  <c r="AG189" i="160"/>
  <c r="AC189" i="160"/>
  <c r="Y189" i="160"/>
  <c r="U189" i="160"/>
  <c r="Q189" i="160"/>
  <c r="Q190" i="160" s="1"/>
  <c r="N189" i="160"/>
  <c r="N190" i="160" s="1"/>
  <c r="K189" i="160"/>
  <c r="K190" i="160" s="1"/>
  <c r="AO188" i="160"/>
  <c r="AO187" i="160"/>
  <c r="AO186" i="160"/>
  <c r="AO185" i="160"/>
  <c r="AO184" i="160"/>
  <c r="AO183" i="160"/>
  <c r="AO182" i="160"/>
  <c r="AO181" i="160"/>
  <c r="AO180" i="160"/>
  <c r="AO179" i="160"/>
  <c r="AO178" i="160"/>
  <c r="AK175" i="160"/>
  <c r="AG175" i="160"/>
  <c r="AC175" i="160"/>
  <c r="Y175" i="160"/>
  <c r="U175" i="160"/>
  <c r="Q175" i="160"/>
  <c r="N175" i="160"/>
  <c r="K175" i="160"/>
  <c r="AO174" i="160"/>
  <c r="AO173" i="160"/>
  <c r="AO172" i="160"/>
  <c r="AO171" i="160"/>
  <c r="AO170" i="160"/>
  <c r="AK139" i="160"/>
  <c r="AG139" i="160"/>
  <c r="AC139" i="160"/>
  <c r="Y139" i="160"/>
  <c r="U139" i="160"/>
  <c r="Q139" i="160"/>
  <c r="N139" i="160"/>
  <c r="K139" i="160"/>
  <c r="AK125" i="160"/>
  <c r="AG125" i="160"/>
  <c r="AC125" i="160"/>
  <c r="Y125" i="160"/>
  <c r="U125" i="160"/>
  <c r="Q125" i="160"/>
  <c r="N125" i="160"/>
  <c r="K125" i="160"/>
  <c r="AE109" i="160"/>
  <c r="AK89" i="160"/>
  <c r="AG89" i="160"/>
  <c r="AC89" i="160"/>
  <c r="Y89" i="160"/>
  <c r="U89" i="160"/>
  <c r="Q89" i="160"/>
  <c r="Q90" i="160" s="1"/>
  <c r="N89" i="160"/>
  <c r="N90" i="160" s="1"/>
  <c r="K89" i="160"/>
  <c r="AG77" i="160"/>
  <c r="AK75" i="160"/>
  <c r="AG75" i="160"/>
  <c r="AC75" i="160"/>
  <c r="Y75" i="160"/>
  <c r="Q75" i="160"/>
  <c r="N75" i="160"/>
  <c r="K75" i="160"/>
  <c r="AK69" i="160"/>
  <c r="AK77" i="160" s="1"/>
  <c r="K140" i="160" l="1"/>
  <c r="N140" i="160"/>
  <c r="Q140" i="160"/>
  <c r="K90" i="160"/>
  <c r="V133" i="167"/>
  <c r="F133" i="167"/>
  <c r="AI12" i="160" l="1"/>
  <c r="BF101" i="173" l="1"/>
  <c r="BB101" i="173"/>
  <c r="AX101" i="173"/>
  <c r="AT101" i="173"/>
  <c r="AP101" i="173"/>
  <c r="AJ101" i="173"/>
  <c r="AF101" i="173"/>
  <c r="AB101" i="173"/>
  <c r="X101" i="173"/>
  <c r="T101" i="173"/>
  <c r="P101" i="173"/>
  <c r="M101" i="173"/>
  <c r="J100" i="173"/>
  <c r="J99" i="173"/>
  <c r="J98" i="173"/>
  <c r="J97" i="173"/>
  <c r="J96" i="173"/>
  <c r="J95" i="173"/>
  <c r="J94" i="173"/>
  <c r="J93" i="173"/>
  <c r="J92" i="173"/>
  <c r="BB91" i="173"/>
  <c r="AF91" i="173"/>
  <c r="BF89" i="173"/>
  <c r="BB89" i="173"/>
  <c r="AX89" i="173"/>
  <c r="AT89" i="173"/>
  <c r="AP89" i="173"/>
  <c r="AJ89" i="173"/>
  <c r="AF89" i="173"/>
  <c r="AB89" i="173"/>
  <c r="X89" i="173"/>
  <c r="T89" i="173"/>
  <c r="P89" i="173"/>
  <c r="M89" i="173"/>
  <c r="J88" i="173"/>
  <c r="J89" i="173" s="1"/>
  <c r="BF87" i="173"/>
  <c r="BF91" i="173" s="1"/>
  <c r="AJ87" i="173"/>
  <c r="AJ91" i="173" s="1"/>
  <c r="CB75" i="173"/>
  <c r="BX75" i="173"/>
  <c r="BT75" i="173"/>
  <c r="BP75" i="173"/>
  <c r="BL75" i="173"/>
  <c r="BF75" i="173"/>
  <c r="BB75" i="173"/>
  <c r="AX75" i="173"/>
  <c r="AT75" i="173"/>
  <c r="AP75" i="173"/>
  <c r="AJ75" i="173"/>
  <c r="AF75" i="173"/>
  <c r="AB75" i="173"/>
  <c r="X75" i="173"/>
  <c r="T75" i="173"/>
  <c r="P75" i="173"/>
  <c r="M75" i="173"/>
  <c r="J74" i="173"/>
  <c r="J73" i="173"/>
  <c r="J72" i="173"/>
  <c r="J71" i="173"/>
  <c r="J70" i="173"/>
  <c r="J69" i="173"/>
  <c r="J68" i="173"/>
  <c r="J67" i="173"/>
  <c r="J66" i="173"/>
  <c r="BX65" i="173"/>
  <c r="BB65" i="173"/>
  <c r="AF65" i="173"/>
  <c r="CB63" i="173"/>
  <c r="BX63" i="173"/>
  <c r="BT63" i="173"/>
  <c r="BP63" i="173"/>
  <c r="BL63" i="173"/>
  <c r="BF63" i="173"/>
  <c r="BB63" i="173"/>
  <c r="AX63" i="173"/>
  <c r="AT63" i="173"/>
  <c r="AP63" i="173"/>
  <c r="AJ63" i="173"/>
  <c r="AF63" i="173"/>
  <c r="AB63" i="173"/>
  <c r="X63" i="173"/>
  <c r="T63" i="173"/>
  <c r="P63" i="173"/>
  <c r="M63" i="173"/>
  <c r="J62" i="173"/>
  <c r="J63" i="173" s="1"/>
  <c r="CB61" i="173"/>
  <c r="CB65" i="173" s="1"/>
  <c r="BF61" i="173"/>
  <c r="BF65" i="173" s="1"/>
  <c r="AJ61" i="173"/>
  <c r="AJ65" i="173" s="1"/>
  <c r="BF49" i="173"/>
  <c r="BB49" i="173"/>
  <c r="AX49" i="173"/>
  <c r="AT49" i="173"/>
  <c r="AP49" i="173"/>
  <c r="AJ49" i="173"/>
  <c r="AF49" i="173"/>
  <c r="AB49" i="173"/>
  <c r="X49" i="173"/>
  <c r="T49" i="173"/>
  <c r="P49" i="173"/>
  <c r="M49" i="173"/>
  <c r="J48" i="173"/>
  <c r="J47" i="173"/>
  <c r="J46" i="173"/>
  <c r="J45" i="173"/>
  <c r="J44" i="173"/>
  <c r="J43" i="173"/>
  <c r="J42" i="173"/>
  <c r="J41" i="173"/>
  <c r="J49" i="173" s="1"/>
  <c r="J40" i="173"/>
  <c r="BB39" i="173"/>
  <c r="AF39" i="173"/>
  <c r="BF37" i="173"/>
  <c r="BB37" i="173"/>
  <c r="AX37" i="173"/>
  <c r="AT37" i="173"/>
  <c r="AP37" i="173"/>
  <c r="AJ37" i="173"/>
  <c r="AF37" i="173"/>
  <c r="AB37" i="173"/>
  <c r="X37" i="173"/>
  <c r="T37" i="173"/>
  <c r="P37" i="173"/>
  <c r="M37" i="173"/>
  <c r="J36" i="173"/>
  <c r="J37" i="173" s="1"/>
  <c r="BF35" i="173"/>
  <c r="BF39" i="173" s="1"/>
  <c r="AJ35" i="173"/>
  <c r="AJ39" i="173" s="1"/>
  <c r="CB23" i="173"/>
  <c r="BX23" i="173"/>
  <c r="BT23" i="173"/>
  <c r="BP23" i="173"/>
  <c r="BL23" i="173"/>
  <c r="BF23" i="173"/>
  <c r="BB23" i="173"/>
  <c r="AX23" i="173"/>
  <c r="AT23" i="173"/>
  <c r="AP23" i="173"/>
  <c r="AJ23" i="173"/>
  <c r="AF23" i="173"/>
  <c r="AB23" i="173"/>
  <c r="X23" i="173"/>
  <c r="T23" i="173"/>
  <c r="P23" i="173"/>
  <c r="M23" i="173"/>
  <c r="J22" i="173"/>
  <c r="J21" i="173"/>
  <c r="J20" i="173"/>
  <c r="J19" i="173"/>
  <c r="J18" i="173"/>
  <c r="J17" i="173"/>
  <c r="J16" i="173"/>
  <c r="J15" i="173"/>
  <c r="J14" i="173"/>
  <c r="J23" i="173" s="1"/>
  <c r="BX13" i="173"/>
  <c r="BB13" i="173"/>
  <c r="AF13" i="173"/>
  <c r="CB11" i="173"/>
  <c r="BX11" i="173"/>
  <c r="BT11" i="173"/>
  <c r="BP11" i="173"/>
  <c r="BL11" i="173"/>
  <c r="BF11" i="173"/>
  <c r="BB11" i="173"/>
  <c r="AX11" i="173"/>
  <c r="AT11" i="173"/>
  <c r="AP11" i="173"/>
  <c r="AJ11" i="173"/>
  <c r="AF11" i="173"/>
  <c r="AB11" i="173"/>
  <c r="X11" i="173"/>
  <c r="T11" i="173"/>
  <c r="P11" i="173"/>
  <c r="M11" i="173"/>
  <c r="J10" i="173"/>
  <c r="J11" i="173" s="1"/>
  <c r="CB9" i="173"/>
  <c r="CB13" i="173" s="1"/>
  <c r="BF9" i="173"/>
  <c r="BF13" i="173" s="1"/>
  <c r="AJ9" i="173"/>
  <c r="AJ13" i="173" s="1"/>
  <c r="J75" i="173" l="1"/>
  <c r="J101" i="173"/>
  <c r="AN31" i="166" l="1"/>
  <c r="AJ31" i="166"/>
  <c r="AF31" i="166"/>
  <c r="AB31" i="166"/>
  <c r="X31" i="166"/>
  <c r="T31" i="166"/>
  <c r="P31" i="166"/>
  <c r="P32" i="166" s="1"/>
  <c r="M31" i="166"/>
  <c r="J31" i="166"/>
  <c r="AN30" i="166"/>
  <c r="AN29" i="166"/>
  <c r="AN28" i="166"/>
  <c r="AN27" i="166"/>
  <c r="AN26" i="166"/>
  <c r="AN25" i="166"/>
  <c r="AN24" i="166"/>
  <c r="AN23" i="166"/>
  <c r="AN22" i="166"/>
  <c r="AN21" i="166"/>
  <c r="AN20" i="166"/>
  <c r="AJ17" i="166"/>
  <c r="AF17" i="166"/>
  <c r="AB17" i="166"/>
  <c r="X17" i="166"/>
  <c r="P17" i="166"/>
  <c r="M17" i="166"/>
  <c r="AN16" i="166"/>
  <c r="AN15" i="166"/>
  <c r="AN14" i="166"/>
  <c r="AN13" i="166"/>
  <c r="AN12" i="166"/>
  <c r="AK39" i="160"/>
  <c r="AG39" i="160"/>
  <c r="AC39" i="160"/>
  <c r="Y39" i="160"/>
  <c r="U39" i="160"/>
  <c r="Q39" i="160"/>
  <c r="N39" i="160"/>
  <c r="N40" i="160" s="1"/>
  <c r="K39" i="160"/>
  <c r="AG27" i="160"/>
  <c r="AK25" i="160"/>
  <c r="AG25" i="160"/>
  <c r="AC25" i="160"/>
  <c r="Y25" i="160"/>
  <c r="U25" i="160"/>
  <c r="Q25" i="160"/>
  <c r="N25" i="160"/>
  <c r="K25" i="160"/>
  <c r="AK19" i="160"/>
  <c r="AK27" i="160" s="1"/>
  <c r="AD1" i="166" l="1"/>
  <c r="K40" i="160"/>
  <c r="Q40" i="160"/>
  <c r="M32" i="166"/>
  <c r="J13" i="117" l="1"/>
  <c r="J14" i="117"/>
  <c r="J15" i="117"/>
  <c r="J16" i="117"/>
  <c r="J17" i="117"/>
  <c r="J18" i="117"/>
  <c r="J19" i="117"/>
  <c r="J20" i="117"/>
  <c r="J21" i="117"/>
  <c r="J12" i="117"/>
  <c r="T22" i="117"/>
  <c r="J22" i="117" l="1"/>
  <c r="Z61" i="117" l="1"/>
  <c r="M61" i="117" l="1"/>
  <c r="AJ36" i="117"/>
  <c r="AF36" i="117"/>
  <c r="AB36" i="117"/>
  <c r="X36" i="117"/>
  <c r="T36" i="117"/>
  <c r="P36" i="117"/>
  <c r="M36" i="117"/>
  <c r="J35" i="117"/>
  <c r="J34" i="117"/>
  <c r="J33" i="117"/>
  <c r="J32" i="117"/>
  <c r="J31" i="117"/>
  <c r="J30" i="117"/>
  <c r="J29" i="117"/>
  <c r="J28" i="117"/>
  <c r="J27" i="117"/>
  <c r="J26" i="117"/>
  <c r="J25" i="117"/>
  <c r="AF24" i="117"/>
  <c r="AJ22" i="117"/>
  <c r="AF22" i="117"/>
  <c r="AB22" i="117"/>
  <c r="X22" i="117"/>
  <c r="P22" i="117"/>
  <c r="M22" i="117"/>
  <c r="AJ11" i="117"/>
  <c r="AJ24" i="117" s="1"/>
  <c r="P37" i="117" l="1"/>
  <c r="J36" i="117"/>
  <c r="M37" i="117"/>
  <c r="J37" i="117" l="1"/>
</calcChain>
</file>

<file path=xl/sharedStrings.xml><?xml version="1.0" encoding="utf-8"?>
<sst xmlns="http://schemas.openxmlformats.org/spreadsheetml/2006/main" count="2234" uniqueCount="555">
  <si>
    <t>事業件数</t>
    <rPh sb="0" eb="2">
      <t>ジギョウ</t>
    </rPh>
    <rPh sb="2" eb="4">
      <t>ケンスウ</t>
    </rPh>
    <phoneticPr fontId="14"/>
  </si>
  <si>
    <t>最終完成日</t>
    <rPh sb="0" eb="2">
      <t>サイシュウ</t>
    </rPh>
    <rPh sb="2" eb="4">
      <t>カンセイ</t>
    </rPh>
    <rPh sb="4" eb="5">
      <t>ビ</t>
    </rPh>
    <phoneticPr fontId="14"/>
  </si>
  <si>
    <t>別紙第13号書式</t>
    <rPh sb="0" eb="2">
      <t>ベッシ</t>
    </rPh>
    <rPh sb="2" eb="3">
      <t>ダイ</t>
    </rPh>
    <rPh sb="5" eb="6">
      <t>ゴウ</t>
    </rPh>
    <rPh sb="6" eb="8">
      <t>ショシキ</t>
    </rPh>
    <phoneticPr fontId="19"/>
  </si>
  <si>
    <t>事業名</t>
    <rPh sb="0" eb="1">
      <t>コト</t>
    </rPh>
    <rPh sb="1" eb="2">
      <t>ギョウ</t>
    </rPh>
    <rPh sb="2" eb="3">
      <t>メイ</t>
    </rPh>
    <phoneticPr fontId="19"/>
  </si>
  <si>
    <t>計画期間</t>
    <rPh sb="0" eb="1">
      <t>ケイ</t>
    </rPh>
    <rPh sb="1" eb="2">
      <t>ガ</t>
    </rPh>
    <rPh sb="2" eb="3">
      <t>キ</t>
    </rPh>
    <rPh sb="3" eb="4">
      <t>アイダ</t>
    </rPh>
    <phoneticPr fontId="19"/>
  </si>
  <si>
    <t>年度～</t>
    <rPh sb="0" eb="2">
      <t>ネンド</t>
    </rPh>
    <phoneticPr fontId="19"/>
  </si>
  <si>
    <t>年度</t>
    <rPh sb="0" eb="2">
      <t>ネンド</t>
    </rPh>
    <phoneticPr fontId="19"/>
  </si>
  <si>
    <t>前年度以前施行済事業</t>
    <rPh sb="0" eb="3">
      <t>ゼンネンド</t>
    </rPh>
    <rPh sb="3" eb="5">
      <t>イゼン</t>
    </rPh>
    <rPh sb="5" eb="7">
      <t>セコウ</t>
    </rPh>
    <rPh sb="7" eb="8">
      <t>ズ</t>
    </rPh>
    <rPh sb="8" eb="10">
      <t>ジギョウ</t>
    </rPh>
    <phoneticPr fontId="19"/>
  </si>
  <si>
    <t>翌年度以降計画事業</t>
    <rPh sb="0" eb="3">
      <t>ヨクネンド</t>
    </rPh>
    <rPh sb="3" eb="5">
      <t>イコウ</t>
    </rPh>
    <rPh sb="5" eb="7">
      <t>ケイカク</t>
    </rPh>
    <rPh sb="7" eb="9">
      <t>ジギョウ</t>
    </rPh>
    <phoneticPr fontId="19"/>
  </si>
  <si>
    <t>事業概要</t>
    <rPh sb="0" eb="1">
      <t>コト</t>
    </rPh>
    <rPh sb="1" eb="2">
      <t>ゴウ</t>
    </rPh>
    <rPh sb="2" eb="3">
      <t>ガイ</t>
    </rPh>
    <rPh sb="3" eb="4">
      <t>ヨウ</t>
    </rPh>
    <phoneticPr fontId="19"/>
  </si>
  <si>
    <t>事　業　費　内　訳</t>
    <rPh sb="0" eb="1">
      <t>コト</t>
    </rPh>
    <rPh sb="2" eb="3">
      <t>ギョウ</t>
    </rPh>
    <rPh sb="4" eb="5">
      <t>ヒ</t>
    </rPh>
    <rPh sb="6" eb="7">
      <t>ウチ</t>
    </rPh>
    <rPh sb="8" eb="9">
      <t>ヤク</t>
    </rPh>
    <phoneticPr fontId="19"/>
  </si>
  <si>
    <t>事業開始日～
事業完成(見込)日</t>
    <rPh sb="0" eb="2">
      <t>ジギョウ</t>
    </rPh>
    <rPh sb="2" eb="5">
      <t>カイシビ</t>
    </rPh>
    <rPh sb="7" eb="9">
      <t>ジギョウ</t>
    </rPh>
    <rPh sb="9" eb="11">
      <t>カンセイ</t>
    </rPh>
    <rPh sb="12" eb="14">
      <t>ミコ</t>
    </rPh>
    <rPh sb="15" eb="16">
      <t>ヒ</t>
    </rPh>
    <phoneticPr fontId="19"/>
  </si>
  <si>
    <t>支出金額（単位：千円）</t>
    <rPh sb="0" eb="2">
      <t>シシュツ</t>
    </rPh>
    <rPh sb="2" eb="4">
      <t>キンガク</t>
    </rPh>
    <rPh sb="5" eb="7">
      <t>タンイ</t>
    </rPh>
    <rPh sb="8" eb="9">
      <t>セン</t>
    </rPh>
    <rPh sb="9" eb="10">
      <t>エン</t>
    </rPh>
    <phoneticPr fontId="19"/>
  </si>
  <si>
    <t>支　出　状　況</t>
    <rPh sb="0" eb="1">
      <t>シ</t>
    </rPh>
    <rPh sb="2" eb="3">
      <t>デ</t>
    </rPh>
    <rPh sb="4" eb="5">
      <t>ジョウ</t>
    </rPh>
    <rPh sb="6" eb="7">
      <t>キョウ</t>
    </rPh>
    <phoneticPr fontId="19"/>
  </si>
  <si>
    <t>（補助事業分）</t>
    <rPh sb="1" eb="3">
      <t>ホジョ</t>
    </rPh>
    <rPh sb="3" eb="5">
      <t>ジギョウ</t>
    </rPh>
    <rPh sb="5" eb="6">
      <t>ブン</t>
    </rPh>
    <phoneticPr fontId="19"/>
  </si>
  <si>
    <t>（単独事業分）</t>
    <rPh sb="1" eb="3">
      <t>タンドク</t>
    </rPh>
    <rPh sb="3" eb="5">
      <t>ジギョウ</t>
    </rPh>
    <rPh sb="5" eb="6">
      <t>ブン</t>
    </rPh>
    <phoneticPr fontId="19"/>
  </si>
  <si>
    <t>決算額</t>
    <rPh sb="0" eb="2">
      <t>ケッサン</t>
    </rPh>
    <rPh sb="2" eb="3">
      <t>ガク</t>
    </rPh>
    <phoneticPr fontId="19"/>
  </si>
  <si>
    <t>繰越額</t>
    <rPh sb="0" eb="3">
      <t>クリコシガク</t>
    </rPh>
    <phoneticPr fontId="19"/>
  </si>
  <si>
    <t>前月まで</t>
    <rPh sb="0" eb="2">
      <t>ゼンゲツ</t>
    </rPh>
    <phoneticPr fontId="19"/>
  </si>
  <si>
    <t>月</t>
    <rPh sb="0" eb="1">
      <t>ツキ</t>
    </rPh>
    <phoneticPr fontId="19"/>
  </si>
  <si>
    <t>月以降</t>
    <rPh sb="0" eb="1">
      <t>ツキ</t>
    </rPh>
    <rPh sb="1" eb="3">
      <t>イコウ</t>
    </rPh>
    <phoneticPr fontId="19"/>
  </si>
  <si>
    <t>有</t>
    <rPh sb="0" eb="1">
      <t>アリ</t>
    </rPh>
    <phoneticPr fontId="19"/>
  </si>
  <si>
    <t>無</t>
    <rPh sb="0" eb="1">
      <t>ム</t>
    </rPh>
    <phoneticPr fontId="19"/>
  </si>
  <si>
    <t>証書借入又は証券発行</t>
    <rPh sb="0" eb="2">
      <t>ショウショ</t>
    </rPh>
    <rPh sb="2" eb="4">
      <t>カリイ</t>
    </rPh>
    <rPh sb="4" eb="5">
      <t>マタ</t>
    </rPh>
    <rPh sb="6" eb="8">
      <t>ショウケン</t>
    </rPh>
    <rPh sb="8" eb="10">
      <t>ハッコウ</t>
    </rPh>
    <phoneticPr fontId="19"/>
  </si>
  <si>
    <t>計</t>
    <rPh sb="0" eb="1">
      <t>ケイ</t>
    </rPh>
    <phoneticPr fontId="19"/>
  </si>
  <si>
    <t>Ａ</t>
    <phoneticPr fontId="19"/>
  </si>
  <si>
    <t>証書借入</t>
    <rPh sb="0" eb="2">
      <t>ショウショ</t>
    </rPh>
    <rPh sb="2" eb="4">
      <t>カリイ</t>
    </rPh>
    <phoneticPr fontId="19"/>
  </si>
  <si>
    <t>財　源　内　訳</t>
    <rPh sb="0" eb="1">
      <t>ザイ</t>
    </rPh>
    <rPh sb="2" eb="3">
      <t>ミナモト</t>
    </rPh>
    <rPh sb="4" eb="5">
      <t>ウチ</t>
    </rPh>
    <rPh sb="6" eb="7">
      <t>ヤク</t>
    </rPh>
    <phoneticPr fontId="19"/>
  </si>
  <si>
    <t>収入金額（単位：千円）</t>
    <rPh sb="0" eb="2">
      <t>シュウニュウ</t>
    </rPh>
    <rPh sb="2" eb="4">
      <t>キンガク</t>
    </rPh>
    <rPh sb="5" eb="7">
      <t>タンイ</t>
    </rPh>
    <rPh sb="8" eb="9">
      <t>セン</t>
    </rPh>
    <rPh sb="9" eb="10">
      <t>エン</t>
    </rPh>
    <phoneticPr fontId="19"/>
  </si>
  <si>
    <t>収　入　状　況</t>
    <rPh sb="0" eb="1">
      <t>オサム</t>
    </rPh>
    <rPh sb="2" eb="3">
      <t>イリ</t>
    </rPh>
    <rPh sb="4" eb="5">
      <t>ジョウ</t>
    </rPh>
    <rPh sb="6" eb="7">
      <t>キョウ</t>
    </rPh>
    <phoneticPr fontId="19"/>
  </si>
  <si>
    <t>普通貸借又は証券発行</t>
    <rPh sb="0" eb="2">
      <t>フツウ</t>
    </rPh>
    <rPh sb="2" eb="4">
      <t>タイシャク</t>
    </rPh>
    <rPh sb="4" eb="5">
      <t>マタ</t>
    </rPh>
    <rPh sb="6" eb="8">
      <t>ショウケン</t>
    </rPh>
    <rPh sb="8" eb="10">
      <t>ハッコウ</t>
    </rPh>
    <phoneticPr fontId="19"/>
  </si>
  <si>
    <t>項　目</t>
    <rPh sb="0" eb="1">
      <t>コウ</t>
    </rPh>
    <rPh sb="2" eb="3">
      <t>メ</t>
    </rPh>
    <phoneticPr fontId="19"/>
  </si>
  <si>
    <t>内　容</t>
    <rPh sb="0" eb="1">
      <t>ウチ</t>
    </rPh>
    <rPh sb="2" eb="3">
      <t>カタチ</t>
    </rPh>
    <phoneticPr fontId="19"/>
  </si>
  <si>
    <t>控除財源</t>
    <rPh sb="0" eb="2">
      <t>コウジョ</t>
    </rPh>
    <rPh sb="2" eb="4">
      <t>ザイゲン</t>
    </rPh>
    <phoneticPr fontId="19"/>
  </si>
  <si>
    <t>国庫支出金</t>
    <phoneticPr fontId="19"/>
  </si>
  <si>
    <t>Ｂ</t>
    <phoneticPr fontId="19"/>
  </si>
  <si>
    <t>■該当なし（事務費を起債対象とせず）</t>
    <rPh sb="1" eb="3">
      <t>ガイトウ</t>
    </rPh>
    <rPh sb="6" eb="8">
      <t>ジム</t>
    </rPh>
    <rPh sb="8" eb="9">
      <t>ヒ</t>
    </rPh>
    <rPh sb="10" eb="12">
      <t>キサイ</t>
    </rPh>
    <rPh sb="12" eb="14">
      <t>タイショウ</t>
    </rPh>
    <phoneticPr fontId="19"/>
  </si>
  <si>
    <t>Ｃ</t>
    <phoneticPr fontId="19"/>
  </si>
  <si>
    <t>■工事費の5.0％以内の額</t>
    <rPh sb="1" eb="4">
      <t>コウジヒ</t>
    </rPh>
    <rPh sb="9" eb="11">
      <t>イナイ</t>
    </rPh>
    <rPh sb="12" eb="13">
      <t>ガク</t>
    </rPh>
    <phoneticPr fontId="19"/>
  </si>
  <si>
    <t>Ｄ</t>
    <phoneticPr fontId="19"/>
  </si>
  <si>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19"/>
  </si>
  <si>
    <t>Ｅ</t>
    <phoneticPr fontId="19"/>
  </si>
  <si>
    <t>■補助基準に定める範囲内の事務費</t>
    <rPh sb="1" eb="3">
      <t>ホジョ</t>
    </rPh>
    <rPh sb="3" eb="5">
      <t>キジュン</t>
    </rPh>
    <rPh sb="6" eb="7">
      <t>サダ</t>
    </rPh>
    <rPh sb="9" eb="12">
      <t>ハンイナイ</t>
    </rPh>
    <rPh sb="13" eb="15">
      <t>ジム</t>
    </rPh>
    <rPh sb="15" eb="16">
      <t>ヒ</t>
    </rPh>
    <phoneticPr fontId="19"/>
  </si>
  <si>
    <t>起債</t>
    <rPh sb="0" eb="1">
      <t>ハジメ</t>
    </rPh>
    <rPh sb="1" eb="2">
      <t>サイ</t>
    </rPh>
    <phoneticPr fontId="19"/>
  </si>
  <si>
    <t>財政融資資金</t>
    <rPh sb="0" eb="2">
      <t>ザイセイ</t>
    </rPh>
    <rPh sb="2" eb="4">
      <t>ユウシ</t>
    </rPh>
    <rPh sb="4" eb="6">
      <t>シキン</t>
    </rPh>
    <phoneticPr fontId="19"/>
  </si>
  <si>
    <t>本債</t>
    <rPh sb="0" eb="1">
      <t>ホン</t>
    </rPh>
    <rPh sb="1" eb="2">
      <t>サイ</t>
    </rPh>
    <phoneticPr fontId="19"/>
  </si>
  <si>
    <t>Ｆ</t>
    <phoneticPr fontId="19"/>
  </si>
  <si>
    <t>Ｇ</t>
    <phoneticPr fontId="19"/>
  </si>
  <si>
    <t>その他</t>
    <rPh sb="2" eb="3">
      <t>タ</t>
    </rPh>
    <phoneticPr fontId="19"/>
  </si>
  <si>
    <t>Ｈ</t>
    <phoneticPr fontId="19"/>
  </si>
  <si>
    <t>一般財源</t>
    <rPh sb="0" eb="2">
      <t>イッパン</t>
    </rPh>
    <rPh sb="2" eb="4">
      <t>ザイゲン</t>
    </rPh>
    <phoneticPr fontId="19"/>
  </si>
  <si>
    <t>一時立替金</t>
    <rPh sb="0" eb="2">
      <t>イチジ</t>
    </rPh>
    <rPh sb="2" eb="4">
      <t>タテカエ</t>
    </rPh>
    <rPh sb="4" eb="5">
      <t>キン</t>
    </rPh>
    <phoneticPr fontId="19"/>
  </si>
  <si>
    <r>
      <t>借入時充当率</t>
    </r>
    <r>
      <rPr>
        <sz val="8"/>
        <rFont val="ＭＳ 明朝"/>
        <family val="1"/>
        <charset val="128"/>
      </rPr>
      <t>((Ｆ+Ｇ+Ｈ)/(Ａ-Ｂ-Ｃ-Ｄ-Ｅ)×100)</t>
    </r>
    <rPh sb="0" eb="2">
      <t>カリイ</t>
    </rPh>
    <rPh sb="2" eb="3">
      <t>ジ</t>
    </rPh>
    <rPh sb="3" eb="5">
      <t>ジュウトウ</t>
    </rPh>
    <rPh sb="5" eb="6">
      <t>リツ</t>
    </rPh>
    <phoneticPr fontId="19"/>
  </si>
  <si>
    <t>(％)</t>
    <phoneticPr fontId="19"/>
  </si>
  <si>
    <t>起債対象
事 務 費</t>
    <rPh sb="0" eb="2">
      <t>キサイ</t>
    </rPh>
    <rPh sb="2" eb="4">
      <t>タイショウ</t>
    </rPh>
    <rPh sb="5" eb="6">
      <t>コト</t>
    </rPh>
    <rPh sb="7" eb="8">
      <t>ツトム</t>
    </rPh>
    <rPh sb="9" eb="10">
      <t>ヒ</t>
    </rPh>
    <phoneticPr fontId="19"/>
  </si>
  <si>
    <t>基準充当率</t>
    <rPh sb="0" eb="2">
      <t>キジュン</t>
    </rPh>
    <rPh sb="2" eb="4">
      <t>ジュウトウ</t>
    </rPh>
    <rPh sb="4" eb="5">
      <t>リツ</t>
    </rPh>
    <phoneticPr fontId="19"/>
  </si>
  <si>
    <t>（単独事業分）</t>
    <phoneticPr fontId="19"/>
  </si>
  <si>
    <t>起債に関する
予算の定め</t>
    <rPh sb="0" eb="2">
      <t>キサイ</t>
    </rPh>
    <rPh sb="3" eb="4">
      <t>カン</t>
    </rPh>
    <rPh sb="7" eb="9">
      <t>ヨサン</t>
    </rPh>
    <rPh sb="10" eb="11">
      <t>サダ</t>
    </rPh>
    <phoneticPr fontId="19"/>
  </si>
  <si>
    <t>会計名</t>
    <rPh sb="0" eb="2">
      <t>カイケイ</t>
    </rPh>
    <rPh sb="2" eb="3">
      <t>メイ</t>
    </rPh>
    <phoneticPr fontId="19"/>
  </si>
  <si>
    <t>議決等年月日</t>
    <rPh sb="0" eb="2">
      <t>ギケツ</t>
    </rPh>
    <rPh sb="2" eb="3">
      <t>トウ</t>
    </rPh>
    <rPh sb="3" eb="6">
      <t>ネンガッピ</t>
    </rPh>
    <phoneticPr fontId="19"/>
  </si>
  <si>
    <t>議決予定</t>
    <rPh sb="0" eb="2">
      <t>ギケツ</t>
    </rPh>
    <rPh sb="2" eb="4">
      <t>ヨテイ</t>
    </rPh>
    <phoneticPr fontId="19"/>
  </si>
  <si>
    <t>専決済</t>
    <rPh sb="0" eb="2">
      <t>センケツ</t>
    </rPh>
    <rPh sb="2" eb="3">
      <t>ズミ</t>
    </rPh>
    <phoneticPr fontId="19"/>
  </si>
  <si>
    <t>専決予定）</t>
    <rPh sb="0" eb="2">
      <t>センケツ</t>
    </rPh>
    <rPh sb="2" eb="4">
      <t>ヨテイ</t>
    </rPh>
    <phoneticPr fontId="19"/>
  </si>
  <si>
    <t>起債の目的</t>
    <rPh sb="0" eb="2">
      <t>キサイ</t>
    </rPh>
    <rPh sb="3" eb="5">
      <t>モクテキ</t>
    </rPh>
    <phoneticPr fontId="19"/>
  </si>
  <si>
    <t>起債の方法</t>
    <rPh sb="0" eb="2">
      <t>キサイ</t>
    </rPh>
    <rPh sb="3" eb="5">
      <t>ホウホウ</t>
    </rPh>
    <phoneticPr fontId="19"/>
  </si>
  <si>
    <t>利率</t>
    <rPh sb="0" eb="2">
      <t>リリツ</t>
    </rPh>
    <phoneticPr fontId="19"/>
  </si>
  <si>
    <t>償還の方法</t>
    <rPh sb="0" eb="2">
      <t>ショウカン</t>
    </rPh>
    <rPh sb="3" eb="5">
      <t>ホウホウ</t>
    </rPh>
    <phoneticPr fontId="19"/>
  </si>
  <si>
    <t>証書借入</t>
    <rPh sb="0" eb="2">
      <t>ショウショ</t>
    </rPh>
    <rPh sb="2" eb="4">
      <t>カリイレ</t>
    </rPh>
    <phoneticPr fontId="19"/>
  </si>
  <si>
    <t>普通貸借</t>
    <rPh sb="0" eb="2">
      <t>フツウ</t>
    </rPh>
    <rPh sb="2" eb="4">
      <t>タイシャク</t>
    </rPh>
    <phoneticPr fontId="19"/>
  </si>
  <si>
    <t>年利</t>
    <rPh sb="0" eb="2">
      <t>ネンリ</t>
    </rPh>
    <phoneticPr fontId="19"/>
  </si>
  <si>
    <t>％以内</t>
    <rPh sb="1" eb="3">
      <t>イナイ</t>
    </rPh>
    <phoneticPr fontId="19"/>
  </si>
  <si>
    <t>年賦</t>
    <rPh sb="0" eb="2">
      <t>ネンプ</t>
    </rPh>
    <phoneticPr fontId="19"/>
  </si>
  <si>
    <t>半年賦</t>
    <rPh sb="0" eb="1">
      <t>ハン</t>
    </rPh>
    <rPh sb="1" eb="3">
      <t>ネンプ</t>
    </rPh>
    <phoneticPr fontId="19"/>
  </si>
  <si>
    <t>元利均等</t>
    <rPh sb="0" eb="4">
      <t>ガンリキントウ</t>
    </rPh>
    <phoneticPr fontId="19"/>
  </si>
  <si>
    <t>元金均等</t>
    <rPh sb="0" eb="2">
      <t>ガンキン</t>
    </rPh>
    <rPh sb="2" eb="4">
      <t>キントウ</t>
    </rPh>
    <phoneticPr fontId="19"/>
  </si>
  <si>
    <t>千円</t>
    <rPh sb="0" eb="2">
      <t>センエン</t>
    </rPh>
    <phoneticPr fontId="19"/>
  </si>
  <si>
    <t>証券発行</t>
    <rPh sb="0" eb="2">
      <t>ショウケン</t>
    </rPh>
    <rPh sb="2" eb="4">
      <t>ハッコウ</t>
    </rPh>
    <phoneticPr fontId="19"/>
  </si>
  <si>
    <t xml:space="preserve">利率見直しに関する </t>
    <phoneticPr fontId="19"/>
  </si>
  <si>
    <t>融資条件による</t>
    <rPh sb="0" eb="4">
      <t>ユウシジョウケン</t>
    </rPh>
    <phoneticPr fontId="19"/>
  </si>
  <si>
    <t>その他（</t>
    <rPh sb="2" eb="3">
      <t>ホカ</t>
    </rPh>
    <phoneticPr fontId="19"/>
  </si>
  <si>
    <t>）</t>
    <phoneticPr fontId="19"/>
  </si>
  <si>
    <t>千円)</t>
    <rPh sb="0" eb="2">
      <t>センエン</t>
    </rPh>
    <phoneticPr fontId="19"/>
  </si>
  <si>
    <t>但し書きの有無：</t>
    <phoneticPr fontId="19"/>
  </si>
  <si>
    <t>償還期間：</t>
    <phoneticPr fontId="19"/>
  </si>
  <si>
    <t>年（うち据置期間：</t>
    <rPh sb="0" eb="1">
      <t>ネン</t>
    </rPh>
    <rPh sb="4" eb="6">
      <t>スエオキ</t>
    </rPh>
    <rPh sb="6" eb="8">
      <t>キカン</t>
    </rPh>
    <phoneticPr fontId="19"/>
  </si>
  <si>
    <t>年）</t>
  </si>
  <si>
    <t>□</t>
    <phoneticPr fontId="19"/>
  </si>
  <si>
    <t>起債同意
（許可）</t>
    <rPh sb="0" eb="2">
      <t>キサイ</t>
    </rPh>
    <rPh sb="2" eb="4">
      <t>ドウイ</t>
    </rPh>
    <rPh sb="6" eb="8">
      <t>キョカ</t>
    </rPh>
    <phoneticPr fontId="19"/>
  </si>
  <si>
    <t>年月日（予定）</t>
    <rPh sb="0" eb="3">
      <t>ネンガッピ</t>
    </rPh>
    <rPh sb="4" eb="6">
      <t>ヨテイ</t>
    </rPh>
    <phoneticPr fontId="19"/>
  </si>
  <si>
    <t>うち本件借入分</t>
    <phoneticPr fontId="19"/>
  </si>
  <si>
    <t>償還年限</t>
    <rPh sb="0" eb="2">
      <t>ショウカン</t>
    </rPh>
    <rPh sb="2" eb="4">
      <t>ネンゲン</t>
    </rPh>
    <phoneticPr fontId="19"/>
  </si>
  <si>
    <t>うち据置期間</t>
    <phoneticPr fontId="19"/>
  </si>
  <si>
    <t>備考</t>
    <rPh sb="0" eb="2">
      <t>ビコウ</t>
    </rPh>
    <phoneticPr fontId="19"/>
  </si>
  <si>
    <t>①</t>
    <phoneticPr fontId="19"/>
  </si>
  <si>
    <t>年</t>
    <rPh sb="0" eb="1">
      <t>ネン</t>
    </rPh>
    <phoneticPr fontId="19"/>
  </si>
  <si>
    <t>償還期限：</t>
    <rPh sb="0" eb="2">
      <t>ショウカン</t>
    </rPh>
    <rPh sb="2" eb="4">
      <t>キゲン</t>
    </rPh>
    <phoneticPr fontId="19"/>
  </si>
  <si>
    <t>年</t>
    <phoneticPr fontId="19"/>
  </si>
  <si>
    <t>②</t>
  </si>
  <si>
    <t>うち据置期間：</t>
    <rPh sb="2" eb="4">
      <t>スエオキ</t>
    </rPh>
    <rPh sb="4" eb="6">
      <t>キカン</t>
    </rPh>
    <phoneticPr fontId="19"/>
  </si>
  <si>
    <t>（予定）</t>
    <rPh sb="1" eb="3">
      <t>ヨテイ</t>
    </rPh>
    <phoneticPr fontId="19"/>
  </si>
  <si>
    <t>③</t>
  </si>
  <si>
    <t>④</t>
  </si>
  <si>
    <t>その他参考</t>
    <rPh sb="2" eb="3">
      <t>タ</t>
    </rPh>
    <rPh sb="3" eb="5">
      <t>サンコウ</t>
    </rPh>
    <phoneticPr fontId="19"/>
  </si>
  <si>
    <t>□議決予定</t>
    <rPh sb="1" eb="3">
      <t>ギケツ</t>
    </rPh>
    <rPh sb="3" eb="5">
      <t>ヨテイ</t>
    </rPh>
    <phoneticPr fontId="19"/>
  </si>
  <si>
    <t>■議決予定</t>
    <rPh sb="1" eb="3">
      <t>ギケツ</t>
    </rPh>
    <rPh sb="3" eb="5">
      <t>ヨテイ</t>
    </rPh>
    <phoneticPr fontId="19"/>
  </si>
  <si>
    <t>□専決済</t>
    <rPh sb="1" eb="3">
      <t>センケツ</t>
    </rPh>
    <rPh sb="3" eb="4">
      <t>ズミ</t>
    </rPh>
    <phoneticPr fontId="19"/>
  </si>
  <si>
    <t>■専決済</t>
    <rPh sb="1" eb="3">
      <t>センケツ</t>
    </rPh>
    <rPh sb="3" eb="4">
      <t>ズミ</t>
    </rPh>
    <phoneticPr fontId="19"/>
  </si>
  <si>
    <t>□専決予定</t>
    <rPh sb="1" eb="3">
      <t>センケツ</t>
    </rPh>
    <rPh sb="3" eb="5">
      <t>ヨテイ</t>
    </rPh>
    <phoneticPr fontId="19"/>
  </si>
  <si>
    <t>■専決予定</t>
    <rPh sb="1" eb="3">
      <t>センケツ</t>
    </rPh>
    <rPh sb="3" eb="5">
      <t>ヨテイ</t>
    </rPh>
    <phoneticPr fontId="19"/>
  </si>
  <si>
    <t>1．用紙の大きさは、日本産業規格Ａ列４とする。</t>
    <rPh sb="2" eb="4">
      <t>ヨウシ</t>
    </rPh>
    <rPh sb="5" eb="6">
      <t>オオ</t>
    </rPh>
    <rPh sb="10" eb="12">
      <t>ニホン</t>
    </rPh>
    <rPh sb="12" eb="14">
      <t>サンギョウ</t>
    </rPh>
    <rPh sb="14" eb="16">
      <t>キカク</t>
    </rPh>
    <rPh sb="17" eb="18">
      <t>レツ</t>
    </rPh>
    <phoneticPr fontId="1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</si>
  <si>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19"/>
  </si>
  <si>
    <t>3．収支金額、収支状況の各計は一致する。</t>
    <rPh sb="2" eb="4">
      <t>シュウシ</t>
    </rPh>
    <rPh sb="7" eb="9">
      <t>シュウシ</t>
    </rPh>
    <rPh sb="12" eb="13">
      <t>カク</t>
    </rPh>
    <phoneticPr fontId="1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</si>
  <si>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19"/>
  </si>
  <si>
    <t>■該当なし（事務費を起債対象とせず）</t>
    <phoneticPr fontId="19"/>
  </si>
  <si>
    <t>■設計監督費（外部委託）について、実所要額</t>
    <phoneticPr fontId="19"/>
  </si>
  <si>
    <t>■設計監督費（外部委託せず）について、全体事業費の2.75％以内の額</t>
    <phoneticPr fontId="19"/>
  </si>
  <si>
    <t>■設計監督費以外の事務費について、全体事業費の2.75％以内の額</t>
    <phoneticPr fontId="19"/>
  </si>
  <si>
    <t>■設計監督費（外部委託）の実所要額、及びそれ以外の事務費について全体事業費の2.75％以内の額</t>
    <phoneticPr fontId="19"/>
  </si>
  <si>
    <t>■設計監督費（外部委託せず）及びそれ以外の事務費について、それぞれ全体事業費の2.75％以内の額　</t>
    <phoneticPr fontId="19"/>
  </si>
  <si>
    <t>■設計監督費と合わせて全体事業費の6.0％以内の額（水道、港湾、下水道）</t>
    <phoneticPr fontId="19"/>
  </si>
  <si>
    <t>■適正必要額（交通）</t>
    <phoneticPr fontId="19"/>
  </si>
  <si>
    <t>■補助事業と同様の計算方法により算出した範囲内の額（災害復旧）</t>
    <phoneticPr fontId="19"/>
  </si>
  <si>
    <t>■実績等に応じ、必要な額</t>
    <phoneticPr fontId="19"/>
  </si>
  <si>
    <t>（□</t>
    <phoneticPr fontId="19"/>
  </si>
  <si>
    <t>（■</t>
    <phoneticPr fontId="19"/>
  </si>
  <si>
    <t>■</t>
    <phoneticPr fontId="19"/>
  </si>
  <si>
    <t>　　　　　令和　年　月　日</t>
  </si>
  <si>
    <t>)</t>
    <phoneticPr fontId="14"/>
  </si>
  <si>
    <t>令和</t>
    <rPh sb="0" eb="2">
      <t>レイワ</t>
    </rPh>
    <phoneticPr fontId="14"/>
  </si>
  <si>
    <t>平成</t>
    <rPh sb="0" eb="2">
      <t>ヘイセイ</t>
    </rPh>
    <phoneticPr fontId="14"/>
  </si>
  <si>
    <t>年度</t>
    <phoneticPr fontId="14"/>
  </si>
  <si>
    <t>起債限度額（うち財政融資資金）</t>
    <phoneticPr fontId="14"/>
  </si>
  <si>
    <t>同意（許可）額</t>
    <rPh sb="0" eb="2">
      <t>ドウイ</t>
    </rPh>
    <rPh sb="3" eb="5">
      <t>キョカ</t>
    </rPh>
    <rPh sb="6" eb="7">
      <t>ガク</t>
    </rPh>
    <phoneticPr fontId="14"/>
  </si>
  <si>
    <t>都道府県支出金</t>
    <rPh sb="0" eb="4">
      <t>トドウフケン</t>
    </rPh>
    <rPh sb="4" eb="7">
      <t>シシュツキン</t>
    </rPh>
    <phoneticPr fontId="14"/>
  </si>
  <si>
    <t>年度</t>
  </si>
  <si>
    <t>(うち</t>
    <phoneticPr fontId="14"/>
  </si>
  <si>
    <t>事業実施状況等調書</t>
  </si>
  <si>
    <t>○ 事業実施状況等調書　記載要領</t>
    <rPh sb="2" eb="4">
      <t>ジギョウ</t>
    </rPh>
    <rPh sb="4" eb="6">
      <t>ジッシ</t>
    </rPh>
    <rPh sb="6" eb="8">
      <t>ジョウキョウ</t>
    </rPh>
    <rPh sb="8" eb="9">
      <t>トウ</t>
    </rPh>
    <rPh sb="9" eb="11">
      <t>チョウショ</t>
    </rPh>
    <rPh sb="12" eb="14">
      <t>キサイ</t>
    </rPh>
    <rPh sb="14" eb="16">
      <t>ヨウリョウ</t>
    </rPh>
    <phoneticPr fontId="19"/>
  </si>
  <si>
    <r>
      <t>１．１件の借入申込みに複数の事業を含む場合（辺地、過疎、学校教育施設等整備など）は、事業ごとに別葉とし、</t>
    </r>
    <r>
      <rPr>
        <b/>
        <u/>
        <sz val="14"/>
        <color theme="1"/>
        <rFont val="HGｺﾞｼｯｸM"/>
        <family val="3"/>
        <charset val="128"/>
      </rPr>
      <t>１枚目に総</t>
    </r>
    <rPh sb="3" eb="4">
      <t>ケン</t>
    </rPh>
    <rPh sb="5" eb="7">
      <t>カリイ</t>
    </rPh>
    <rPh sb="7" eb="9">
      <t>モウシコ</t>
    </rPh>
    <rPh sb="11" eb="13">
      <t>フクスウ</t>
    </rPh>
    <rPh sb="14" eb="16">
      <t>ジギョウ</t>
    </rPh>
    <rPh sb="17" eb="18">
      <t>フク</t>
    </rPh>
    <rPh sb="19" eb="21">
      <t>バアイ</t>
    </rPh>
    <rPh sb="22" eb="24">
      <t>ヘンチ</t>
    </rPh>
    <rPh sb="25" eb="27">
      <t>カソ</t>
    </rPh>
    <phoneticPr fontId="19"/>
  </si>
  <si>
    <r>
      <t xml:space="preserve">     </t>
    </r>
    <r>
      <rPr>
        <b/>
        <u/>
        <sz val="14"/>
        <color theme="1"/>
        <rFont val="HGPｺﾞｼｯｸM"/>
        <family val="3"/>
        <charset val="128"/>
      </rPr>
      <t xml:space="preserve"> 括表</t>
    </r>
    <r>
      <rPr>
        <sz val="14"/>
        <color theme="1"/>
        <rFont val="HGPｺﾞｼｯｸM"/>
        <family val="3"/>
        <charset val="128"/>
      </rPr>
      <t>を付ける。</t>
    </r>
    <rPh sb="6" eb="7">
      <t>クク</t>
    </rPh>
    <rPh sb="7" eb="8">
      <t>ヒョウ</t>
    </rPh>
    <phoneticPr fontId="34"/>
  </si>
  <si>
    <t>　  ただし、１件の借入申込みに複数の事業を含む場合は、総括表に財政融資資金貸付予定額（変更）通知書に記載されてい</t>
    <phoneticPr fontId="34"/>
  </si>
  <si>
    <t xml:space="preserve">    る事業名を記入し、別葉として作成した調書には起債計画書の事業名など具体的な事業名を記入する。</t>
    <rPh sb="5" eb="6">
      <t>コト</t>
    </rPh>
    <phoneticPr fontId="34"/>
  </si>
  <si>
    <t>　　事業が地方単独事業（継ぎ足し単独事業を含む）である場合は、次に掲げる事項について記入し、事業内容を明確にする</t>
    <rPh sb="2" eb="3">
      <t>コト</t>
    </rPh>
    <phoneticPr fontId="34"/>
  </si>
  <si>
    <t>こと。</t>
    <phoneticPr fontId="34"/>
  </si>
  <si>
    <r>
      <t>４．</t>
    </r>
    <r>
      <rPr>
        <b/>
        <sz val="14"/>
        <color rgb="FF0070C0"/>
        <rFont val="HGｺﾞｼｯｸM"/>
        <family val="3"/>
        <charset val="128"/>
      </rPr>
      <t>「計画期間」</t>
    </r>
    <r>
      <rPr>
        <sz val="14"/>
        <color theme="1"/>
        <rFont val="HGｺﾞｼｯｸM"/>
        <family val="3"/>
        <charset val="128"/>
      </rPr>
      <t>には開始年度、完了年度を記入する。</t>
    </r>
    <rPh sb="3" eb="5">
      <t>ケイカク</t>
    </rPh>
    <rPh sb="5" eb="7">
      <t>キカン</t>
    </rPh>
    <rPh sb="10" eb="12">
      <t>カイシ</t>
    </rPh>
    <rPh sb="12" eb="14">
      <t>ネンド</t>
    </rPh>
    <rPh sb="15" eb="17">
      <t>カンリョウ</t>
    </rPh>
    <rPh sb="17" eb="19">
      <t>ネンド</t>
    </rPh>
    <rPh sb="20" eb="22">
      <t>キニュウ</t>
    </rPh>
    <phoneticPr fontId="19"/>
  </si>
  <si>
    <t>　</t>
    <phoneticPr fontId="34"/>
  </si>
  <si>
    <r>
      <t>７．公営企業債で</t>
    </r>
    <r>
      <rPr>
        <b/>
        <u/>
        <sz val="14"/>
        <color theme="1"/>
        <rFont val="HGｺﾞｼｯｸM"/>
        <family val="3"/>
        <charset val="128"/>
      </rPr>
      <t>未払金決算を行っている場合</t>
    </r>
    <r>
      <rPr>
        <sz val="14"/>
        <color theme="1"/>
        <rFont val="HGｺﾞｼｯｸM"/>
        <family val="3"/>
        <charset val="128"/>
      </rPr>
      <t>及び</t>
    </r>
    <r>
      <rPr>
        <b/>
        <u/>
        <sz val="14"/>
        <color theme="1"/>
        <rFont val="HGｺﾞｼｯｸM"/>
        <family val="3"/>
        <charset val="128"/>
      </rPr>
      <t>補助災害の施越決算部分がある場合</t>
    </r>
    <r>
      <rPr>
        <sz val="14"/>
        <color theme="1"/>
        <rFont val="HGｺﾞｼｯｸM"/>
        <family val="3"/>
        <charset val="128"/>
      </rPr>
      <t>には、</t>
    </r>
    <r>
      <rPr>
        <b/>
        <u/>
        <sz val="14"/>
        <color theme="1"/>
        <rFont val="HGｺﾞｼｯｸM"/>
        <family val="3"/>
        <charset val="128"/>
      </rPr>
      <t>決算額欄に（　）内書きする。</t>
    </r>
    <rPh sb="2" eb="4">
      <t>コウエイ</t>
    </rPh>
    <rPh sb="4" eb="6">
      <t>キギョウ</t>
    </rPh>
    <rPh sb="6" eb="7">
      <t>サイ</t>
    </rPh>
    <rPh sb="8" eb="9">
      <t>ミ</t>
    </rPh>
    <rPh sb="9" eb="10">
      <t>バラ</t>
    </rPh>
    <rPh sb="10" eb="11">
      <t>キン</t>
    </rPh>
    <rPh sb="11" eb="13">
      <t>ケッサン</t>
    </rPh>
    <rPh sb="14" eb="15">
      <t>オコナ</t>
    </rPh>
    <rPh sb="19" eb="21">
      <t>バアイ</t>
    </rPh>
    <rPh sb="21" eb="22">
      <t>オヨ</t>
    </rPh>
    <rPh sb="23" eb="25">
      <t>ホジョ</t>
    </rPh>
    <rPh sb="25" eb="27">
      <t>サイガイ</t>
    </rPh>
    <rPh sb="28" eb="29">
      <t>セ</t>
    </rPh>
    <rPh sb="29" eb="30">
      <t>コ</t>
    </rPh>
    <rPh sb="30" eb="32">
      <t>ケッサン</t>
    </rPh>
    <rPh sb="32" eb="34">
      <t>ブブン</t>
    </rPh>
    <rPh sb="37" eb="39">
      <t>バアイ</t>
    </rPh>
    <rPh sb="42" eb="44">
      <t>ケッサン</t>
    </rPh>
    <rPh sb="44" eb="45">
      <t>ガク</t>
    </rPh>
    <rPh sb="45" eb="46">
      <t>ラン</t>
    </rPh>
    <rPh sb="50" eb="51">
      <t>ナイ</t>
    </rPh>
    <rPh sb="51" eb="52">
      <t>カ</t>
    </rPh>
    <phoneticPr fontId="34"/>
  </si>
  <si>
    <t>　　</t>
    <phoneticPr fontId="34"/>
  </si>
  <si>
    <r>
      <t>８．</t>
    </r>
    <r>
      <rPr>
        <b/>
        <sz val="14"/>
        <color rgb="FF0070C0"/>
        <rFont val="HGｺﾞｼｯｸM"/>
        <family val="3"/>
        <charset val="128"/>
      </rPr>
      <t>「事業費内訳」</t>
    </r>
    <r>
      <rPr>
        <sz val="14"/>
        <color theme="1"/>
        <rFont val="HGｺﾞｼｯｸM"/>
        <family val="3"/>
        <charset val="128"/>
      </rPr>
      <t>には、本体建設工事費、管渠敷設工事費、設計委託費、事務費など具体的な費用名が分かるよう記入する。</t>
    </r>
    <rPh sb="3" eb="6">
      <t>ジギョウヒ</t>
    </rPh>
    <rPh sb="6" eb="8">
      <t>ウチワケ</t>
    </rPh>
    <rPh sb="12" eb="14">
      <t>ホンタイ</t>
    </rPh>
    <rPh sb="14" eb="16">
      <t>ケンセツ</t>
    </rPh>
    <rPh sb="16" eb="19">
      <t>コウジヒ</t>
    </rPh>
    <rPh sb="20" eb="22">
      <t>カンキョ</t>
    </rPh>
    <rPh sb="22" eb="23">
      <t>シキ</t>
    </rPh>
    <rPh sb="23" eb="24">
      <t>セツ</t>
    </rPh>
    <rPh sb="24" eb="27">
      <t>コウジヒ</t>
    </rPh>
    <rPh sb="28" eb="30">
      <t>セッケイ</t>
    </rPh>
    <rPh sb="30" eb="33">
      <t>イタクヒ</t>
    </rPh>
    <rPh sb="34" eb="37">
      <t>ジムヒ</t>
    </rPh>
    <rPh sb="39" eb="42">
      <t>グタイテキ</t>
    </rPh>
    <rPh sb="43" eb="45">
      <t>ヒヨウ</t>
    </rPh>
    <rPh sb="45" eb="46">
      <t>メイ</t>
    </rPh>
    <rPh sb="47" eb="48">
      <t>ワ</t>
    </rPh>
    <rPh sb="52" eb="54">
      <t>キニュウ</t>
    </rPh>
    <phoneticPr fontId="19"/>
  </si>
  <si>
    <r>
      <t>　　ただし、</t>
    </r>
    <r>
      <rPr>
        <b/>
        <u/>
        <sz val="14"/>
        <color theme="1"/>
        <rFont val="HGｺﾞｼｯｸM"/>
        <family val="3"/>
        <charset val="128"/>
      </rPr>
      <t>１契約ごとに分けて記入する必要はない</t>
    </r>
    <r>
      <rPr>
        <u/>
        <sz val="14"/>
        <color theme="1"/>
        <rFont val="HGｺﾞｼｯｸM"/>
        <family val="3"/>
        <charset val="128"/>
      </rPr>
      <t>。</t>
    </r>
    <rPh sb="7" eb="9">
      <t>ケイヤク</t>
    </rPh>
    <rPh sb="12" eb="13">
      <t>ワ</t>
    </rPh>
    <rPh sb="15" eb="17">
      <t>キニュウ</t>
    </rPh>
    <rPh sb="19" eb="21">
      <t>ヒツヨウ</t>
    </rPh>
    <phoneticPr fontId="19"/>
  </si>
  <si>
    <r>
      <t>９．</t>
    </r>
    <r>
      <rPr>
        <b/>
        <sz val="14"/>
        <color rgb="FF0070C0"/>
        <rFont val="HGｺﾞｼｯｸM"/>
        <family val="3"/>
        <charset val="128"/>
      </rPr>
      <t>「事業開始日～事業完成（見込）日」</t>
    </r>
    <r>
      <rPr>
        <sz val="14"/>
        <color theme="1"/>
        <rFont val="HGｺﾞｼｯｸM"/>
        <family val="3"/>
        <charset val="128"/>
      </rPr>
      <t>については、費用内で最も早い事業開始日と最も遅い事業完成（見込）日を記入する。</t>
    </r>
    <rPh sb="3" eb="5">
      <t>ジギョウ</t>
    </rPh>
    <rPh sb="5" eb="8">
      <t>カイシビ</t>
    </rPh>
    <rPh sb="9" eb="11">
      <t>ジギョウ</t>
    </rPh>
    <rPh sb="11" eb="13">
      <t>カンセイ</t>
    </rPh>
    <rPh sb="14" eb="16">
      <t>ミコ</t>
    </rPh>
    <rPh sb="17" eb="18">
      <t>ニチ</t>
    </rPh>
    <rPh sb="25" eb="27">
      <t>ヒヨウ</t>
    </rPh>
    <rPh sb="27" eb="28">
      <t>ナイ</t>
    </rPh>
    <rPh sb="29" eb="30">
      <t>モット</t>
    </rPh>
    <rPh sb="31" eb="32">
      <t>ハヤ</t>
    </rPh>
    <rPh sb="33" eb="35">
      <t>ジギョウ</t>
    </rPh>
    <rPh sb="35" eb="37">
      <t>カイシ</t>
    </rPh>
    <rPh sb="37" eb="38">
      <t>ビ</t>
    </rPh>
    <rPh sb="39" eb="40">
      <t>モット</t>
    </rPh>
    <rPh sb="41" eb="42">
      <t>オソ</t>
    </rPh>
    <rPh sb="43" eb="45">
      <t>ジギョウ</t>
    </rPh>
    <rPh sb="45" eb="47">
      <t>カンセイ</t>
    </rPh>
    <rPh sb="48" eb="50">
      <t>ミコ</t>
    </rPh>
    <rPh sb="51" eb="52">
      <t>ビ</t>
    </rPh>
    <rPh sb="53" eb="55">
      <t>キニュウ</t>
    </rPh>
    <phoneticPr fontId="19"/>
  </si>
  <si>
    <t>　　下記の例に依り難い場合など判断に迷った場合はお問い合わせください。</t>
    <phoneticPr fontId="34"/>
  </si>
  <si>
    <r>
      <t>１１．</t>
    </r>
    <r>
      <rPr>
        <b/>
        <sz val="14"/>
        <color rgb="FF0070C0"/>
        <rFont val="HGｺﾞｼｯｸM"/>
        <family val="3"/>
        <charset val="128"/>
      </rPr>
      <t>「財源内訳」</t>
    </r>
    <r>
      <rPr>
        <sz val="14"/>
        <color theme="1"/>
        <rFont val="HGｺﾞｼｯｸM"/>
        <family val="3"/>
        <charset val="128"/>
      </rPr>
      <t>の</t>
    </r>
    <r>
      <rPr>
        <b/>
        <sz val="14"/>
        <color rgb="FF0070C0"/>
        <rFont val="HGｺﾞｼｯｸM"/>
        <family val="3"/>
        <charset val="128"/>
      </rPr>
      <t>「国庫支出金」</t>
    </r>
    <r>
      <rPr>
        <sz val="14"/>
        <color theme="1"/>
        <rFont val="HGｺﾞｼｯｸM"/>
        <family val="3"/>
        <charset val="128"/>
      </rPr>
      <t>、</t>
    </r>
    <r>
      <rPr>
        <b/>
        <sz val="14"/>
        <color rgb="FF0070C0"/>
        <rFont val="HGｺﾞｼｯｸM"/>
        <family val="3"/>
        <charset val="128"/>
      </rPr>
      <t>「都道府県支出金」</t>
    </r>
    <r>
      <rPr>
        <sz val="14"/>
        <color theme="1"/>
        <rFont val="HGｺﾞｼｯｸM"/>
        <family val="3"/>
        <charset val="128"/>
      </rPr>
      <t>については、</t>
    </r>
    <r>
      <rPr>
        <b/>
        <sz val="14"/>
        <color rgb="FF0070C0"/>
        <rFont val="HGｺﾞｼｯｸM"/>
        <family val="3"/>
        <charset val="128"/>
      </rPr>
      <t>「内容」</t>
    </r>
    <r>
      <rPr>
        <sz val="14"/>
        <color theme="1"/>
        <rFont val="HGｺﾞｼｯｸM"/>
        <family val="3"/>
        <charset val="128"/>
      </rPr>
      <t>に補助金名、所管官庁を記入する。</t>
    </r>
    <rPh sb="4" eb="6">
      <t>ザイゲン</t>
    </rPh>
    <rPh sb="6" eb="8">
      <t>ウチワケ</t>
    </rPh>
    <rPh sb="11" eb="13">
      <t>コッコ</t>
    </rPh>
    <rPh sb="13" eb="16">
      <t>シシュツキン</t>
    </rPh>
    <rPh sb="19" eb="23">
      <t>トドウフケン</t>
    </rPh>
    <rPh sb="23" eb="26">
      <t>シシュツキン</t>
    </rPh>
    <rPh sb="34" eb="36">
      <t>ナイヨウ</t>
    </rPh>
    <rPh sb="38" eb="41">
      <t>ホジョキン</t>
    </rPh>
    <rPh sb="41" eb="42">
      <t>メイ</t>
    </rPh>
    <rPh sb="43" eb="45">
      <t>ショカン</t>
    </rPh>
    <rPh sb="45" eb="47">
      <t>カンチョウ</t>
    </rPh>
    <rPh sb="48" eb="50">
      <t>キニュウ</t>
    </rPh>
    <phoneticPr fontId="19"/>
  </si>
  <si>
    <r>
      <t>　　※なお、</t>
    </r>
    <r>
      <rPr>
        <b/>
        <u/>
        <sz val="13"/>
        <color theme="1"/>
        <rFont val="HGｺﾞｼｯｸM"/>
        <family val="3"/>
        <charset val="128"/>
      </rPr>
      <t>北海道支出金については、次によるもの</t>
    </r>
    <r>
      <rPr>
        <sz val="13"/>
        <color theme="1"/>
        <rFont val="HGｺﾞｼｯｸM"/>
        <family val="3"/>
        <charset val="128"/>
      </rPr>
      <t>とする。</t>
    </r>
    <rPh sb="6" eb="9">
      <t>ホッカイドウ</t>
    </rPh>
    <rPh sb="9" eb="12">
      <t>シシュツキン</t>
    </rPh>
    <rPh sb="18" eb="19">
      <t>ツギ</t>
    </rPh>
    <phoneticPr fontId="34"/>
  </si>
  <si>
    <t xml:space="preserve">        イ　道支出金を交付する根拠となっている条例、規則等において、道支出金を国庫補助負担金及び地方債を充当した後の市町村</t>
    <phoneticPr fontId="34"/>
  </si>
  <si>
    <r>
      <t xml:space="preserve">            負担額について交付することと定めているものは</t>
    </r>
    <r>
      <rPr>
        <u/>
        <sz val="13"/>
        <color theme="1"/>
        <rFont val="HGｺﾞｼｯｸM"/>
        <family val="3"/>
        <charset val="128"/>
      </rPr>
      <t>控除しない。</t>
    </r>
    <phoneticPr fontId="34"/>
  </si>
  <si>
    <t xml:space="preserve">        ロ　道支出金を交付する根拠となっている条例、規則等において、道支出金を国庫補助採択事業に限って交付することと定めて</t>
    <phoneticPr fontId="34"/>
  </si>
  <si>
    <r>
      <t xml:space="preserve">            いるものについては</t>
    </r>
    <r>
      <rPr>
        <u/>
        <sz val="13"/>
        <color theme="1"/>
        <rFont val="HGｺﾞｼｯｸM"/>
        <family val="3"/>
        <charset val="128"/>
      </rPr>
      <t>全額控除する。</t>
    </r>
    <phoneticPr fontId="34"/>
  </si>
  <si>
    <t xml:space="preserve">        ハ  道支出金を交付する根拠となっている条例、規則等において、道支出金の交付対象をイ及びロのように特定せず、単に国庫</t>
    <phoneticPr fontId="34"/>
  </si>
  <si>
    <t xml:space="preserve">            補助事業費又はその地方負担額の一定の割合の額を交付することと定めている場合には、当該事業の市町村費所要額に占め</t>
    <phoneticPr fontId="34"/>
  </si>
  <si>
    <r>
      <t xml:space="preserve">            る国庫補助の地方負担額と、その他の額との割合に応じて道支出金を按分し、前者に相当する部分については、これを</t>
    </r>
    <r>
      <rPr>
        <u/>
        <sz val="13"/>
        <color theme="1"/>
        <rFont val="HGｺﾞｼｯｸM"/>
        <family val="3"/>
        <charset val="128"/>
      </rPr>
      <t>控除</t>
    </r>
    <phoneticPr fontId="34"/>
  </si>
  <si>
    <r>
      <t>　　　</t>
    </r>
    <r>
      <rPr>
        <u/>
        <sz val="13"/>
        <color theme="1"/>
        <rFont val="HGｺﾞｼｯｸM"/>
        <family val="3"/>
        <charset val="128"/>
      </rPr>
      <t xml:space="preserve"> する。</t>
    </r>
    <phoneticPr fontId="34"/>
  </si>
  <si>
    <t xml:space="preserve">        ニ　道支出金を交付する根拠となる条例、規則等がなく、単に予算措置によって道支出金を交付している場合等いわゆる「つか</t>
    <phoneticPr fontId="34"/>
  </si>
  <si>
    <t xml:space="preserve">            み補助」については、その対象事業に単独事業がある場合は、その部分に道支出金が交付されたものとして取り扱う。ただ</t>
    <phoneticPr fontId="34"/>
  </si>
  <si>
    <r>
      <t xml:space="preserve">            し、道支出金が単独事業の事業費を超える場合には、当該超える額は</t>
    </r>
    <r>
      <rPr>
        <u/>
        <sz val="13"/>
        <color theme="1"/>
        <rFont val="HGｺﾞｼｯｸM"/>
        <family val="3"/>
        <charset val="128"/>
      </rPr>
      <t>控除する。</t>
    </r>
    <phoneticPr fontId="34"/>
  </si>
  <si>
    <r>
      <t>１２．</t>
    </r>
    <r>
      <rPr>
        <b/>
        <sz val="14"/>
        <color rgb="FF0070C0"/>
        <rFont val="HGｺﾞｼｯｸM"/>
        <family val="3"/>
        <charset val="128"/>
      </rPr>
      <t>「財源内訳」</t>
    </r>
    <r>
      <rPr>
        <sz val="14"/>
        <rFont val="HGｺﾞｼｯｸM"/>
        <family val="3"/>
        <charset val="128"/>
      </rPr>
      <t>欄に分担金、負担金及び指定寄付金がある場合はその内容を</t>
    </r>
    <r>
      <rPr>
        <b/>
        <sz val="14"/>
        <color rgb="FF0070C0"/>
        <rFont val="HGｺﾞｼｯｸM"/>
        <family val="3"/>
        <charset val="128"/>
      </rPr>
      <t>「内容」</t>
    </r>
    <r>
      <rPr>
        <sz val="14"/>
        <rFont val="HGｺﾞｼｯｸM"/>
        <family val="3"/>
        <charset val="128"/>
      </rPr>
      <t>欄へ記入する。</t>
    </r>
    <rPh sb="4" eb="6">
      <t>ザイゲン</t>
    </rPh>
    <rPh sb="6" eb="8">
      <t>ウチワケ</t>
    </rPh>
    <rPh sb="9" eb="10">
      <t>ラン</t>
    </rPh>
    <rPh sb="11" eb="14">
      <t>ブンタンキン</t>
    </rPh>
    <rPh sb="15" eb="18">
      <t>フタンキン</t>
    </rPh>
    <rPh sb="18" eb="19">
      <t>オヨ</t>
    </rPh>
    <rPh sb="20" eb="22">
      <t>シテイ</t>
    </rPh>
    <rPh sb="22" eb="25">
      <t>キフキン</t>
    </rPh>
    <rPh sb="28" eb="30">
      <t>バアイ</t>
    </rPh>
    <rPh sb="33" eb="35">
      <t>ナイヨウ</t>
    </rPh>
    <rPh sb="37" eb="39">
      <t>ナイヨウ</t>
    </rPh>
    <rPh sb="40" eb="41">
      <t>ラン</t>
    </rPh>
    <rPh sb="42" eb="44">
      <t>キニュウ</t>
    </rPh>
    <phoneticPr fontId="19"/>
  </si>
  <si>
    <r>
      <rPr>
        <sz val="14"/>
        <rFont val="HGｺﾞｼｯｸM"/>
        <family val="3"/>
        <charset val="128"/>
      </rPr>
      <t>１３．</t>
    </r>
    <r>
      <rPr>
        <b/>
        <sz val="14"/>
        <color rgb="FF0070C0"/>
        <rFont val="HGｺﾞｼｯｸM"/>
        <family val="3"/>
        <charset val="128"/>
      </rPr>
      <t>「基準充当率」</t>
    </r>
    <r>
      <rPr>
        <sz val="14"/>
        <color theme="1"/>
        <rFont val="HGｺﾞｼｯｸM"/>
        <family val="3"/>
        <charset val="128"/>
      </rPr>
      <t xml:space="preserve">には借入れを行う事業の地方債充当率を記入する。
</t>
    </r>
    <rPh sb="4" eb="6">
      <t>キジュン</t>
    </rPh>
    <rPh sb="6" eb="8">
      <t>ジュウトウ</t>
    </rPh>
    <rPh sb="8" eb="9">
      <t>リツ</t>
    </rPh>
    <phoneticPr fontId="34"/>
  </si>
  <si>
    <r>
      <t>　　 　また、</t>
    </r>
    <r>
      <rPr>
        <b/>
        <sz val="14"/>
        <color rgb="FF0070C0"/>
        <rFont val="HGｺﾞｼｯｸM"/>
        <family val="3"/>
        <charset val="128"/>
      </rPr>
      <t>（補助事業分）、（単独事業分）</t>
    </r>
    <r>
      <rPr>
        <sz val="14"/>
        <color theme="1"/>
        <rFont val="HGｺﾞｼｯｸM"/>
        <family val="3"/>
        <charset val="128"/>
      </rPr>
      <t>については、各事業分で充当率が異なる場合（学校教育施設等整備事業、一</t>
    </r>
    <phoneticPr fontId="34"/>
  </si>
  <si>
    <t>　　　般廃棄物処理事業）のみ記入する。</t>
    <phoneticPr fontId="34"/>
  </si>
  <si>
    <r>
      <t>１４．</t>
    </r>
    <r>
      <rPr>
        <b/>
        <sz val="14"/>
        <color rgb="FF0070C0"/>
        <rFont val="HGｺﾞｼｯｸM"/>
        <family val="3"/>
        <charset val="128"/>
      </rPr>
      <t>「起債対象事務費」</t>
    </r>
    <r>
      <rPr>
        <sz val="14"/>
        <color theme="1"/>
        <rFont val="HGｺﾞｼｯｸM"/>
        <family val="3"/>
        <charset val="128"/>
      </rPr>
      <t xml:space="preserve">には次に掲げる事項から該当するものを選択する。
</t>
    </r>
    <rPh sb="4" eb="6">
      <t>キサイ</t>
    </rPh>
    <rPh sb="6" eb="8">
      <t>タイショウ</t>
    </rPh>
    <rPh sb="8" eb="11">
      <t>ジムヒ</t>
    </rPh>
    <rPh sb="23" eb="25">
      <t>ガイトウ</t>
    </rPh>
    <rPh sb="30" eb="32">
      <t>センタク</t>
    </rPh>
    <phoneticPr fontId="34"/>
  </si>
  <si>
    <r>
      <t>１５．</t>
    </r>
    <r>
      <rPr>
        <b/>
        <sz val="14"/>
        <color rgb="FF0070C0"/>
        <rFont val="HGｺﾞｼｯｸM"/>
        <family val="3"/>
        <charset val="128"/>
      </rPr>
      <t>「起債に関する予算の定め」</t>
    </r>
    <r>
      <rPr>
        <sz val="14"/>
        <color theme="1"/>
        <rFont val="HGｺﾞｼｯｸM"/>
        <family val="3"/>
        <charset val="128"/>
      </rPr>
      <t>には地方自治法第230条第2項の規定による貸付対象事業に係る地方債の起債の目的、限度</t>
    </r>
    <rPh sb="4" eb="6">
      <t>キサイ</t>
    </rPh>
    <rPh sb="7" eb="8">
      <t>カン</t>
    </rPh>
    <rPh sb="10" eb="12">
      <t>ヨサン</t>
    </rPh>
    <rPh sb="13" eb="14">
      <t>サダ</t>
    </rPh>
    <rPh sb="18" eb="20">
      <t>チホウ</t>
    </rPh>
    <rPh sb="20" eb="22">
      <t>ジチ</t>
    </rPh>
    <rPh sb="22" eb="23">
      <t>ホウ</t>
    </rPh>
    <rPh sb="23" eb="24">
      <t>ダイ</t>
    </rPh>
    <rPh sb="27" eb="28">
      <t>ジョウ</t>
    </rPh>
    <rPh sb="28" eb="29">
      <t>ダイ</t>
    </rPh>
    <rPh sb="30" eb="31">
      <t>コウ</t>
    </rPh>
    <rPh sb="32" eb="34">
      <t>キテイ</t>
    </rPh>
    <rPh sb="37" eb="39">
      <t>カシツ</t>
    </rPh>
    <rPh sb="39" eb="41">
      <t>タイショウ</t>
    </rPh>
    <rPh sb="41" eb="43">
      <t>ジギョウ</t>
    </rPh>
    <rPh sb="44" eb="45">
      <t>カカ</t>
    </rPh>
    <rPh sb="46" eb="49">
      <t>チホウサイ</t>
    </rPh>
    <phoneticPr fontId="34"/>
  </si>
  <si>
    <t>　　 額、起債の方法、利率及び償還の方法を定めた予算の内容を記入する。</t>
    <phoneticPr fontId="34"/>
  </si>
  <si>
    <r>
      <t>１６．</t>
    </r>
    <r>
      <rPr>
        <b/>
        <sz val="14"/>
        <color rgb="FF0070C0"/>
        <rFont val="HGｺﾞｼｯｸM"/>
        <family val="3"/>
        <charset val="128"/>
      </rPr>
      <t>「起債同意（許可）」</t>
    </r>
    <r>
      <rPr>
        <sz val="14"/>
        <color theme="1"/>
        <rFont val="HGｺﾞｼｯｸM"/>
        <family val="3"/>
        <charset val="128"/>
      </rPr>
      <t>には総務大臣（又は都道府県知事）から起債同意（許可）を得た際の同意（許可）書の内容に基</t>
    </r>
    <rPh sb="4" eb="6">
      <t>キサイ</t>
    </rPh>
    <rPh sb="6" eb="8">
      <t>ドウイ</t>
    </rPh>
    <rPh sb="9" eb="11">
      <t>キョカ</t>
    </rPh>
    <rPh sb="15" eb="17">
      <t>ソウム</t>
    </rPh>
    <rPh sb="17" eb="19">
      <t>ダイジン</t>
    </rPh>
    <rPh sb="20" eb="21">
      <t>マタ</t>
    </rPh>
    <rPh sb="22" eb="26">
      <t>トドウフケン</t>
    </rPh>
    <rPh sb="26" eb="28">
      <t>チジ</t>
    </rPh>
    <rPh sb="31" eb="33">
      <t>キサイ</t>
    </rPh>
    <rPh sb="33" eb="35">
      <t>ドウイ</t>
    </rPh>
    <rPh sb="36" eb="38">
      <t>キョカ</t>
    </rPh>
    <rPh sb="40" eb="41">
      <t>エ</t>
    </rPh>
    <rPh sb="42" eb="43">
      <t>サイ</t>
    </rPh>
    <rPh sb="44" eb="46">
      <t>ドウイ</t>
    </rPh>
    <rPh sb="47" eb="49">
      <t>キョカ</t>
    </rPh>
    <rPh sb="50" eb="51">
      <t>ショ</t>
    </rPh>
    <phoneticPr fontId="34"/>
  </si>
  <si>
    <t>　　 づき記入する。</t>
    <phoneticPr fontId="34"/>
  </si>
  <si>
    <t>　　※複数回にわたり同意（許可）を得ている場合は、同意（許可）を得た順に記入する。</t>
    <rPh sb="3" eb="6">
      <t>フクスウカイ</t>
    </rPh>
    <rPh sb="10" eb="12">
      <t>ドウイ</t>
    </rPh>
    <rPh sb="13" eb="15">
      <t>キョカ</t>
    </rPh>
    <rPh sb="17" eb="18">
      <t>エ</t>
    </rPh>
    <rPh sb="21" eb="23">
      <t>バアイ</t>
    </rPh>
    <rPh sb="25" eb="27">
      <t>ドウイ</t>
    </rPh>
    <rPh sb="28" eb="30">
      <t>キョカ</t>
    </rPh>
    <rPh sb="32" eb="33">
      <t>エ</t>
    </rPh>
    <rPh sb="34" eb="35">
      <t>ジュン</t>
    </rPh>
    <rPh sb="36" eb="38">
      <t>キニュウ</t>
    </rPh>
    <phoneticPr fontId="34"/>
  </si>
  <si>
    <t>　　※他資金（機構、民間等）を含めて同意（許可）を得ている場合は、それらを含めた合計額を「同意（許可）額」　に記入する。</t>
    <phoneticPr fontId="34"/>
  </si>
  <si>
    <t xml:space="preserve">    ※「備考」には、1次分、2次分、国の補正予算分等、同意（許可）の区分名を記入する。また、補助事業分、単独事業分などの内訳</t>
    <phoneticPr fontId="34"/>
  </si>
  <si>
    <t>　　　がある場合は、その内訳を記入する。</t>
    <phoneticPr fontId="34"/>
  </si>
  <si>
    <t>昭和</t>
    <rPh sb="0" eb="2">
      <t>ショウワ</t>
    </rPh>
    <phoneticPr fontId="14"/>
  </si>
  <si>
    <t>　　また、事業完成（見込）日は次の例によりその最終日を記入する。※下記の例の場合でも「事業開始日」を記入する。</t>
    <rPh sb="5" eb="7">
      <t>ジギョウ</t>
    </rPh>
    <rPh sb="7" eb="9">
      <t>カンセイ</t>
    </rPh>
    <rPh sb="10" eb="12">
      <t>ミコ</t>
    </rPh>
    <rPh sb="13" eb="14">
      <t>ヒ</t>
    </rPh>
    <rPh sb="15" eb="16">
      <t>ツギ</t>
    </rPh>
    <rPh sb="17" eb="18">
      <t>レイ</t>
    </rPh>
    <rPh sb="23" eb="26">
      <t>サイシュウビ</t>
    </rPh>
    <rPh sb="27" eb="29">
      <t>キニュウ</t>
    </rPh>
    <rPh sb="33" eb="35">
      <t>カキ</t>
    </rPh>
    <rPh sb="36" eb="37">
      <t>レイ</t>
    </rPh>
    <rPh sb="38" eb="40">
      <t>バアイ</t>
    </rPh>
    <rPh sb="43" eb="45">
      <t>ジギョウ</t>
    </rPh>
    <rPh sb="45" eb="47">
      <t>カイシ</t>
    </rPh>
    <rPh sb="47" eb="48">
      <t>ビ</t>
    </rPh>
    <rPh sb="50" eb="52">
      <t>キニュウ</t>
    </rPh>
    <phoneticPr fontId="19"/>
  </si>
  <si>
    <t>地方長期資金等借入申込み償還期限等</t>
    <rPh sb="0" eb="2">
      <t>チホウ</t>
    </rPh>
    <rPh sb="2" eb="4">
      <t>チョウキ</t>
    </rPh>
    <rPh sb="4" eb="6">
      <t>シキン</t>
    </rPh>
    <rPh sb="6" eb="7">
      <t>トウ</t>
    </rPh>
    <rPh sb="7" eb="9">
      <t>カリイレ</t>
    </rPh>
    <rPh sb="9" eb="11">
      <t>モウシコ</t>
    </rPh>
    <rPh sb="12" eb="14">
      <t>ショウカン</t>
    </rPh>
    <rPh sb="14" eb="16">
      <t>キゲン</t>
    </rPh>
    <rPh sb="16" eb="17">
      <t>トウ</t>
    </rPh>
    <phoneticPr fontId="19"/>
  </si>
  <si>
    <t>施行場所</t>
    <rPh sb="0" eb="1">
      <t>シ</t>
    </rPh>
    <rPh sb="1" eb="2">
      <t>イ</t>
    </rPh>
    <rPh sb="2" eb="3">
      <t>バ</t>
    </rPh>
    <rPh sb="3" eb="4">
      <t>ショ</t>
    </rPh>
    <phoneticPr fontId="19"/>
  </si>
  <si>
    <r>
      <t>３．</t>
    </r>
    <r>
      <rPr>
        <b/>
        <sz val="14"/>
        <color rgb="FF0070C0"/>
        <rFont val="HGｺﾞｼｯｸM"/>
        <family val="3"/>
        <charset val="128"/>
      </rPr>
      <t>「施行場所」、「事業概要」</t>
    </r>
    <r>
      <rPr>
        <sz val="14"/>
        <color theme="1"/>
        <rFont val="HGｺﾞｼｯｸM"/>
        <family val="3"/>
        <charset val="128"/>
      </rPr>
      <t>については、起債計画書等に基づき、計画内容や必要性及び効果などを記入する。起債対象</t>
    </r>
    <rPh sb="3" eb="5">
      <t>セコウ</t>
    </rPh>
    <rPh sb="5" eb="7">
      <t>バショ</t>
    </rPh>
    <rPh sb="10" eb="14">
      <t>ジギョウガイヨウ</t>
    </rPh>
    <rPh sb="21" eb="23">
      <t>キサイ</t>
    </rPh>
    <rPh sb="23" eb="26">
      <t>ケイカクショ</t>
    </rPh>
    <rPh sb="26" eb="27">
      <t>ナド</t>
    </rPh>
    <rPh sb="28" eb="29">
      <t>モト</t>
    </rPh>
    <rPh sb="32" eb="34">
      <t>ケイカク</t>
    </rPh>
    <rPh sb="34" eb="36">
      <t>ナイヨウ</t>
    </rPh>
    <rPh sb="37" eb="40">
      <t>ヒツヨウセイ</t>
    </rPh>
    <rPh sb="40" eb="41">
      <t>オヨ</t>
    </rPh>
    <rPh sb="42" eb="44">
      <t>コウカ</t>
    </rPh>
    <rPh sb="47" eb="49">
      <t>キニュウ</t>
    </rPh>
    <phoneticPr fontId="19"/>
  </si>
  <si>
    <r>
      <t>　　また、事業計画が複数年にわたる場合は、</t>
    </r>
    <r>
      <rPr>
        <b/>
        <sz val="14"/>
        <color rgb="FF0070C0"/>
        <rFont val="HGｺﾞｼｯｸM"/>
        <family val="3"/>
        <charset val="128"/>
      </rPr>
      <t>「前年度以前施行済事業」</t>
    </r>
    <r>
      <rPr>
        <sz val="14"/>
        <color theme="1"/>
        <rFont val="HGｺﾞｼｯｸM"/>
        <family val="3"/>
        <charset val="128"/>
      </rPr>
      <t>、</t>
    </r>
    <r>
      <rPr>
        <b/>
        <sz val="14"/>
        <color rgb="FF0070C0"/>
        <rFont val="HGｺﾞｼｯｸM"/>
        <family val="3"/>
        <charset val="128"/>
      </rPr>
      <t>「翌年度以降計画事業」</t>
    </r>
    <r>
      <rPr>
        <sz val="14"/>
        <color theme="1"/>
        <rFont val="HGｺﾞｼｯｸM"/>
        <family val="3"/>
        <charset val="128"/>
      </rPr>
      <t>に事業内容を記入する。</t>
    </r>
    <rPh sb="22" eb="25">
      <t>ゼンネンド</t>
    </rPh>
    <rPh sb="25" eb="27">
      <t>イゼン</t>
    </rPh>
    <rPh sb="27" eb="29">
      <t>セコウ</t>
    </rPh>
    <rPh sb="29" eb="30">
      <t>ズ</t>
    </rPh>
    <rPh sb="30" eb="32">
      <t>ジギョウ</t>
    </rPh>
    <rPh sb="35" eb="38">
      <t>ヨクネンド</t>
    </rPh>
    <rPh sb="38" eb="40">
      <t>イコウ</t>
    </rPh>
    <rPh sb="40" eb="42">
      <t>ケイカク</t>
    </rPh>
    <rPh sb="42" eb="44">
      <t>ジギョウ</t>
    </rPh>
    <rPh sb="46" eb="48">
      <t>ジギョウ</t>
    </rPh>
    <rPh sb="48" eb="50">
      <t>ナイヨウ</t>
    </rPh>
    <rPh sb="51" eb="53">
      <t>キニュウ</t>
    </rPh>
    <phoneticPr fontId="19"/>
  </si>
  <si>
    <r>
      <rPr>
        <b/>
        <sz val="14"/>
        <color theme="1"/>
        <rFont val="HGｺﾞｼｯｸM"/>
        <family val="3"/>
        <charset val="128"/>
      </rPr>
      <t xml:space="preserve">    </t>
    </r>
    <r>
      <rPr>
        <b/>
        <u/>
        <sz val="14"/>
        <color theme="1"/>
        <rFont val="HGｺﾞｼｯｸM"/>
        <family val="3"/>
        <charset val="128"/>
      </rPr>
      <t>金額を記入し、対象外事業費は含めない。</t>
    </r>
    <phoneticPr fontId="34"/>
  </si>
  <si>
    <t>　　※対象事業箇所が多い場合（辺地・過疎・学校教育施設等整備など）は、学校ごと又は施設ごとに記載する。</t>
    <rPh sb="3" eb="5">
      <t>タイショウ</t>
    </rPh>
    <rPh sb="5" eb="7">
      <t>ジギョウ</t>
    </rPh>
    <rPh sb="7" eb="9">
      <t>カショ</t>
    </rPh>
    <rPh sb="10" eb="11">
      <t>オオ</t>
    </rPh>
    <rPh sb="12" eb="14">
      <t>バアイ</t>
    </rPh>
    <rPh sb="21" eb="23">
      <t>ガッコウ</t>
    </rPh>
    <rPh sb="23" eb="25">
      <t>キョウイク</t>
    </rPh>
    <rPh sb="25" eb="27">
      <t>シセツ</t>
    </rPh>
    <rPh sb="27" eb="28">
      <t>トウ</t>
    </rPh>
    <rPh sb="28" eb="30">
      <t>セイビ</t>
    </rPh>
    <rPh sb="35" eb="37">
      <t>ガッコウ</t>
    </rPh>
    <rPh sb="39" eb="40">
      <t>マタ</t>
    </rPh>
    <rPh sb="41" eb="43">
      <t>シセツ</t>
    </rPh>
    <rPh sb="46" eb="48">
      <t>キサイ</t>
    </rPh>
    <phoneticPr fontId="19"/>
  </si>
  <si>
    <t>事　業　実　施　状　況　等　調　書</t>
    <phoneticPr fontId="19"/>
  </si>
  <si>
    <t>【起前】</t>
    <rPh sb="1" eb="2">
      <t>キ</t>
    </rPh>
    <rPh sb="2" eb="3">
      <t>マエ</t>
    </rPh>
    <phoneticPr fontId="19"/>
  </si>
  <si>
    <t>○○施設建設事業</t>
    <phoneticPr fontId="19"/>
  </si>
  <si>
    <t>施行場所</t>
    <rPh sb="0" eb="1">
      <t>シ</t>
    </rPh>
    <rPh sb="2" eb="3">
      <t>バ</t>
    </rPh>
    <rPh sb="3" eb="4">
      <t>ショ</t>
    </rPh>
    <phoneticPr fontId="19"/>
  </si>
  <si>
    <t>○○市○○町○○番地</t>
    <phoneticPr fontId="19"/>
  </si>
  <si>
    <t>　○○計画に基づき、○○の改善を図るため、実施するものである。</t>
    <phoneticPr fontId="19"/>
  </si>
  <si>
    <t>用地購入</t>
    <phoneticPr fontId="19"/>
  </si>
  <si>
    <t>設計委託</t>
    <phoneticPr fontId="19"/>
  </si>
  <si>
    <t>本体建築工事費</t>
    <rPh sb="0" eb="2">
      <t>ホンタイ</t>
    </rPh>
    <rPh sb="2" eb="4">
      <t>ケンチク</t>
    </rPh>
    <rPh sb="4" eb="7">
      <t>コウジヒ</t>
    </rPh>
    <phoneticPr fontId="19"/>
  </si>
  <si>
    <t>電気工事費</t>
    <rPh sb="0" eb="2">
      <t>デンキ</t>
    </rPh>
    <rPh sb="2" eb="5">
      <t>コウジヒ</t>
    </rPh>
    <phoneticPr fontId="19"/>
  </si>
  <si>
    <t>事務費</t>
    <rPh sb="0" eb="3">
      <t>ジムヒ</t>
    </rPh>
    <phoneticPr fontId="19"/>
  </si>
  <si>
    <t>○○交付金（○○省）</t>
    <rPh sb="2" eb="5">
      <t>コウフキン</t>
    </rPh>
    <rPh sb="8" eb="9">
      <t>ショウ</t>
    </rPh>
    <phoneticPr fontId="19"/>
  </si>
  <si>
    <t>都道府県支出金</t>
    <phoneticPr fontId="19"/>
  </si>
  <si>
    <t>一般会計</t>
    <rPh sb="0" eb="2">
      <t>イッパン</t>
    </rPh>
    <rPh sb="2" eb="4">
      <t>カイケイ</t>
    </rPh>
    <phoneticPr fontId="19"/>
  </si>
  <si>
    <t>（■</t>
  </si>
  <si>
    <t>議決済</t>
    <rPh sb="0" eb="2">
      <t>ギケツ</t>
    </rPh>
    <rPh sb="2" eb="3">
      <t>ズミ</t>
    </rPh>
    <phoneticPr fontId="19"/>
  </si>
  <si>
    <t>□</t>
  </si>
  <si>
    <t>専決予定)</t>
    <rPh sb="0" eb="2">
      <t>センケツ</t>
    </rPh>
    <rPh sb="2" eb="4">
      <t>ヨテイ</t>
    </rPh>
    <phoneticPr fontId="34"/>
  </si>
  <si>
    <t>起債限度額（うち財政融資資金）</t>
    <rPh sb="12" eb="14">
      <t>シキン</t>
    </rPh>
    <phoneticPr fontId="19"/>
  </si>
  <si>
    <t>■</t>
  </si>
  <si>
    <t xml:space="preserve"> （うち</t>
    <phoneticPr fontId="19"/>
  </si>
  <si>
    <t>その他（　　　　　　）</t>
    <rPh sb="2" eb="3">
      <t>タ</t>
    </rPh>
    <phoneticPr fontId="19"/>
  </si>
  <si>
    <t>同意（許可）額</t>
    <rPh sb="0" eb="2">
      <t>ドウイ</t>
    </rPh>
    <rPh sb="3" eb="5">
      <t>キョカ</t>
    </rPh>
    <rPh sb="6" eb="7">
      <t>ガク</t>
    </rPh>
    <phoneticPr fontId="19"/>
  </si>
  <si>
    <t>1次分</t>
    <rPh sb="1" eb="2">
      <t>ツギ</t>
    </rPh>
    <rPh sb="2" eb="3">
      <t>ブン</t>
    </rPh>
    <phoneticPr fontId="19"/>
  </si>
  <si>
    <t>2次分</t>
    <rPh sb="1" eb="2">
      <t>ツギ</t>
    </rPh>
    <rPh sb="2" eb="3">
      <t>ブン</t>
    </rPh>
    <phoneticPr fontId="19"/>
  </si>
  <si>
    <t>○○整備事業</t>
    <phoneticPr fontId="19"/>
  </si>
  <si>
    <t>災害時応急給水拠点の配置計画に則して、応急給水体制の充実を図る。
また、老朽化した水道施設の更新を行うことにより、生活用水の安定供給を図る。
○○地区（導水管改良工事）　口径：600㎜　延長500m
○○地区（配水管改良工事）　口径：100㎜　延長320m</t>
    <rPh sb="0" eb="2">
      <t>サイガイ</t>
    </rPh>
    <rPh sb="2" eb="3">
      <t>ジ</t>
    </rPh>
    <rPh sb="3" eb="5">
      <t>オウキュウ</t>
    </rPh>
    <rPh sb="5" eb="7">
      <t>キュウスイ</t>
    </rPh>
    <rPh sb="7" eb="9">
      <t>キョテン</t>
    </rPh>
    <rPh sb="10" eb="12">
      <t>ハイチ</t>
    </rPh>
    <rPh sb="12" eb="14">
      <t>ケイカク</t>
    </rPh>
    <rPh sb="15" eb="16">
      <t>ソク</t>
    </rPh>
    <rPh sb="19" eb="21">
      <t>オウキュウ</t>
    </rPh>
    <rPh sb="21" eb="23">
      <t>キュウスイ</t>
    </rPh>
    <rPh sb="23" eb="25">
      <t>タイセイ</t>
    </rPh>
    <rPh sb="26" eb="28">
      <t>ジュウジツ</t>
    </rPh>
    <rPh sb="29" eb="30">
      <t>ハカ</t>
    </rPh>
    <rPh sb="36" eb="38">
      <t>ロウキュウ</t>
    </rPh>
    <rPh sb="38" eb="39">
      <t>カ</t>
    </rPh>
    <rPh sb="41" eb="43">
      <t>スイドウ</t>
    </rPh>
    <rPh sb="43" eb="45">
      <t>シセツ</t>
    </rPh>
    <rPh sb="46" eb="48">
      <t>コウシン</t>
    </rPh>
    <rPh sb="49" eb="50">
      <t>オコナ</t>
    </rPh>
    <rPh sb="57" eb="59">
      <t>セイカツ</t>
    </rPh>
    <rPh sb="59" eb="61">
      <t>ヨウスイ</t>
    </rPh>
    <rPh sb="62" eb="64">
      <t>アンテイ</t>
    </rPh>
    <rPh sb="64" eb="66">
      <t>キョウキュウ</t>
    </rPh>
    <rPh sb="67" eb="68">
      <t>ハカ</t>
    </rPh>
    <rPh sb="73" eb="75">
      <t>チク</t>
    </rPh>
    <rPh sb="76" eb="78">
      <t>ドウスイ</t>
    </rPh>
    <rPh sb="78" eb="79">
      <t>カン</t>
    </rPh>
    <rPh sb="79" eb="81">
      <t>カイリョウ</t>
    </rPh>
    <rPh sb="81" eb="83">
      <t>コウジ</t>
    </rPh>
    <rPh sb="85" eb="87">
      <t>コウケイ</t>
    </rPh>
    <rPh sb="93" eb="95">
      <t>エンチョウ</t>
    </rPh>
    <rPh sb="102" eb="104">
      <t>チク</t>
    </rPh>
    <rPh sb="105" eb="108">
      <t>ハイスイカン</t>
    </rPh>
    <rPh sb="108" eb="110">
      <t>カイリョウ</t>
    </rPh>
    <rPh sb="110" eb="112">
      <t>コウジ</t>
    </rPh>
    <rPh sb="114" eb="116">
      <t>コウケイ</t>
    </rPh>
    <rPh sb="122" eb="124">
      <t>エンチョウ</t>
    </rPh>
    <phoneticPr fontId="19"/>
  </si>
  <si>
    <t>用地購入</t>
    <rPh sb="0" eb="2">
      <t>ヨウチ</t>
    </rPh>
    <rPh sb="2" eb="4">
      <t>コウニュウ</t>
    </rPh>
    <phoneticPr fontId="34"/>
  </si>
  <si>
    <t>管渠敷設</t>
    <rPh sb="0" eb="2">
      <t>カンキョ</t>
    </rPh>
    <rPh sb="2" eb="4">
      <t>フセツ</t>
    </rPh>
    <phoneticPr fontId="34"/>
  </si>
  <si>
    <t>設計委託</t>
    <rPh sb="0" eb="2">
      <t>セッケイ</t>
    </rPh>
    <rPh sb="2" eb="4">
      <t>イタク</t>
    </rPh>
    <phoneticPr fontId="34"/>
  </si>
  <si>
    <t>90,000(26,000)</t>
    <phoneticPr fontId="34"/>
  </si>
  <si>
    <t>用地費</t>
    <phoneticPr fontId="19"/>
  </si>
  <si>
    <t>実施設計委託費</t>
    <phoneticPr fontId="34"/>
  </si>
  <si>
    <t>事務費</t>
    <phoneticPr fontId="34"/>
  </si>
  <si>
    <t>○○補助金（○○省）</t>
    <rPh sb="2" eb="5">
      <t>ホジョキン</t>
    </rPh>
    <rPh sb="8" eb="9">
      <t>ショウ</t>
    </rPh>
    <phoneticPr fontId="19"/>
  </si>
  <si>
    <t>■設計監督費以外の事務費について、全体事業費の2.75％以内の額</t>
  </si>
  <si>
    <t>水道会計</t>
    <rPh sb="0" eb="2">
      <t>スイドウ</t>
    </rPh>
    <rPh sb="2" eb="4">
      <t>カイケイ</t>
    </rPh>
    <phoneticPr fontId="19"/>
  </si>
  <si>
    <t>専決予定）</t>
    <rPh sb="0" eb="2">
      <t>センケツ</t>
    </rPh>
    <rPh sb="2" eb="4">
      <t>ヨテイ</t>
    </rPh>
    <phoneticPr fontId="34"/>
  </si>
  <si>
    <t>【長期】</t>
    <rPh sb="1" eb="3">
      <t>チョウキ</t>
    </rPh>
    <phoneticPr fontId="19"/>
  </si>
  <si>
    <t>学校教育施設等整備事業（○○小学校建設事業）</t>
    <phoneticPr fontId="19"/>
  </si>
  <si>
    <t>○○市○○町○○丁目○番○号</t>
    <rPh sb="8" eb="10">
      <t>チョウメ</t>
    </rPh>
    <rPh sb="11" eb="12">
      <t>バン</t>
    </rPh>
    <rPh sb="13" eb="14">
      <t>ゴウ</t>
    </rPh>
    <phoneticPr fontId="19"/>
  </si>
  <si>
    <t>平成○年度の耐震診断により、校舎の改築が妥当との結果が出たことから、現有校舎全2棟について全面的に建替えを行うものである。
【建物構造】鉄筋コンクリート造3階建（普通教室棟）、鉄筋コンクリート造2階建（特別教室棟）</t>
    <rPh sb="14" eb="16">
      <t>コウシャ</t>
    </rPh>
    <rPh sb="17" eb="19">
      <t>カイチク</t>
    </rPh>
    <rPh sb="34" eb="36">
      <t>ゲンユウ</t>
    </rPh>
    <rPh sb="36" eb="38">
      <t>コウシャ</t>
    </rPh>
    <rPh sb="38" eb="39">
      <t>ゼン</t>
    </rPh>
    <rPh sb="40" eb="41">
      <t>トウ</t>
    </rPh>
    <rPh sb="45" eb="48">
      <t>ゼンメンテキ</t>
    </rPh>
    <rPh sb="53" eb="54">
      <t>オコナ</t>
    </rPh>
    <rPh sb="63" eb="65">
      <t>タテモノ</t>
    </rPh>
    <rPh sb="65" eb="67">
      <t>コウゾウ</t>
    </rPh>
    <rPh sb="68" eb="70">
      <t>テッキン</t>
    </rPh>
    <rPh sb="76" eb="77">
      <t>ヅクリ</t>
    </rPh>
    <rPh sb="78" eb="80">
      <t>カイダ</t>
    </rPh>
    <rPh sb="81" eb="83">
      <t>フツウ</t>
    </rPh>
    <rPh sb="83" eb="85">
      <t>キョウシツ</t>
    </rPh>
    <rPh sb="85" eb="86">
      <t>トウ</t>
    </rPh>
    <rPh sb="88" eb="90">
      <t>テッキン</t>
    </rPh>
    <rPh sb="96" eb="97">
      <t>ゾウ</t>
    </rPh>
    <rPh sb="98" eb="100">
      <t>カイダ</t>
    </rPh>
    <rPh sb="101" eb="103">
      <t>トクベツ</t>
    </rPh>
    <rPh sb="103" eb="105">
      <t>キョウシツ</t>
    </rPh>
    <rPh sb="105" eb="106">
      <t>トウ</t>
    </rPh>
    <phoneticPr fontId="19"/>
  </si>
  <si>
    <t>公立学校施設整備費負担金(○○省)</t>
    <rPh sb="0" eb="2">
      <t>コウリツ</t>
    </rPh>
    <rPh sb="2" eb="4">
      <t>ガッコウ</t>
    </rPh>
    <rPh sb="4" eb="6">
      <t>シセツ</t>
    </rPh>
    <rPh sb="6" eb="9">
      <t>セイビヒ</t>
    </rPh>
    <rPh sb="9" eb="12">
      <t>フタンキン</t>
    </rPh>
    <rPh sb="15" eb="16">
      <t>ショウ</t>
    </rPh>
    <phoneticPr fontId="19"/>
  </si>
  <si>
    <t>-</t>
    <phoneticPr fontId="19"/>
  </si>
  <si>
    <t>■設計監督費（外部委託せず）及びそれ以外の事務費について、それぞれ全体事業費の2.75％以内の額　</t>
  </si>
  <si>
    <t>○○小学校建設事業</t>
    <rPh sb="2" eb="5">
      <t>ショウガッコウ</t>
    </rPh>
    <rPh sb="5" eb="7">
      <t>ケンセツ</t>
    </rPh>
    <rPh sb="7" eb="9">
      <t>ジギョウ</t>
    </rPh>
    <phoneticPr fontId="19"/>
  </si>
  <si>
    <t>その他（　　　　　）</t>
    <rPh sb="2" eb="3">
      <t>タ</t>
    </rPh>
    <phoneticPr fontId="19"/>
  </si>
  <si>
    <t>１次分、補助事業94,500、継ぎ足し単独事業5,500</t>
    <rPh sb="1" eb="2">
      <t>ツギ</t>
    </rPh>
    <rPh sb="2" eb="3">
      <t>ブン</t>
    </rPh>
    <rPh sb="4" eb="6">
      <t>ホジョ</t>
    </rPh>
    <rPh sb="6" eb="8">
      <t>ジギョウ</t>
    </rPh>
    <rPh sb="15" eb="16">
      <t>ツ</t>
    </rPh>
    <rPh sb="17" eb="18">
      <t>タ</t>
    </rPh>
    <rPh sb="19" eb="23">
      <t>タンドクジギョウ</t>
    </rPh>
    <phoneticPr fontId="19"/>
  </si>
  <si>
    <t>２次分、継ぎ足し単独事業68,000</t>
    <rPh sb="1" eb="2">
      <t>ツギ</t>
    </rPh>
    <rPh sb="2" eb="3">
      <t>ブン</t>
    </rPh>
    <rPh sb="4" eb="5">
      <t>ツ</t>
    </rPh>
    <rPh sb="6" eb="7">
      <t>タ</t>
    </rPh>
    <rPh sb="8" eb="10">
      <t>タンドク</t>
    </rPh>
    <rPh sb="10" eb="12">
      <t>ジギョウ</t>
    </rPh>
    <phoneticPr fontId="19"/>
  </si>
  <si>
    <t>下水道事業会計</t>
    <rPh sb="0" eb="3">
      <t>ゲスイドウ</t>
    </rPh>
    <rPh sb="3" eb="5">
      <t>ジギョウ</t>
    </rPh>
    <rPh sb="5" eb="7">
      <t>カイケイ</t>
    </rPh>
    <phoneticPr fontId="19"/>
  </si>
  <si>
    <t>（□</t>
  </si>
  <si>
    <t>その他（　　　　　）</t>
    <phoneticPr fontId="34"/>
  </si>
  <si>
    <t>【長期（臨財債）】</t>
    <rPh sb="1" eb="3">
      <t>チョウキ</t>
    </rPh>
    <rPh sb="4" eb="5">
      <t>リン</t>
    </rPh>
    <rPh sb="5" eb="6">
      <t>ザイ</t>
    </rPh>
    <rPh sb="6" eb="7">
      <t>サイ</t>
    </rPh>
    <phoneticPr fontId="19"/>
  </si>
  <si>
    <t>臨時財政対策債</t>
    <rPh sb="0" eb="7">
      <t>リンジザイセイタイサクサイ</t>
    </rPh>
    <phoneticPr fontId="19"/>
  </si>
  <si>
    <t>【総括表】</t>
    <rPh sb="1" eb="4">
      <t>ソウカツヒョウ</t>
    </rPh>
    <phoneticPr fontId="14"/>
  </si>
  <si>
    <t>過疎対策（その他）事業</t>
    <phoneticPr fontId="19"/>
  </si>
  <si>
    <t xml:space="preserve">
事業完成(見込)日</t>
    <rPh sb="1" eb="3">
      <t>ジギョウ</t>
    </rPh>
    <rPh sb="3" eb="5">
      <t>カンセイ</t>
    </rPh>
    <rPh sb="6" eb="8">
      <t>ミコ</t>
    </rPh>
    <rPh sb="9" eb="10">
      <t>ヒ</t>
    </rPh>
    <phoneticPr fontId="19"/>
  </si>
  <si>
    <t>病院債</t>
    <rPh sb="0" eb="2">
      <t>ビョウイン</t>
    </rPh>
    <rPh sb="2" eb="3">
      <t>サイ</t>
    </rPh>
    <phoneticPr fontId="34"/>
  </si>
  <si>
    <t>分担金・負担金</t>
    <rPh sb="0" eb="3">
      <t>ブンタンキン</t>
    </rPh>
    <rPh sb="4" eb="7">
      <t>フタンキン</t>
    </rPh>
    <phoneticPr fontId="34"/>
  </si>
  <si>
    <t>過疎対策事業</t>
    <rPh sb="0" eb="2">
      <t>カソ</t>
    </rPh>
    <rPh sb="2" eb="4">
      <t>タイサク</t>
    </rPh>
    <rPh sb="4" eb="6">
      <t>ジギョウ</t>
    </rPh>
    <phoneticPr fontId="19"/>
  </si>
  <si>
    <t>≪事業実施状況等調書に係る「起債に関する予算の定め」記載例≫</t>
    <rPh sb="1" eb="3">
      <t>ジギョウ</t>
    </rPh>
    <rPh sb="3" eb="5">
      <t>ジッシ</t>
    </rPh>
    <rPh sb="5" eb="7">
      <t>ジョウキョウ</t>
    </rPh>
    <rPh sb="7" eb="8">
      <t>トウ</t>
    </rPh>
    <rPh sb="8" eb="10">
      <t>チョウショ</t>
    </rPh>
    <rPh sb="11" eb="12">
      <t>カカ</t>
    </rPh>
    <rPh sb="14" eb="16">
      <t>キサイ</t>
    </rPh>
    <rPh sb="17" eb="18">
      <t>カン</t>
    </rPh>
    <rPh sb="20" eb="22">
      <t>ヨサン</t>
    </rPh>
    <rPh sb="23" eb="24">
      <t>サダ</t>
    </rPh>
    <rPh sb="26" eb="28">
      <t>キサイ</t>
    </rPh>
    <rPh sb="28" eb="29">
      <t>レイ</t>
    </rPh>
    <phoneticPr fontId="34"/>
  </si>
  <si>
    <t>【事例１】</t>
    <rPh sb="1" eb="3">
      <t>ジレイ</t>
    </rPh>
    <phoneticPr fontId="19"/>
  </si>
  <si>
    <t>借入申込みの事業に対応する形で予算措置されている場合</t>
    <rPh sb="0" eb="2">
      <t>カリイレ</t>
    </rPh>
    <rPh sb="2" eb="4">
      <t>モウシコ</t>
    </rPh>
    <rPh sb="6" eb="8">
      <t>ジギョウ</t>
    </rPh>
    <rPh sb="9" eb="11">
      <t>タイオウ</t>
    </rPh>
    <rPh sb="13" eb="14">
      <t>カタチ</t>
    </rPh>
    <rPh sb="15" eb="17">
      <t>ヨサン</t>
    </rPh>
    <rPh sb="17" eb="19">
      <t>ソチ</t>
    </rPh>
    <rPh sb="24" eb="26">
      <t>バアイ</t>
    </rPh>
    <phoneticPr fontId="19"/>
  </si>
  <si>
    <t>○予算の抜粋</t>
    <rPh sb="1" eb="3">
      <t>ヨサン</t>
    </rPh>
    <rPh sb="4" eb="6">
      <t>バッスイ</t>
    </rPh>
    <phoneticPr fontId="19"/>
  </si>
  <si>
    <t>起債の目的</t>
    <rPh sb="0" eb="2">
      <t>キサイ</t>
    </rPh>
    <rPh sb="3" eb="5">
      <t>モクテキ</t>
    </rPh>
    <phoneticPr fontId="34"/>
  </si>
  <si>
    <t>限度額</t>
    <rPh sb="0" eb="2">
      <t>ゲンド</t>
    </rPh>
    <rPh sb="2" eb="3">
      <t>ガク</t>
    </rPh>
    <phoneticPr fontId="34"/>
  </si>
  <si>
    <t>起債の方法</t>
    <rPh sb="0" eb="2">
      <t>キサイ</t>
    </rPh>
    <rPh sb="3" eb="5">
      <t>ホウホウ</t>
    </rPh>
    <phoneticPr fontId="34"/>
  </si>
  <si>
    <t>利率</t>
    <rPh sb="0" eb="2">
      <t>リリツ</t>
    </rPh>
    <phoneticPr fontId="34"/>
  </si>
  <si>
    <t>償還の方法</t>
    <rPh sb="0" eb="2">
      <t>ショウカン</t>
    </rPh>
    <rPh sb="3" eb="5">
      <t>ホウホウ</t>
    </rPh>
    <phoneticPr fontId="34"/>
  </si>
  <si>
    <t xml:space="preserve">
廃棄物処理施設整備
事業</t>
    <rPh sb="2" eb="5">
      <t>ハイキブツ</t>
    </rPh>
    <rPh sb="5" eb="7">
      <t>ショリ</t>
    </rPh>
    <rPh sb="7" eb="9">
      <t>シセツ</t>
    </rPh>
    <rPh sb="9" eb="11">
      <t>セイビ</t>
    </rPh>
    <rPh sb="12" eb="14">
      <t>ジギョウ</t>
    </rPh>
    <phoneticPr fontId="34"/>
  </si>
  <si>
    <t>千円
306,000</t>
    <rPh sb="0" eb="2">
      <t>センエン</t>
    </rPh>
    <phoneticPr fontId="34"/>
  </si>
  <si>
    <t xml:space="preserve">
証書借入又は
証券発行</t>
    <rPh sb="2" eb="4">
      <t>ショウショ</t>
    </rPh>
    <rPh sb="4" eb="6">
      <t>カリイ</t>
    </rPh>
    <rPh sb="6" eb="7">
      <t>マタ</t>
    </rPh>
    <rPh sb="9" eb="11">
      <t>ショウケン</t>
    </rPh>
    <rPh sb="11" eb="13">
      <t>ハッコウ</t>
    </rPh>
    <phoneticPr fontId="34"/>
  </si>
  <si>
    <t xml:space="preserve">
年4.5％以内</t>
    <rPh sb="2" eb="3">
      <t>ネン</t>
    </rPh>
    <rPh sb="7" eb="9">
      <t>イナイ</t>
    </rPh>
    <phoneticPr fontId="34"/>
  </si>
  <si>
    <r>
      <t xml:space="preserve">
</t>
    </r>
    <r>
      <rPr>
        <sz val="9"/>
        <rFont val="ＭＳ 明朝"/>
        <family val="1"/>
        <charset val="128"/>
      </rPr>
      <t>借入先の融資条件による。
ただし、財政上の都合により償還年限を短縮し、又は低利債に借り換えることができる。</t>
    </r>
    <rPh sb="2" eb="4">
      <t>カリイレ</t>
    </rPh>
    <rPh sb="4" eb="5">
      <t>サキ</t>
    </rPh>
    <rPh sb="6" eb="8">
      <t>ユウシ</t>
    </rPh>
    <rPh sb="8" eb="10">
      <t>ジョウケン</t>
    </rPh>
    <rPh sb="19" eb="21">
      <t>ザイセイ</t>
    </rPh>
    <rPh sb="21" eb="22">
      <t>ジョウ</t>
    </rPh>
    <rPh sb="23" eb="25">
      <t>ツゴウ</t>
    </rPh>
    <rPh sb="28" eb="30">
      <t>ショウカン</t>
    </rPh>
    <rPh sb="30" eb="32">
      <t>ネンゲン</t>
    </rPh>
    <rPh sb="33" eb="35">
      <t>タンシュク</t>
    </rPh>
    <rPh sb="37" eb="38">
      <t>マタ</t>
    </rPh>
    <rPh sb="39" eb="41">
      <t>テイリ</t>
    </rPh>
    <rPh sb="41" eb="42">
      <t>サイ</t>
    </rPh>
    <rPh sb="43" eb="44">
      <t>カ</t>
    </rPh>
    <rPh sb="45" eb="46">
      <t>カ</t>
    </rPh>
    <phoneticPr fontId="34"/>
  </si>
  <si>
    <t>●記載例</t>
    <rPh sb="1" eb="3">
      <t>キサイ</t>
    </rPh>
    <rPh sb="3" eb="4">
      <t>レイ</t>
    </rPh>
    <phoneticPr fontId="19"/>
  </si>
  <si>
    <t>廃棄物処理施設整備事業</t>
    <rPh sb="0" eb="3">
      <t>ハイキブツ</t>
    </rPh>
    <rPh sb="3" eb="5">
      <t>ショリ</t>
    </rPh>
    <rPh sb="5" eb="7">
      <t>シセツ</t>
    </rPh>
    <rPh sb="7" eb="9">
      <t>セイビ</t>
    </rPh>
    <rPh sb="9" eb="11">
      <t>ジギョウ</t>
    </rPh>
    <phoneticPr fontId="19"/>
  </si>
  <si>
    <t>無</t>
    <rPh sb="0" eb="1">
      <t>ナ</t>
    </rPh>
    <phoneticPr fontId="19"/>
  </si>
  <si>
    <t>【事例２】</t>
    <rPh sb="1" eb="3">
      <t>ジレイ</t>
    </rPh>
    <phoneticPr fontId="19"/>
  </si>
  <si>
    <t>借入申込みの事業に対応する形で予算措置されている場合（１つの借入申込みに複数の事業を含み、事業ごとの内訳額がない場合）</t>
    <rPh sb="0" eb="2">
      <t>カリイレ</t>
    </rPh>
    <rPh sb="2" eb="4">
      <t>モウシコ</t>
    </rPh>
    <rPh sb="6" eb="8">
      <t>ジギョウ</t>
    </rPh>
    <rPh sb="9" eb="11">
      <t>タイオウ</t>
    </rPh>
    <rPh sb="13" eb="14">
      <t>カタチ</t>
    </rPh>
    <rPh sb="15" eb="17">
      <t>ヨサン</t>
    </rPh>
    <rPh sb="17" eb="19">
      <t>ソチ</t>
    </rPh>
    <rPh sb="24" eb="26">
      <t>バアイ</t>
    </rPh>
    <rPh sb="30" eb="32">
      <t>カリイレ</t>
    </rPh>
    <rPh sb="32" eb="34">
      <t>モウシコ</t>
    </rPh>
    <rPh sb="36" eb="38">
      <t>フクスウ</t>
    </rPh>
    <rPh sb="39" eb="41">
      <t>ジギョウ</t>
    </rPh>
    <rPh sb="42" eb="43">
      <t>フク</t>
    </rPh>
    <rPh sb="45" eb="47">
      <t>ジギョウ</t>
    </rPh>
    <rPh sb="50" eb="52">
      <t>ウチワケ</t>
    </rPh>
    <rPh sb="52" eb="53">
      <t>ガク</t>
    </rPh>
    <rPh sb="56" eb="58">
      <t>バアイ</t>
    </rPh>
    <phoneticPr fontId="19"/>
  </si>
  <si>
    <t xml:space="preserve">
過疎対策事業</t>
    <rPh sb="2" eb="4">
      <t>カソ</t>
    </rPh>
    <rPh sb="4" eb="6">
      <t>タイサク</t>
    </rPh>
    <rPh sb="6" eb="8">
      <t>ジギョウ</t>
    </rPh>
    <phoneticPr fontId="34"/>
  </si>
  <si>
    <t>千円
597,900</t>
    <rPh sb="0" eb="2">
      <t>センエン</t>
    </rPh>
    <phoneticPr fontId="34"/>
  </si>
  <si>
    <r>
      <t xml:space="preserve">
　　年5.0％以内
</t>
    </r>
    <r>
      <rPr>
        <sz val="9"/>
        <rFont val="ＭＳ 明朝"/>
        <family val="1"/>
        <charset val="128"/>
      </rPr>
      <t>（ただし、利率見直し方式で借り入れる政府資金及び地方公共団体金融機構資金について、利率の見直しを行った後においては、当該見直し後の利率）</t>
    </r>
    <rPh sb="3" eb="4">
      <t>ネン</t>
    </rPh>
    <rPh sb="8" eb="10">
      <t>イナイ</t>
    </rPh>
    <rPh sb="17" eb="21">
      <t>リリツミナオ</t>
    </rPh>
    <rPh sb="22" eb="24">
      <t>ホウシキ</t>
    </rPh>
    <rPh sb="25" eb="26">
      <t>カ</t>
    </rPh>
    <rPh sb="27" eb="28">
      <t>イ</t>
    </rPh>
    <rPh sb="30" eb="32">
      <t>セイフ</t>
    </rPh>
    <rPh sb="32" eb="34">
      <t>シキン</t>
    </rPh>
    <rPh sb="34" eb="35">
      <t>オヨ</t>
    </rPh>
    <rPh sb="36" eb="38">
      <t>チホウ</t>
    </rPh>
    <rPh sb="38" eb="40">
      <t>コウキョウ</t>
    </rPh>
    <rPh sb="40" eb="42">
      <t>ダンタイ</t>
    </rPh>
    <rPh sb="42" eb="44">
      <t>キンユウ</t>
    </rPh>
    <rPh sb="44" eb="46">
      <t>キコウ</t>
    </rPh>
    <rPh sb="46" eb="48">
      <t>シキン</t>
    </rPh>
    <rPh sb="53" eb="55">
      <t>リリツ</t>
    </rPh>
    <rPh sb="56" eb="58">
      <t>ミナオ</t>
    </rPh>
    <rPh sb="60" eb="61">
      <t>オコナ</t>
    </rPh>
    <rPh sb="63" eb="64">
      <t>アト</t>
    </rPh>
    <rPh sb="70" eb="72">
      <t>トウガイ</t>
    </rPh>
    <rPh sb="72" eb="74">
      <t>ミナオ</t>
    </rPh>
    <rPh sb="75" eb="76">
      <t>ゴ</t>
    </rPh>
    <rPh sb="77" eb="79">
      <t>リリツ</t>
    </rPh>
    <phoneticPr fontId="34"/>
  </si>
  <si>
    <r>
      <t>　</t>
    </r>
    <r>
      <rPr>
        <sz val="11"/>
        <rFont val="ＭＳ 明朝"/>
        <family val="1"/>
        <charset val="128"/>
      </rPr>
      <t xml:space="preserve">
</t>
    </r>
    <r>
      <rPr>
        <sz val="9"/>
        <rFont val="ＭＳ 明朝"/>
        <family val="1"/>
        <charset val="128"/>
      </rPr>
      <t>　政府資金については、その融資条件により、銀行その他の場合にはその債権者と協定するものとする。
　ただし、町財政の都合により据置期間及び償還期間を短縮し、又は繰上償還もしくは低利債に借換えすることができる。</t>
    </r>
    <rPh sb="3" eb="5">
      <t>セイフ</t>
    </rPh>
    <rPh sb="5" eb="7">
      <t>シキン</t>
    </rPh>
    <rPh sb="15" eb="17">
      <t>ユウシ</t>
    </rPh>
    <rPh sb="17" eb="19">
      <t>ジョウケン</t>
    </rPh>
    <rPh sb="23" eb="25">
      <t>ギンコウ</t>
    </rPh>
    <rPh sb="27" eb="28">
      <t>タ</t>
    </rPh>
    <rPh sb="29" eb="31">
      <t>バアイ</t>
    </rPh>
    <rPh sb="35" eb="38">
      <t>サイケンシャ</t>
    </rPh>
    <rPh sb="39" eb="41">
      <t>キョウテイ</t>
    </rPh>
    <rPh sb="55" eb="56">
      <t>マチ</t>
    </rPh>
    <rPh sb="56" eb="58">
      <t>ザイセイ</t>
    </rPh>
    <rPh sb="59" eb="61">
      <t>ツゴウ</t>
    </rPh>
    <rPh sb="64" eb="66">
      <t>スエオキ</t>
    </rPh>
    <rPh sb="66" eb="68">
      <t>キカン</t>
    </rPh>
    <rPh sb="68" eb="69">
      <t>オヨ</t>
    </rPh>
    <rPh sb="70" eb="72">
      <t>ショウカン</t>
    </rPh>
    <rPh sb="72" eb="74">
      <t>キカン</t>
    </rPh>
    <rPh sb="75" eb="77">
      <t>タンシュク</t>
    </rPh>
    <rPh sb="79" eb="80">
      <t>マタ</t>
    </rPh>
    <rPh sb="81" eb="83">
      <t>クリアゲ</t>
    </rPh>
    <rPh sb="83" eb="85">
      <t>ショウカン</t>
    </rPh>
    <rPh sb="89" eb="91">
      <t>テイリ</t>
    </rPh>
    <rPh sb="91" eb="92">
      <t>サイ</t>
    </rPh>
    <rPh sb="93" eb="95">
      <t>カリカ</t>
    </rPh>
    <phoneticPr fontId="34"/>
  </si>
  <si>
    <t>【事例３】</t>
    <rPh sb="1" eb="3">
      <t>ジレイ</t>
    </rPh>
    <phoneticPr fontId="19"/>
  </si>
  <si>
    <t>複数の予算項目に分かれている場合（工事ごとに予算措置されている場合）</t>
    <rPh sb="0" eb="2">
      <t>フクスウ</t>
    </rPh>
    <rPh sb="3" eb="5">
      <t>ヨサン</t>
    </rPh>
    <rPh sb="5" eb="7">
      <t>コウモク</t>
    </rPh>
    <rPh sb="8" eb="9">
      <t>ワ</t>
    </rPh>
    <rPh sb="14" eb="16">
      <t>バアイ</t>
    </rPh>
    <rPh sb="17" eb="19">
      <t>コウジ</t>
    </rPh>
    <rPh sb="22" eb="24">
      <t>ヨサン</t>
    </rPh>
    <rPh sb="24" eb="26">
      <t>ソチ</t>
    </rPh>
    <rPh sb="31" eb="33">
      <t>バアイ</t>
    </rPh>
    <phoneticPr fontId="19"/>
  </si>
  <si>
    <t xml:space="preserve">
〇〇線改良事業</t>
    <rPh sb="4" eb="5">
      <t>セン</t>
    </rPh>
    <rPh sb="5" eb="9">
      <t>カイリョウジギョウ</t>
    </rPh>
    <phoneticPr fontId="34"/>
  </si>
  <si>
    <t>千円
10,000</t>
    <rPh sb="0" eb="2">
      <t>センエン</t>
    </rPh>
    <phoneticPr fontId="34"/>
  </si>
  <si>
    <t xml:space="preserve">
普通貸借</t>
    <rPh sb="2" eb="4">
      <t>フツウ</t>
    </rPh>
    <rPh sb="4" eb="6">
      <t>タイシャク</t>
    </rPh>
    <phoneticPr fontId="34"/>
  </si>
  <si>
    <r>
      <t xml:space="preserve">
　　</t>
    </r>
    <r>
      <rPr>
        <sz val="11"/>
        <rFont val="ＭＳ 明朝"/>
        <family val="1"/>
        <charset val="128"/>
      </rPr>
      <t>年5.00%以内</t>
    </r>
    <r>
      <rPr>
        <sz val="9"/>
        <rFont val="ＭＳ 明朝"/>
        <family val="1"/>
        <charset val="128"/>
      </rPr>
      <t xml:space="preserve">
（ただし、利率見直し方式で借り入れる政府資金及び地方公共団体金融機構資金について、利率の見直しを行った後においては、当該見直し後の利率）</t>
    </r>
    <rPh sb="3" eb="4">
      <t>ネン</t>
    </rPh>
    <rPh sb="9" eb="11">
      <t>イナイ</t>
    </rPh>
    <phoneticPr fontId="34"/>
  </si>
  <si>
    <t xml:space="preserve">
　借入先の条件による。
　ただし、財政上の都合により償還年限を短縮し、又は低利債に借り換えることができる。</t>
    <rPh sb="3" eb="5">
      <t>カリイレ</t>
    </rPh>
    <rPh sb="5" eb="6">
      <t>サキ</t>
    </rPh>
    <rPh sb="7" eb="9">
      <t>ジョウケン</t>
    </rPh>
    <rPh sb="19" eb="21">
      <t>ザイセイ</t>
    </rPh>
    <rPh sb="21" eb="22">
      <t>ジョウ</t>
    </rPh>
    <rPh sb="23" eb="25">
      <t>ツゴウ</t>
    </rPh>
    <rPh sb="28" eb="30">
      <t>ショウカン</t>
    </rPh>
    <rPh sb="30" eb="32">
      <t>ネンゲン</t>
    </rPh>
    <rPh sb="33" eb="35">
      <t>タンシュク</t>
    </rPh>
    <rPh sb="37" eb="38">
      <t>マタ</t>
    </rPh>
    <rPh sb="39" eb="41">
      <t>テイリ</t>
    </rPh>
    <rPh sb="41" eb="42">
      <t>サイ</t>
    </rPh>
    <rPh sb="43" eb="44">
      <t>カ</t>
    </rPh>
    <rPh sb="45" eb="46">
      <t>カ</t>
    </rPh>
    <phoneticPr fontId="34"/>
  </si>
  <si>
    <t>□□線改良事業</t>
    <rPh sb="2" eb="3">
      <t>セン</t>
    </rPh>
    <rPh sb="3" eb="7">
      <t>カイリョウジギョウ</t>
    </rPh>
    <phoneticPr fontId="34"/>
  </si>
  <si>
    <t>同上</t>
    <rPh sb="0" eb="2">
      <t>ドウジョウ</t>
    </rPh>
    <phoneticPr fontId="34"/>
  </si>
  <si>
    <t>△△線改良事業</t>
    <rPh sb="2" eb="3">
      <t>セン</t>
    </rPh>
    <rPh sb="3" eb="7">
      <t>カイリョウジギョウ</t>
    </rPh>
    <phoneticPr fontId="34"/>
  </si>
  <si>
    <t>○○線改良事業ほか</t>
    <rPh sb="2" eb="3">
      <t>セン</t>
    </rPh>
    <rPh sb="3" eb="5">
      <t>カイリョウ</t>
    </rPh>
    <rPh sb="5" eb="7">
      <t>ジギョウ</t>
    </rPh>
    <phoneticPr fontId="19"/>
  </si>
  <si>
    <t>【事例４】</t>
    <rPh sb="1" eb="3">
      <t>ジレイ</t>
    </rPh>
    <phoneticPr fontId="19"/>
  </si>
  <si>
    <t>一つの予算項目に財政融資資金以外の借入が含まれている場合</t>
    <rPh sb="0" eb="1">
      <t>ヒト</t>
    </rPh>
    <rPh sb="3" eb="5">
      <t>ヨサン</t>
    </rPh>
    <rPh sb="5" eb="7">
      <t>コウモク</t>
    </rPh>
    <rPh sb="8" eb="10">
      <t>ザイセイ</t>
    </rPh>
    <rPh sb="10" eb="12">
      <t>ユウシ</t>
    </rPh>
    <rPh sb="12" eb="14">
      <t>シキン</t>
    </rPh>
    <rPh sb="14" eb="16">
      <t>イガイ</t>
    </rPh>
    <rPh sb="17" eb="19">
      <t>カリイレ</t>
    </rPh>
    <rPh sb="20" eb="21">
      <t>フク</t>
    </rPh>
    <rPh sb="26" eb="28">
      <t>バアイ</t>
    </rPh>
    <phoneticPr fontId="19"/>
  </si>
  <si>
    <t xml:space="preserve">
臨時財政対策債</t>
    <rPh sb="2" eb="9">
      <t>リンジザイセイタイサクサイ</t>
    </rPh>
    <phoneticPr fontId="34"/>
  </si>
  <si>
    <t>千円
213,475</t>
    <rPh sb="0" eb="2">
      <t>センエン</t>
    </rPh>
    <phoneticPr fontId="34"/>
  </si>
  <si>
    <t xml:space="preserve">
証書借入</t>
    <rPh sb="2" eb="4">
      <t>ショウショ</t>
    </rPh>
    <rPh sb="4" eb="6">
      <t>カリイ</t>
    </rPh>
    <phoneticPr fontId="34"/>
  </si>
  <si>
    <r>
      <rPr>
        <sz val="11"/>
        <rFont val="ＭＳ 明朝"/>
        <family val="1"/>
        <charset val="128"/>
      </rPr>
      <t xml:space="preserve">
　　年4.0％以内
</t>
    </r>
    <r>
      <rPr>
        <sz val="9"/>
        <rFont val="ＭＳ 明朝"/>
        <family val="1"/>
        <charset val="128"/>
      </rPr>
      <t>（ただし、利率見直し方式で借り入れる政府資金及び地方公共団体金融機構資金について、利率の見直しを行った後においては、当該見直し後の利率）</t>
    </r>
    <rPh sb="3" eb="4">
      <t>ネン</t>
    </rPh>
    <rPh sb="8" eb="10">
      <t>イナイ</t>
    </rPh>
    <rPh sb="16" eb="18">
      <t>リリツ</t>
    </rPh>
    <rPh sb="18" eb="20">
      <t>ミナオ</t>
    </rPh>
    <rPh sb="21" eb="23">
      <t>ホウシキ</t>
    </rPh>
    <rPh sb="24" eb="25">
      <t>カ</t>
    </rPh>
    <rPh sb="26" eb="27">
      <t>イ</t>
    </rPh>
    <rPh sb="29" eb="31">
      <t>セイフ</t>
    </rPh>
    <rPh sb="31" eb="33">
      <t>シキン</t>
    </rPh>
    <rPh sb="33" eb="34">
      <t>オヨ</t>
    </rPh>
    <rPh sb="35" eb="47">
      <t>チホウコウキョウダンタイキンユウキコウシキン</t>
    </rPh>
    <rPh sb="52" eb="54">
      <t>リリツ</t>
    </rPh>
    <rPh sb="55" eb="57">
      <t>ミナオ</t>
    </rPh>
    <rPh sb="59" eb="60">
      <t>オコナ</t>
    </rPh>
    <rPh sb="62" eb="63">
      <t>アト</t>
    </rPh>
    <rPh sb="69" eb="71">
      <t>トウガイ</t>
    </rPh>
    <rPh sb="71" eb="73">
      <t>ミナオ</t>
    </rPh>
    <rPh sb="74" eb="75">
      <t>ゴ</t>
    </rPh>
    <rPh sb="76" eb="78">
      <t>リリツ</t>
    </rPh>
    <phoneticPr fontId="34"/>
  </si>
  <si>
    <r>
      <rPr>
        <sz val="11"/>
        <rFont val="ＭＳ 明朝"/>
        <family val="1"/>
        <charset val="128"/>
      </rPr>
      <t xml:space="preserve">
</t>
    </r>
    <r>
      <rPr>
        <sz val="9"/>
        <rFont val="ＭＳ 明朝"/>
        <family val="1"/>
        <charset val="128"/>
      </rPr>
      <t>20年以内（うち据置3年以内を含む）。
ただし、町財政の都合により短縮又は繰上償還できる。</t>
    </r>
    <rPh sb="3" eb="4">
      <t>ネン</t>
    </rPh>
    <rPh sb="4" eb="6">
      <t>イナイ</t>
    </rPh>
    <rPh sb="9" eb="11">
      <t>スエオキ</t>
    </rPh>
    <rPh sb="12" eb="13">
      <t>ネン</t>
    </rPh>
    <rPh sb="13" eb="15">
      <t>イナイ</t>
    </rPh>
    <rPh sb="16" eb="17">
      <t>フク</t>
    </rPh>
    <rPh sb="25" eb="26">
      <t>マチ</t>
    </rPh>
    <rPh sb="26" eb="28">
      <t>ザイセイ</t>
    </rPh>
    <rPh sb="29" eb="31">
      <t>ツゴウ</t>
    </rPh>
    <rPh sb="34" eb="36">
      <t>タンシュク</t>
    </rPh>
    <rPh sb="36" eb="37">
      <t>マタ</t>
    </rPh>
    <rPh sb="38" eb="40">
      <t>クリアゲ</t>
    </rPh>
    <rPh sb="40" eb="42">
      <t>ショウカン</t>
    </rPh>
    <phoneticPr fontId="34"/>
  </si>
  <si>
    <t>【事例５】</t>
    <rPh sb="1" eb="3">
      <t>ジレイ</t>
    </rPh>
    <phoneticPr fontId="19"/>
  </si>
  <si>
    <t>一つの予算項目に複数の借入（財政融資資金）が含まれている場合</t>
    <rPh sb="0" eb="1">
      <t>ヒト</t>
    </rPh>
    <rPh sb="3" eb="5">
      <t>ヨサン</t>
    </rPh>
    <rPh sb="5" eb="7">
      <t>コウモク</t>
    </rPh>
    <rPh sb="8" eb="10">
      <t>フクスウ</t>
    </rPh>
    <rPh sb="11" eb="13">
      <t>カリイレ</t>
    </rPh>
    <rPh sb="14" eb="16">
      <t>ザイセイ</t>
    </rPh>
    <rPh sb="16" eb="18">
      <t>ユウシ</t>
    </rPh>
    <rPh sb="18" eb="20">
      <t>シキン</t>
    </rPh>
    <rPh sb="22" eb="23">
      <t>フク</t>
    </rPh>
    <rPh sb="28" eb="30">
      <t>バアイ</t>
    </rPh>
    <phoneticPr fontId="19"/>
  </si>
  <si>
    <t xml:space="preserve">
下水道事業</t>
    <rPh sb="2" eb="5">
      <t>ゲスイドウ</t>
    </rPh>
    <rPh sb="5" eb="7">
      <t>ジギョウ</t>
    </rPh>
    <phoneticPr fontId="34"/>
  </si>
  <si>
    <t>千円
50,000</t>
    <rPh sb="0" eb="2">
      <t>センエン</t>
    </rPh>
    <phoneticPr fontId="34"/>
  </si>
  <si>
    <t xml:space="preserve">
年5.0％以内</t>
    <rPh sb="2" eb="3">
      <t>ネン</t>
    </rPh>
    <rPh sb="6" eb="9">
      <t>パーセントイナイ</t>
    </rPh>
    <phoneticPr fontId="34"/>
  </si>
  <si>
    <r>
      <t xml:space="preserve">
</t>
    </r>
    <r>
      <rPr>
        <sz val="9"/>
        <rFont val="ＭＳ 明朝"/>
        <family val="1"/>
        <charset val="128"/>
      </rPr>
      <t>借入れの日から据置期間を含め40年以内において元利均等、元金均等又は満期一括償還する。</t>
    </r>
    <rPh sb="1" eb="3">
      <t>カリイ</t>
    </rPh>
    <rPh sb="5" eb="6">
      <t>ヒ</t>
    </rPh>
    <rPh sb="8" eb="10">
      <t>スエオキ</t>
    </rPh>
    <rPh sb="10" eb="12">
      <t>キカン</t>
    </rPh>
    <rPh sb="13" eb="14">
      <t>フク</t>
    </rPh>
    <rPh sb="17" eb="18">
      <t>ネン</t>
    </rPh>
    <rPh sb="18" eb="20">
      <t>イナイ</t>
    </rPh>
    <rPh sb="24" eb="28">
      <t>ガンリキントウ</t>
    </rPh>
    <rPh sb="29" eb="31">
      <t>ガンキン</t>
    </rPh>
    <rPh sb="31" eb="33">
      <t>キントウ</t>
    </rPh>
    <rPh sb="33" eb="34">
      <t>マタ</t>
    </rPh>
    <rPh sb="35" eb="37">
      <t>マンキ</t>
    </rPh>
    <rPh sb="37" eb="39">
      <t>イッカツ</t>
    </rPh>
    <rPh sb="39" eb="41">
      <t>ショウカン</t>
    </rPh>
    <phoneticPr fontId="34"/>
  </si>
  <si>
    <t>●記載例（公共下水道事業）</t>
    <rPh sb="1" eb="3">
      <t>キサイ</t>
    </rPh>
    <rPh sb="3" eb="4">
      <t>レイ</t>
    </rPh>
    <rPh sb="5" eb="7">
      <t>コウキョウ</t>
    </rPh>
    <rPh sb="7" eb="10">
      <t>ゲスイドウ</t>
    </rPh>
    <rPh sb="10" eb="12">
      <t>ジギョウ</t>
    </rPh>
    <phoneticPr fontId="19"/>
  </si>
  <si>
    <t>下水道事業</t>
    <rPh sb="0" eb="3">
      <t>ゲスイドウ</t>
    </rPh>
    <rPh sb="3" eb="5">
      <t>ジギョウ</t>
    </rPh>
    <phoneticPr fontId="19"/>
  </si>
  <si>
    <t>満期一括</t>
    <rPh sb="0" eb="2">
      <t>マンキ</t>
    </rPh>
    <rPh sb="2" eb="4">
      <t>イッカツ</t>
    </rPh>
    <phoneticPr fontId="19"/>
  </si>
  <si>
    <t>含む</t>
    <rPh sb="0" eb="1">
      <t>フク</t>
    </rPh>
    <phoneticPr fontId="19"/>
  </si>
  <si>
    <t>●記載例（流域下水道事業）</t>
    <rPh sb="1" eb="3">
      <t>キサイ</t>
    </rPh>
    <rPh sb="3" eb="4">
      <t>レイ</t>
    </rPh>
    <rPh sb="5" eb="7">
      <t>リュウイキ</t>
    </rPh>
    <rPh sb="7" eb="10">
      <t>ゲスイドウ</t>
    </rPh>
    <rPh sb="10" eb="12">
      <t>ジギョウ</t>
    </rPh>
    <phoneticPr fontId="19"/>
  </si>
  <si>
    <t>【事例６】</t>
    <rPh sb="1" eb="3">
      <t>ジレイ</t>
    </rPh>
    <phoneticPr fontId="19"/>
  </si>
  <si>
    <t>その他予算の記載に応じた対応例</t>
    <rPh sb="2" eb="3">
      <t>ホカ</t>
    </rPh>
    <rPh sb="3" eb="5">
      <t>ヨサン</t>
    </rPh>
    <rPh sb="6" eb="8">
      <t>キサイ</t>
    </rPh>
    <rPh sb="9" eb="10">
      <t>オウ</t>
    </rPh>
    <rPh sb="12" eb="14">
      <t>タイオウ</t>
    </rPh>
    <rPh sb="14" eb="15">
      <t>レイ</t>
    </rPh>
    <phoneticPr fontId="19"/>
  </si>
  <si>
    <t xml:space="preserve">
廃棄物処理施設整備事業</t>
    <rPh sb="2" eb="5">
      <t>ハイキブツ</t>
    </rPh>
    <rPh sb="5" eb="7">
      <t>ショリ</t>
    </rPh>
    <rPh sb="7" eb="9">
      <t>シセツ</t>
    </rPh>
    <rPh sb="9" eb="11">
      <t>セイビ</t>
    </rPh>
    <rPh sb="11" eb="13">
      <t>ジギョウ</t>
    </rPh>
    <phoneticPr fontId="34"/>
  </si>
  <si>
    <t>千円
520,000</t>
    <rPh sb="0" eb="2">
      <t>センエン</t>
    </rPh>
    <phoneticPr fontId="34"/>
  </si>
  <si>
    <t xml:space="preserve">
証書借入又は
証券発行</t>
    <rPh sb="2" eb="6">
      <t>ショウショカリイ</t>
    </rPh>
    <rPh sb="6" eb="7">
      <t>マタ</t>
    </rPh>
    <rPh sb="9" eb="13">
      <t>ショウケンハッコウ</t>
    </rPh>
    <phoneticPr fontId="34"/>
  </si>
  <si>
    <t xml:space="preserve">
借入先との協定に
より定める利率</t>
    <rPh sb="2" eb="4">
      <t>カリイレ</t>
    </rPh>
    <rPh sb="4" eb="5">
      <t>サキ</t>
    </rPh>
    <rPh sb="7" eb="9">
      <t>キョウテイ</t>
    </rPh>
    <rPh sb="13" eb="14">
      <t>サダ</t>
    </rPh>
    <rPh sb="16" eb="18">
      <t>リリツ</t>
    </rPh>
    <phoneticPr fontId="34"/>
  </si>
  <si>
    <r>
      <rPr>
        <sz val="11"/>
        <rFont val="ＭＳ 明朝"/>
        <family val="1"/>
        <charset val="128"/>
      </rPr>
      <t xml:space="preserve">
</t>
    </r>
    <r>
      <rPr>
        <sz val="9"/>
        <rFont val="ＭＳ 明朝"/>
        <family val="1"/>
        <charset val="128"/>
      </rPr>
      <t>借入先の融資条件による。
ただし、財政上の都合により償還年限を短縮し、又は低利債に借り換えることができる。</t>
    </r>
    <rPh sb="2" eb="4">
      <t>カリイレ</t>
    </rPh>
    <rPh sb="4" eb="5">
      <t>サキ</t>
    </rPh>
    <rPh sb="6" eb="8">
      <t>ユウシ</t>
    </rPh>
    <rPh sb="8" eb="10">
      <t>ジョウケン</t>
    </rPh>
    <rPh sb="19" eb="21">
      <t>ザイセイ</t>
    </rPh>
    <rPh sb="21" eb="22">
      <t>ジョウ</t>
    </rPh>
    <rPh sb="23" eb="25">
      <t>ツゴウ</t>
    </rPh>
    <rPh sb="28" eb="32">
      <t>ショウカンネンゲン</t>
    </rPh>
    <rPh sb="33" eb="35">
      <t>タンシュク</t>
    </rPh>
    <rPh sb="37" eb="38">
      <t>マタ</t>
    </rPh>
    <rPh sb="39" eb="42">
      <t>テイリサイ</t>
    </rPh>
    <rPh sb="43" eb="44">
      <t>カ</t>
    </rPh>
    <rPh sb="45" eb="46">
      <t>カ</t>
    </rPh>
    <phoneticPr fontId="34"/>
  </si>
  <si>
    <t>●記載例（廃棄物処理施設整備事業）</t>
    <rPh sb="1" eb="3">
      <t>キサイ</t>
    </rPh>
    <rPh sb="3" eb="4">
      <t>レイ</t>
    </rPh>
    <rPh sb="5" eb="8">
      <t>ハイキブツ</t>
    </rPh>
    <rPh sb="8" eb="10">
      <t>ショリ</t>
    </rPh>
    <rPh sb="10" eb="12">
      <t>シセツ</t>
    </rPh>
    <rPh sb="12" eb="14">
      <t>セイビ</t>
    </rPh>
    <rPh sb="14" eb="16">
      <t>ジギョウ</t>
    </rPh>
    <phoneticPr fontId="19"/>
  </si>
  <si>
    <t>廃棄物処理施設整備事業</t>
    <rPh sb="0" eb="7">
      <t>ハイキブツショリシセツ</t>
    </rPh>
    <rPh sb="7" eb="9">
      <t>セイビ</t>
    </rPh>
    <rPh sb="9" eb="11">
      <t>ジギョウ</t>
    </rPh>
    <phoneticPr fontId="19"/>
  </si>
  <si>
    <t>－</t>
    <phoneticPr fontId="19"/>
  </si>
  <si>
    <t>起債同意（許可）額が財政融資資金のみの場合</t>
    <phoneticPr fontId="19"/>
  </si>
  <si>
    <t>○起債同意（許可）書</t>
    <rPh sb="1" eb="3">
      <t>キサイ</t>
    </rPh>
    <rPh sb="3" eb="5">
      <t>ドウイ</t>
    </rPh>
    <rPh sb="6" eb="8">
      <t>キョカ</t>
    </rPh>
    <rPh sb="9" eb="10">
      <t>ショ</t>
    </rPh>
    <phoneticPr fontId="19"/>
  </si>
  <si>
    <t>（予定）</t>
    <rPh sb="1" eb="3">
      <t>ヨテイ</t>
    </rPh>
    <phoneticPr fontId="17"/>
  </si>
  <si>
    <t>起債同意（許可）額に財政融資資金以外の資金が含まれている場合</t>
    <rPh sb="0" eb="2">
      <t>キサイ</t>
    </rPh>
    <rPh sb="2" eb="4">
      <t>ドウイ</t>
    </rPh>
    <rPh sb="5" eb="7">
      <t>キョカ</t>
    </rPh>
    <rPh sb="8" eb="9">
      <t>ガク</t>
    </rPh>
    <rPh sb="10" eb="12">
      <t>ザイセイ</t>
    </rPh>
    <rPh sb="12" eb="14">
      <t>ユウシ</t>
    </rPh>
    <rPh sb="14" eb="16">
      <t>シキン</t>
    </rPh>
    <rPh sb="16" eb="18">
      <t>イガイ</t>
    </rPh>
    <rPh sb="19" eb="21">
      <t>シキン</t>
    </rPh>
    <rPh sb="22" eb="23">
      <t>フク</t>
    </rPh>
    <rPh sb="28" eb="30">
      <t>バアイ</t>
    </rPh>
    <phoneticPr fontId="19"/>
  </si>
  <si>
    <t>起債同意（許可）額に補助事業と単独事業の内訳がある場合</t>
    <rPh sb="0" eb="2">
      <t>キサイ</t>
    </rPh>
    <rPh sb="2" eb="4">
      <t>ドウイ</t>
    </rPh>
    <rPh sb="5" eb="7">
      <t>キョカ</t>
    </rPh>
    <rPh sb="8" eb="9">
      <t>ガク</t>
    </rPh>
    <rPh sb="10" eb="12">
      <t>ホジョ</t>
    </rPh>
    <rPh sb="12" eb="14">
      <t>ジギョウ</t>
    </rPh>
    <rPh sb="15" eb="17">
      <t>タンドク</t>
    </rPh>
    <rPh sb="17" eb="19">
      <t>ジギョウ</t>
    </rPh>
    <rPh sb="20" eb="22">
      <t>ウチワケ</t>
    </rPh>
    <rPh sb="25" eb="27">
      <t>バアイ</t>
    </rPh>
    <phoneticPr fontId="19"/>
  </si>
  <si>
    <t>1次分、補助140,400、単独113,300</t>
    <rPh sb="1" eb="2">
      <t>ジ</t>
    </rPh>
    <rPh sb="2" eb="3">
      <t>ブン</t>
    </rPh>
    <rPh sb="4" eb="6">
      <t>ホジョ</t>
    </rPh>
    <rPh sb="14" eb="16">
      <t>タンドク</t>
    </rPh>
    <phoneticPr fontId="19"/>
  </si>
  <si>
    <t>起債同意（許可）を数次にわたって得ている場合</t>
    <rPh sb="0" eb="2">
      <t>キサイ</t>
    </rPh>
    <rPh sb="2" eb="4">
      <t>ドウイ</t>
    </rPh>
    <rPh sb="5" eb="7">
      <t>キョカ</t>
    </rPh>
    <rPh sb="9" eb="11">
      <t>スウジ</t>
    </rPh>
    <rPh sb="16" eb="17">
      <t>エ</t>
    </rPh>
    <rPh sb="20" eb="22">
      <t>バアイ</t>
    </rPh>
    <phoneticPr fontId="19"/>
  </si>
  <si>
    <t>起債同意（許可）額に複数の借入が含まれている場合</t>
    <rPh sb="0" eb="2">
      <t>キサイ</t>
    </rPh>
    <rPh sb="2" eb="4">
      <t>ドウイ</t>
    </rPh>
    <rPh sb="5" eb="7">
      <t>キョカ</t>
    </rPh>
    <rPh sb="8" eb="9">
      <t>ガク</t>
    </rPh>
    <rPh sb="10" eb="12">
      <t>フクスウ</t>
    </rPh>
    <rPh sb="13" eb="15">
      <t>カリイレ</t>
    </rPh>
    <rPh sb="16" eb="17">
      <t>フク</t>
    </rPh>
    <rPh sb="22" eb="24">
      <t>バアイ</t>
    </rPh>
    <phoneticPr fontId="19"/>
  </si>
  <si>
    <t>●記載例（各種災害関連事業）</t>
    <rPh sb="1" eb="3">
      <t>キサイ</t>
    </rPh>
    <rPh sb="3" eb="4">
      <t>レイ</t>
    </rPh>
    <rPh sb="5" eb="7">
      <t>カクシュ</t>
    </rPh>
    <rPh sb="7" eb="9">
      <t>サイガイ</t>
    </rPh>
    <rPh sb="9" eb="11">
      <t>カンレン</t>
    </rPh>
    <rPh sb="11" eb="13">
      <t>ジギョウ</t>
    </rPh>
    <phoneticPr fontId="19"/>
  </si>
  <si>
    <t>●記載例（農業農村整備事業）</t>
    <rPh sb="1" eb="3">
      <t>キサイ</t>
    </rPh>
    <rPh sb="3" eb="4">
      <t>レイ</t>
    </rPh>
    <rPh sb="5" eb="7">
      <t>ノウギョウ</t>
    </rPh>
    <rPh sb="7" eb="9">
      <t>ノウソン</t>
    </rPh>
    <rPh sb="9" eb="11">
      <t>セイビ</t>
    </rPh>
    <rPh sb="11" eb="13">
      <t>ジギョウ</t>
    </rPh>
    <phoneticPr fontId="19"/>
  </si>
  <si>
    <t>〔記載要領〕</t>
  </si>
  <si>
    <t>※下水道事業のうち資本費平準化債については、別紙第13号書式（事業実施状況等調書）の提出は不要とします。た</t>
    <rPh sb="45" eb="47">
      <t>フヨウ</t>
    </rPh>
    <phoneticPr fontId="19"/>
  </si>
  <si>
    <t>　だし、必ず下水道別紙1（資本費平準化債算出シート）を付してください。</t>
    <rPh sb="6" eb="9">
      <t>ゲスイドウ</t>
    </rPh>
    <rPh sb="9" eb="11">
      <t>ベッシ</t>
    </rPh>
    <phoneticPr fontId="19"/>
  </si>
  <si>
    <t>※書式番号をクリックすると、該当書式シートへと移動します。</t>
    <rPh sb="1" eb="3">
      <t>ショシキ</t>
    </rPh>
    <rPh sb="3" eb="5">
      <t>バンゴウ</t>
    </rPh>
    <rPh sb="14" eb="16">
      <t>ガイトウ</t>
    </rPh>
    <rPh sb="16" eb="18">
      <t>ショシキ</t>
    </rPh>
    <rPh sb="23" eb="25">
      <t>イドウ</t>
    </rPh>
    <phoneticPr fontId="68"/>
  </si>
  <si>
    <t>シート名</t>
    <rPh sb="3" eb="4">
      <t>メイ</t>
    </rPh>
    <phoneticPr fontId="14"/>
  </si>
  <si>
    <t>別紙第13号書式</t>
    <rPh sb="0" eb="1">
      <t>ベッシ</t>
    </rPh>
    <rPh sb="1" eb="2">
      <t>ダイ</t>
    </rPh>
    <rPh sb="4" eb="5">
      <t>ゴウ</t>
    </rPh>
    <rPh sb="5" eb="7">
      <t>ショシキ</t>
    </rPh>
    <phoneticPr fontId="19"/>
  </si>
  <si>
    <t>書式番号</t>
    <phoneticPr fontId="68"/>
  </si>
  <si>
    <t>〔「起債に関する予算の定め」記載例〕</t>
    <phoneticPr fontId="19"/>
  </si>
  <si>
    <t>〔「起債同意（許可）」記載例〕</t>
    <phoneticPr fontId="19"/>
  </si>
  <si>
    <t>北海道財務局  理財部  融資課</t>
    <phoneticPr fontId="19"/>
  </si>
  <si>
    <t>　ご覧ください。</t>
    <phoneticPr fontId="14"/>
  </si>
  <si>
    <t>起債予定額⑨</t>
    <rPh sb="0" eb="2">
      <t>キサイ</t>
    </rPh>
    <rPh sb="2" eb="4">
      <t>ヨテイ</t>
    </rPh>
    <rPh sb="4" eb="5">
      <t>ガク</t>
    </rPh>
    <phoneticPr fontId="34"/>
  </si>
  <si>
    <t>公共下水道</t>
  </si>
  <si>
    <t>流域下水道</t>
  </si>
  <si>
    <t>特定公共下水道</t>
    <rPh sb="0" eb="7">
      <t>トクテイ</t>
    </rPh>
    <phoneticPr fontId="34"/>
  </si>
  <si>
    <t>特定環境保全公共下水道</t>
  </si>
  <si>
    <t>農業集落排水施設</t>
  </si>
  <si>
    <t>漁業集落排水施設</t>
  </si>
  <si>
    <t>林業集落排水施設</t>
  </si>
  <si>
    <t>簡易排水施設</t>
  </si>
  <si>
    <t>小規模集合排水処理施設</t>
  </si>
  <si>
    <t>特定地域生活排水処理施設</t>
  </si>
  <si>
    <t>個別排水処理施設</t>
  </si>
  <si>
    <t>法適用事業合計</t>
    <rPh sb="0" eb="3">
      <t>ホウテキヨウ</t>
    </rPh>
    <rPh sb="3" eb="5">
      <t>ジギョウ</t>
    </rPh>
    <rPh sb="5" eb="7">
      <t>ゴウケイ</t>
    </rPh>
    <phoneticPr fontId="34"/>
  </si>
  <si>
    <t>法非適用事業
（下水道・集落排水施設）</t>
    <rPh sb="0" eb="2">
      <t>ホウヒ</t>
    </rPh>
    <rPh sb="2" eb="4">
      <t>テキヨウ</t>
    </rPh>
    <rPh sb="4" eb="6">
      <t>ジギョウ</t>
    </rPh>
    <rPh sb="8" eb="11">
      <t>ゲスイドウ</t>
    </rPh>
    <rPh sb="12" eb="14">
      <t>シュウラク</t>
    </rPh>
    <rPh sb="14" eb="16">
      <t>ハイスイ</t>
    </rPh>
    <rPh sb="16" eb="18">
      <t>シセツ</t>
    </rPh>
    <phoneticPr fontId="34"/>
  </si>
  <si>
    <t>法非適用事業（下水道・集落排水施設）合計</t>
    <rPh sb="18" eb="20">
      <t>ゴウケイ</t>
    </rPh>
    <phoneticPr fontId="34"/>
  </si>
  <si>
    <t>法非適用事業
（浄化槽）</t>
    <rPh sb="0" eb="2">
      <t>ホウヒ</t>
    </rPh>
    <rPh sb="2" eb="4">
      <t>テキヨウ</t>
    </rPh>
    <rPh sb="4" eb="6">
      <t>ジギョウ</t>
    </rPh>
    <rPh sb="8" eb="11">
      <t>ジョウカソウ</t>
    </rPh>
    <phoneticPr fontId="34"/>
  </si>
  <si>
    <t>法非適用事業（浄化槽）合計</t>
    <rPh sb="11" eb="13">
      <t>ゴウケイ</t>
    </rPh>
    <phoneticPr fontId="34"/>
  </si>
  <si>
    <t>【記載上の留意事項】</t>
  </si>
  <si>
    <t>　　　　 (3) 1.274・0.614・0.644・0.915・0.826は、各固定資産区分毎の事業費に占める補助金等相当分を踏まえた調整率。</t>
    <rPh sb="40" eb="41">
      <t>カク</t>
    </rPh>
    <rPh sb="41" eb="45">
      <t>コテイシサン</t>
    </rPh>
    <rPh sb="45" eb="47">
      <t>クブン</t>
    </rPh>
    <rPh sb="47" eb="48">
      <t>ゴト</t>
    </rPh>
    <rPh sb="49" eb="52">
      <t>ジギョウヒ</t>
    </rPh>
    <rPh sb="53" eb="54">
      <t>シ</t>
    </rPh>
    <rPh sb="56" eb="59">
      <t>ホジョキン</t>
    </rPh>
    <rPh sb="59" eb="60">
      <t>トウ</t>
    </rPh>
    <rPh sb="60" eb="63">
      <t>ソウトウブン</t>
    </rPh>
    <rPh sb="64" eb="65">
      <t>フ</t>
    </rPh>
    <rPh sb="68" eb="71">
      <t>チョウセイリツ</t>
    </rPh>
    <phoneticPr fontId="34"/>
  </si>
  <si>
    <t>　　　　 (4) 0.9は、減価償却終了後の残存価額を10％と想定したことによる乗率。</t>
    <rPh sb="14" eb="16">
      <t>ゲンカ</t>
    </rPh>
    <rPh sb="16" eb="18">
      <t>ショウキャク</t>
    </rPh>
    <rPh sb="18" eb="21">
      <t>シュウリョウゴ</t>
    </rPh>
    <rPh sb="22" eb="24">
      <t>ザンゾン</t>
    </rPh>
    <rPh sb="24" eb="26">
      <t>カガク</t>
    </rPh>
    <rPh sb="31" eb="33">
      <t>ソウテイ</t>
    </rPh>
    <rPh sb="40" eb="42">
      <t>ジョウリツ</t>
    </rPh>
    <phoneticPr fontId="34"/>
  </si>
  <si>
    <t>10　白抜きの欄（白色のセル）にのみ記入し、行・列の挿入やセルの結合など仕様の変更はしないこと。</t>
    <phoneticPr fontId="34"/>
  </si>
  <si>
    <t>資本費平準化債算出シート</t>
    <phoneticPr fontId="14"/>
  </si>
  <si>
    <t>下水道別紙１</t>
  </si>
  <si>
    <r>
      <t>【書式・例示集2】財政融資資金借入関係</t>
    </r>
    <r>
      <rPr>
        <b/>
        <sz val="14"/>
        <rFont val="ＭＳ ゴシック"/>
        <family val="3"/>
        <charset val="128"/>
      </rPr>
      <t>（別紙第13号書式　事業実施状況等調書等）</t>
    </r>
    <rPh sb="1" eb="3">
      <t>ショシキ</t>
    </rPh>
    <rPh sb="4" eb="6">
      <t>レイジ</t>
    </rPh>
    <rPh sb="6" eb="7">
      <t>シュウ</t>
    </rPh>
    <rPh sb="9" eb="10">
      <t>ザイ</t>
    </rPh>
    <rPh sb="10" eb="11">
      <t>セイ</t>
    </rPh>
    <rPh sb="11" eb="13">
      <t>ユウシ</t>
    </rPh>
    <rPh sb="13" eb="15">
      <t>シキン</t>
    </rPh>
    <rPh sb="15" eb="17">
      <t>カリイレ</t>
    </rPh>
    <rPh sb="17" eb="19">
      <t>カンケイ</t>
    </rPh>
    <rPh sb="20" eb="22">
      <t>ベッシ</t>
    </rPh>
    <rPh sb="22" eb="23">
      <t>ダイ</t>
    </rPh>
    <rPh sb="26" eb="28">
      <t>ショシキ</t>
    </rPh>
    <rPh sb="35" eb="36">
      <t>トウ</t>
    </rPh>
    <rPh sb="38" eb="39">
      <t>トウ</t>
    </rPh>
    <phoneticPr fontId="68"/>
  </si>
  <si>
    <t>〔記載例⑤総括表〕</t>
    <rPh sb="1" eb="3">
      <t>キサイ</t>
    </rPh>
    <rPh sb="3" eb="4">
      <t>レイ</t>
    </rPh>
    <rPh sb="5" eb="8">
      <t>ソウカツヒョウ</t>
    </rPh>
    <phoneticPr fontId="19"/>
  </si>
  <si>
    <t>※本書式集に掲載されていない書式につきましては「書式・例示集1-1～3」、「書式・例示集3」又は「書式集4」を</t>
    <rPh sb="1" eb="2">
      <t>ホン</t>
    </rPh>
    <rPh sb="2" eb="4">
      <t>ショシキ</t>
    </rPh>
    <rPh sb="4" eb="5">
      <t>シュウ</t>
    </rPh>
    <rPh sb="6" eb="8">
      <t>ケイサイ</t>
    </rPh>
    <rPh sb="14" eb="16">
      <t>ショシキ</t>
    </rPh>
    <rPh sb="24" eb="26">
      <t>ショシキ</t>
    </rPh>
    <rPh sb="27" eb="29">
      <t>レイジ</t>
    </rPh>
    <rPh sb="29" eb="30">
      <t>シュウ</t>
    </rPh>
    <rPh sb="38" eb="40">
      <t>ショシキ</t>
    </rPh>
    <rPh sb="41" eb="43">
      <t>レイジ</t>
    </rPh>
    <rPh sb="46" eb="47">
      <t>マタ</t>
    </rPh>
    <phoneticPr fontId="68"/>
  </si>
  <si>
    <t>既収入特定財源</t>
    <rPh sb="0" eb="1">
      <t>キ</t>
    </rPh>
    <rPh sb="1" eb="3">
      <t>シュウニュウ</t>
    </rPh>
    <rPh sb="3" eb="5">
      <t>トクテイ</t>
    </rPh>
    <rPh sb="5" eb="7">
      <t>ザイゲン</t>
    </rPh>
    <phoneticPr fontId="14"/>
  </si>
  <si>
    <r>
      <t>５．</t>
    </r>
    <r>
      <rPr>
        <b/>
        <sz val="14"/>
        <color rgb="FF0070C0"/>
        <rFont val="HGｺﾞｼｯｸM"/>
        <family val="3"/>
        <charset val="128"/>
      </rPr>
      <t>「事業費内訳」</t>
    </r>
    <r>
      <rPr>
        <sz val="14"/>
        <color theme="1"/>
        <rFont val="HGｺﾞｼｯｸM"/>
        <family val="3"/>
        <charset val="128"/>
      </rPr>
      <t>、</t>
    </r>
    <r>
      <rPr>
        <b/>
        <sz val="14"/>
        <color rgb="FF0070C0"/>
        <rFont val="HGｺﾞｼｯｸM"/>
        <family val="3"/>
        <charset val="128"/>
      </rPr>
      <t>「支出金額」</t>
    </r>
    <r>
      <rPr>
        <sz val="14"/>
        <color theme="1"/>
        <rFont val="HGｺﾞｼｯｸM"/>
        <family val="3"/>
        <charset val="128"/>
      </rPr>
      <t>、</t>
    </r>
    <r>
      <rPr>
        <b/>
        <sz val="14"/>
        <color rgb="FF0070C0"/>
        <rFont val="HGｺﾞｼｯｸM"/>
        <family val="3"/>
        <charset val="128"/>
      </rPr>
      <t>「支出状況（※長期資金（部分払）時のみ）」</t>
    </r>
    <r>
      <rPr>
        <sz val="14"/>
        <color theme="1"/>
        <rFont val="HGｺﾞｼｯｸM"/>
        <family val="3"/>
        <charset val="128"/>
      </rPr>
      <t>には</t>
    </r>
    <r>
      <rPr>
        <b/>
        <u/>
        <sz val="14"/>
        <color theme="1"/>
        <rFont val="HGｺﾞｼｯｸM"/>
        <family val="3"/>
        <charset val="128"/>
      </rPr>
      <t>起債対象となる事業費、</t>
    </r>
    <rPh sb="3" eb="6">
      <t>ジギョウヒ</t>
    </rPh>
    <rPh sb="6" eb="8">
      <t>ウチワケ</t>
    </rPh>
    <rPh sb="11" eb="14">
      <t>シシュツキン</t>
    </rPh>
    <rPh sb="14" eb="15">
      <t>ガク</t>
    </rPh>
    <rPh sb="18" eb="20">
      <t>シシュツ</t>
    </rPh>
    <rPh sb="20" eb="22">
      <t>ジョウキョウ</t>
    </rPh>
    <rPh sb="24" eb="26">
      <t>チョウキ</t>
    </rPh>
    <rPh sb="26" eb="28">
      <t>シキン</t>
    </rPh>
    <rPh sb="29" eb="32">
      <t>ブブンバラ</t>
    </rPh>
    <rPh sb="40" eb="42">
      <t>キサイ</t>
    </rPh>
    <rPh sb="42" eb="44">
      <t>タイショウ</t>
    </rPh>
    <rPh sb="47" eb="50">
      <t>ジギョウヒ</t>
    </rPh>
    <phoneticPr fontId="19"/>
  </si>
  <si>
    <r>
      <rPr>
        <b/>
        <sz val="14"/>
        <color rgb="FF0070C0"/>
        <rFont val="HGｺﾞｼｯｸM"/>
        <family val="3"/>
        <charset val="128"/>
      </rPr>
      <t>　　（部分払）時のみ）」</t>
    </r>
    <r>
      <rPr>
        <sz val="14"/>
        <color theme="1"/>
        <rFont val="HGｺﾞｼｯｸM"/>
        <family val="3"/>
        <charset val="128"/>
      </rPr>
      <t>の各計は一致させる。</t>
    </r>
    <phoneticPr fontId="34"/>
  </si>
  <si>
    <r>
      <t>６．</t>
    </r>
    <r>
      <rPr>
        <b/>
        <sz val="14"/>
        <color rgb="FF0070C0"/>
        <rFont val="HGｺﾞｼｯｸM"/>
        <family val="3"/>
        <charset val="128"/>
      </rPr>
      <t>「支出金額」</t>
    </r>
    <r>
      <rPr>
        <sz val="14"/>
        <color theme="1"/>
        <rFont val="HGｺﾞｼｯｸM"/>
        <family val="3"/>
        <charset val="128"/>
      </rPr>
      <t>、</t>
    </r>
    <r>
      <rPr>
        <b/>
        <sz val="14"/>
        <color rgb="FF0070C0"/>
        <rFont val="HGｺﾞｼｯｸM"/>
        <family val="3"/>
        <charset val="128"/>
      </rPr>
      <t>「収入金額」</t>
    </r>
    <r>
      <rPr>
        <sz val="14"/>
        <color theme="1"/>
        <rFont val="HGｺﾞｼｯｸM"/>
        <family val="3"/>
        <charset val="128"/>
      </rPr>
      <t>、</t>
    </r>
    <r>
      <rPr>
        <b/>
        <sz val="14"/>
        <color rgb="FF0070C0"/>
        <rFont val="HGｺﾞｼｯｸM"/>
        <family val="3"/>
        <charset val="128"/>
      </rPr>
      <t>「支出状況（※長期資金（部分払）時のみ）」</t>
    </r>
    <r>
      <rPr>
        <sz val="14"/>
        <color theme="1"/>
        <rFont val="HGｺﾞｼｯｸM"/>
        <family val="3"/>
        <charset val="128"/>
      </rPr>
      <t>、</t>
    </r>
    <r>
      <rPr>
        <b/>
        <sz val="14"/>
        <color rgb="FF0070C0"/>
        <rFont val="HGｺﾞｼｯｸM"/>
        <family val="3"/>
        <charset val="128"/>
      </rPr>
      <t>「収入状況（※長期資金</t>
    </r>
    <rPh sb="3" eb="6">
      <t>シシュツキン</t>
    </rPh>
    <rPh sb="6" eb="7">
      <t>ガク</t>
    </rPh>
    <rPh sb="10" eb="12">
      <t>シュウニュウ</t>
    </rPh>
    <rPh sb="12" eb="14">
      <t>キンガク</t>
    </rPh>
    <rPh sb="17" eb="19">
      <t>シシュツ</t>
    </rPh>
    <rPh sb="19" eb="21">
      <t>ジョウキョウ</t>
    </rPh>
    <rPh sb="32" eb="33">
      <t>ジ</t>
    </rPh>
    <rPh sb="39" eb="41">
      <t>シュウニュウ</t>
    </rPh>
    <rPh sb="41" eb="43">
      <t>ジョウキョウ</t>
    </rPh>
    <rPh sb="45" eb="47">
      <t>チョウキ</t>
    </rPh>
    <rPh sb="47" eb="49">
      <t>シキン</t>
    </rPh>
    <phoneticPr fontId="19"/>
  </si>
  <si>
    <t>≪事業実施状況等調書に係る「起債同意（許可）」記載例≫</t>
    <rPh sb="1" eb="3">
      <t>ジギョウ</t>
    </rPh>
    <rPh sb="3" eb="5">
      <t>ジッシ</t>
    </rPh>
    <rPh sb="5" eb="7">
      <t>ジョウキョウ</t>
    </rPh>
    <rPh sb="7" eb="8">
      <t>トウ</t>
    </rPh>
    <rPh sb="8" eb="10">
      <t>チョウショ</t>
    </rPh>
    <rPh sb="11" eb="12">
      <t>カカ</t>
    </rPh>
    <rPh sb="14" eb="16">
      <t>キサイ</t>
    </rPh>
    <rPh sb="16" eb="18">
      <t>ドウイ</t>
    </rPh>
    <rPh sb="19" eb="21">
      <t>キョカ</t>
    </rPh>
    <rPh sb="21" eb="23">
      <t>キョカ</t>
    </rPh>
    <rPh sb="25" eb="27">
      <t>キサイレイ</t>
    </rPh>
    <phoneticPr fontId="34"/>
  </si>
  <si>
    <t>※部分払の場合、借入れのない事業については提出を省略することができます。</t>
    <rPh sb="1" eb="4">
      <t>ブブンバラ</t>
    </rPh>
    <rPh sb="5" eb="7">
      <t>バアイ</t>
    </rPh>
    <rPh sb="8" eb="10">
      <t>カリイ</t>
    </rPh>
    <phoneticPr fontId="14"/>
  </si>
  <si>
    <t>○1回目</t>
    <rPh sb="2" eb="4">
      <t>カイメ</t>
    </rPh>
    <phoneticPr fontId="19"/>
  </si>
  <si>
    <t>○2回目</t>
    <rPh sb="2" eb="4">
      <t>カイメ</t>
    </rPh>
    <phoneticPr fontId="19"/>
  </si>
  <si>
    <t>○最終分</t>
    <rPh sb="1" eb="3">
      <t>サイシュウ</t>
    </rPh>
    <rPh sb="3" eb="4">
      <t>ブン</t>
    </rPh>
    <phoneticPr fontId="19"/>
  </si>
  <si>
    <t>支出金額（単位：千円）</t>
    <phoneticPr fontId="34"/>
  </si>
  <si>
    <t>●●建築</t>
    <rPh sb="2" eb="4">
      <t>ケンチク</t>
    </rPh>
    <phoneticPr fontId="14"/>
  </si>
  <si>
    <t>○1回目（当年度）</t>
    <rPh sb="2" eb="4">
      <t>カイメ</t>
    </rPh>
    <rPh sb="5" eb="8">
      <t>トウネンド</t>
    </rPh>
    <phoneticPr fontId="19"/>
  </si>
  <si>
    <r>
      <t>○2回目
　</t>
    </r>
    <r>
      <rPr>
        <b/>
        <u/>
        <sz val="16"/>
        <rFont val="ＭＳ ゴシック"/>
        <family val="3"/>
        <charset val="128"/>
      </rPr>
      <t>(次年度)</t>
    </r>
    <rPh sb="2" eb="4">
      <t>カイメ</t>
    </rPh>
    <rPh sb="7" eb="10">
      <t>ジネンド</t>
    </rPh>
    <phoneticPr fontId="19"/>
  </si>
  <si>
    <t>○2回目
　（例：当年度）</t>
    <rPh sb="2" eb="4">
      <t>カイメ</t>
    </rPh>
    <rPh sb="7" eb="8">
      <t>レイ</t>
    </rPh>
    <rPh sb="9" eb="12">
      <t>トウネンド</t>
    </rPh>
    <phoneticPr fontId="19"/>
  </si>
  <si>
    <r>
      <t>○最終分</t>
    </r>
    <r>
      <rPr>
        <b/>
        <u/>
        <sz val="16"/>
        <rFont val="ＭＳ ゴシック"/>
        <family val="3"/>
        <charset val="128"/>
      </rPr>
      <t>（次年度）</t>
    </r>
    <rPh sb="1" eb="3">
      <t>サイシュウ</t>
    </rPh>
    <rPh sb="3" eb="4">
      <t>ブン</t>
    </rPh>
    <rPh sb="5" eb="8">
      <t>ジネンド</t>
    </rPh>
    <phoneticPr fontId="19"/>
  </si>
  <si>
    <r>
      <t>【事例4】前払金分の借入等で10万円未満の端数が出る場合（</t>
    </r>
    <r>
      <rPr>
        <b/>
        <u/>
        <sz val="14"/>
        <color theme="0"/>
        <rFont val="ＭＳ ゴシック"/>
        <family val="3"/>
        <charset val="128"/>
      </rPr>
      <t>「既収入特定財源」</t>
    </r>
    <r>
      <rPr>
        <b/>
        <sz val="14"/>
        <color theme="0"/>
        <rFont val="ＭＳ ゴシック"/>
        <family val="3"/>
        <charset val="128"/>
      </rPr>
      <t>の活用）</t>
    </r>
    <rPh sb="1" eb="3">
      <t>ジレイ</t>
    </rPh>
    <rPh sb="5" eb="8">
      <t>マエバライキン</t>
    </rPh>
    <rPh sb="8" eb="9">
      <t>ブン</t>
    </rPh>
    <rPh sb="10" eb="12">
      <t>カリイレ</t>
    </rPh>
    <rPh sb="12" eb="13">
      <t>トウ</t>
    </rPh>
    <rPh sb="16" eb="18">
      <t>マンエン</t>
    </rPh>
    <rPh sb="18" eb="20">
      <t>ミマン</t>
    </rPh>
    <rPh sb="21" eb="23">
      <t>ハスウ</t>
    </rPh>
    <rPh sb="24" eb="25">
      <t>デ</t>
    </rPh>
    <rPh sb="26" eb="28">
      <t>バアイ</t>
    </rPh>
    <rPh sb="30" eb="31">
      <t>キ</t>
    </rPh>
    <rPh sb="31" eb="33">
      <t>シュウニュウ</t>
    </rPh>
    <rPh sb="33" eb="35">
      <t>トクテイ</t>
    </rPh>
    <rPh sb="35" eb="37">
      <t>ザイゲン</t>
    </rPh>
    <rPh sb="39" eb="41">
      <t>カツヨウ</t>
    </rPh>
    <phoneticPr fontId="19"/>
  </si>
  <si>
    <t>○2回目</t>
    <rPh sb="2" eb="3">
      <t>カイ</t>
    </rPh>
    <phoneticPr fontId="19"/>
  </si>
  <si>
    <t>既収入特定財源</t>
    <rPh sb="0" eb="1">
      <t>キ</t>
    </rPh>
    <rPh sb="1" eb="3">
      <t>シュウニュウ</t>
    </rPh>
    <rPh sb="3" eb="5">
      <t>トクテイ</t>
    </rPh>
    <rPh sb="5" eb="7">
      <t>ザイゲン</t>
    </rPh>
    <phoneticPr fontId="34"/>
  </si>
  <si>
    <t>【事例1】同一年度に3回以上借り入れる場合</t>
    <rPh sb="1" eb="3">
      <t>ジレイ</t>
    </rPh>
    <rPh sb="12" eb="14">
      <t>イジョウ</t>
    </rPh>
    <phoneticPr fontId="19"/>
  </si>
  <si>
    <t>【事例2】年度をまたいで2回借り入れる場合</t>
    <rPh sb="1" eb="3">
      <t>ジレイ</t>
    </rPh>
    <phoneticPr fontId="19"/>
  </si>
  <si>
    <t>【事例3】年度をまたいで3回以上借り入れる場合</t>
    <rPh sb="1" eb="3">
      <t>ジレイ</t>
    </rPh>
    <rPh sb="5" eb="7">
      <t>ネンド</t>
    </rPh>
    <rPh sb="14" eb="16">
      <t>イジョウ</t>
    </rPh>
    <phoneticPr fontId="19"/>
  </si>
  <si>
    <t>〔「部分払」記載例〕</t>
    <rPh sb="2" eb="5">
      <t>ブブンバライ</t>
    </rPh>
    <phoneticPr fontId="19"/>
  </si>
  <si>
    <t>≪事業実施状況等調書に係る「部分払」における金額の記載例≫</t>
    <rPh sb="1" eb="3">
      <t>ジギョウ</t>
    </rPh>
    <rPh sb="3" eb="5">
      <t>ジッシ</t>
    </rPh>
    <rPh sb="5" eb="7">
      <t>ジョウキョウ</t>
    </rPh>
    <rPh sb="7" eb="8">
      <t>トウ</t>
    </rPh>
    <rPh sb="8" eb="10">
      <t>チョウショ</t>
    </rPh>
    <rPh sb="11" eb="12">
      <t>カカ</t>
    </rPh>
    <rPh sb="14" eb="16">
      <t>ブブン</t>
    </rPh>
    <rPh sb="16" eb="17">
      <t>バラ</t>
    </rPh>
    <rPh sb="22" eb="24">
      <t>キンガク</t>
    </rPh>
    <rPh sb="25" eb="27">
      <t>キサイ</t>
    </rPh>
    <rPh sb="27" eb="29">
      <t>キサイレイ</t>
    </rPh>
    <phoneticPr fontId="34"/>
  </si>
  <si>
    <t>様式２</t>
    <rPh sb="0" eb="2">
      <t>ヨウシキ</t>
    </rPh>
    <phoneticPr fontId="19"/>
  </si>
  <si>
    <t>起債対象外事業費等に関する確認調書</t>
    <rPh sb="0" eb="2">
      <t>キサイ</t>
    </rPh>
    <rPh sb="2" eb="5">
      <t>タイショウガイ</t>
    </rPh>
    <rPh sb="5" eb="7">
      <t>ジギョウ</t>
    </rPh>
    <rPh sb="7" eb="8">
      <t>ヒ</t>
    </rPh>
    <rPh sb="8" eb="9">
      <t>トウ</t>
    </rPh>
    <rPh sb="10" eb="11">
      <t>カン</t>
    </rPh>
    <rPh sb="13" eb="15">
      <t>カクニン</t>
    </rPh>
    <rPh sb="15" eb="17">
      <t>チョウショ</t>
    </rPh>
    <phoneticPr fontId="68"/>
  </si>
  <si>
    <t>団体名</t>
    <rPh sb="0" eb="2">
      <t>ダンタイ</t>
    </rPh>
    <rPh sb="2" eb="3">
      <t>メイ</t>
    </rPh>
    <phoneticPr fontId="13"/>
  </si>
  <si>
    <t>年度</t>
    <rPh sb="0" eb="2">
      <t>ネンド</t>
    </rPh>
    <phoneticPr fontId="13"/>
  </si>
  <si>
    <t>事業名</t>
    <phoneticPr fontId="19"/>
  </si>
  <si>
    <t>１．起債対象外事業費に係る確認態勢等について</t>
    <rPh sb="2" eb="4">
      <t>キサイ</t>
    </rPh>
    <rPh sb="4" eb="6">
      <t>タイショウ</t>
    </rPh>
    <rPh sb="6" eb="7">
      <t>ガイ</t>
    </rPh>
    <rPh sb="7" eb="9">
      <t>ジギョウ</t>
    </rPh>
    <rPh sb="9" eb="10">
      <t>ヒ</t>
    </rPh>
    <rPh sb="11" eb="12">
      <t>カカ</t>
    </rPh>
    <rPh sb="13" eb="15">
      <t>カクニン</t>
    </rPh>
    <rPh sb="15" eb="17">
      <t>タイセイ</t>
    </rPh>
    <rPh sb="17" eb="18">
      <t>トウ</t>
    </rPh>
    <phoneticPr fontId="13"/>
  </si>
  <si>
    <t>繰越事業ですか。（事業実施状況等調書の繰越額の欄に金額が入力されていますか。）</t>
    <rPh sb="0" eb="2">
      <t>クリコシ</t>
    </rPh>
    <rPh sb="2" eb="4">
      <t>ジギョウ</t>
    </rPh>
    <rPh sb="9" eb="11">
      <t>ジギョウ</t>
    </rPh>
    <rPh sb="11" eb="13">
      <t>ジッシ</t>
    </rPh>
    <rPh sb="13" eb="15">
      <t>ジョウキョウ</t>
    </rPh>
    <rPh sb="15" eb="16">
      <t>トウ</t>
    </rPh>
    <rPh sb="16" eb="18">
      <t>チョウショ</t>
    </rPh>
    <rPh sb="19" eb="21">
      <t>クリコシ</t>
    </rPh>
    <rPh sb="21" eb="22">
      <t>ガク</t>
    </rPh>
    <rPh sb="23" eb="24">
      <t>ラン</t>
    </rPh>
    <rPh sb="25" eb="27">
      <t>キンガク</t>
    </rPh>
    <rPh sb="28" eb="30">
      <t>ニュウリョク</t>
    </rPh>
    <phoneticPr fontId="19"/>
  </si>
  <si>
    <t>控除財源に国庫支出金又は道支出金が含まれますか。</t>
    <rPh sb="0" eb="2">
      <t>コウジョ</t>
    </rPh>
    <rPh sb="2" eb="4">
      <t>ザイゲン</t>
    </rPh>
    <rPh sb="5" eb="7">
      <t>コッコ</t>
    </rPh>
    <rPh sb="7" eb="10">
      <t>シシュツキン</t>
    </rPh>
    <rPh sb="10" eb="11">
      <t>マタ</t>
    </rPh>
    <rPh sb="12" eb="13">
      <t>ドウ</t>
    </rPh>
    <rPh sb="13" eb="16">
      <t>シシュツキン</t>
    </rPh>
    <rPh sb="17" eb="18">
      <t>フク</t>
    </rPh>
    <phoneticPr fontId="19"/>
  </si>
  <si>
    <t>控除財源に国庫支出金又は道支出金以外の財源が含まれますか。</t>
    <rPh sb="0" eb="2">
      <t>コウジョ</t>
    </rPh>
    <rPh sb="2" eb="4">
      <t>ザイゲン</t>
    </rPh>
    <rPh sb="5" eb="7">
      <t>コッコ</t>
    </rPh>
    <rPh sb="7" eb="10">
      <t>シシュツキン</t>
    </rPh>
    <rPh sb="10" eb="11">
      <t>マタ</t>
    </rPh>
    <rPh sb="12" eb="13">
      <t>ドウ</t>
    </rPh>
    <rPh sb="13" eb="16">
      <t>シシュツキン</t>
    </rPh>
    <rPh sb="16" eb="18">
      <t>イガイ</t>
    </rPh>
    <rPh sb="19" eb="21">
      <t>ザイゲン</t>
    </rPh>
    <rPh sb="22" eb="23">
      <t>フク</t>
    </rPh>
    <phoneticPr fontId="19"/>
  </si>
  <si>
    <t>確認項目</t>
    <rPh sb="0" eb="2">
      <t>カクニン</t>
    </rPh>
    <rPh sb="2" eb="4">
      <t>コウモク</t>
    </rPh>
    <phoneticPr fontId="16"/>
  </si>
  <si>
    <t>作成者</t>
    <rPh sb="0" eb="3">
      <t>サクセイシャ</t>
    </rPh>
    <phoneticPr fontId="16"/>
  </si>
  <si>
    <t>検証者</t>
    <rPh sb="0" eb="2">
      <t>ケンショウ</t>
    </rPh>
    <rPh sb="2" eb="3">
      <t>シャ</t>
    </rPh>
    <phoneticPr fontId="16"/>
  </si>
  <si>
    <t>検証資料</t>
    <rPh sb="0" eb="2">
      <t>ケンショウ</t>
    </rPh>
    <rPh sb="2" eb="4">
      <t>シリョウ</t>
    </rPh>
    <phoneticPr fontId="16"/>
  </si>
  <si>
    <t>貸付対象事業費</t>
    <rPh sb="0" eb="2">
      <t>カシツケ</t>
    </rPh>
    <rPh sb="2" eb="4">
      <t>タイショウ</t>
    </rPh>
    <rPh sb="4" eb="7">
      <t>ジギョウヒ</t>
    </rPh>
    <phoneticPr fontId="16"/>
  </si>
  <si>
    <t>実施事業費の確定</t>
    <rPh sb="0" eb="2">
      <t>ジッシ</t>
    </rPh>
    <rPh sb="2" eb="5">
      <t>ジギョウヒ</t>
    </rPh>
    <rPh sb="6" eb="8">
      <t>カクテイ</t>
    </rPh>
    <phoneticPr fontId="16"/>
  </si>
  <si>
    <t>事業課の担当者</t>
    <rPh sb="0" eb="2">
      <t>ジギョウ</t>
    </rPh>
    <rPh sb="2" eb="3">
      <t>カ</t>
    </rPh>
    <rPh sb="4" eb="7">
      <t>タントウシャ</t>
    </rPh>
    <phoneticPr fontId="16"/>
  </si>
  <si>
    <t>事業課</t>
    <rPh sb="0" eb="2">
      <t>ジギョウ</t>
    </rPh>
    <rPh sb="2" eb="3">
      <t>カ</t>
    </rPh>
    <phoneticPr fontId="16"/>
  </si>
  <si>
    <t>契約書</t>
    <rPh sb="0" eb="3">
      <t>ケイヤクショ</t>
    </rPh>
    <phoneticPr fontId="16"/>
  </si>
  <si>
    <t>財政担当課の担当者</t>
    <rPh sb="0" eb="2">
      <t>ザイセイ</t>
    </rPh>
    <rPh sb="2" eb="4">
      <t>タントウ</t>
    </rPh>
    <rPh sb="4" eb="5">
      <t>カ</t>
    </rPh>
    <rPh sb="6" eb="9">
      <t>タントウシャ</t>
    </rPh>
    <phoneticPr fontId="16"/>
  </si>
  <si>
    <t>財政担当課</t>
    <rPh sb="0" eb="2">
      <t>ザイセイ</t>
    </rPh>
    <rPh sb="2" eb="5">
      <t>タントウカ</t>
    </rPh>
    <phoneticPr fontId="16"/>
  </si>
  <si>
    <t>対象事業費の算出</t>
    <rPh sb="0" eb="2">
      <t>タイショウ</t>
    </rPh>
    <rPh sb="2" eb="5">
      <t>ジギョウヒ</t>
    </rPh>
    <rPh sb="6" eb="8">
      <t>サンシュツ</t>
    </rPh>
    <phoneticPr fontId="16"/>
  </si>
  <si>
    <t>実施設計書</t>
    <rPh sb="0" eb="2">
      <t>ジッシ</t>
    </rPh>
    <rPh sb="2" eb="5">
      <t>セッケイショ</t>
    </rPh>
    <phoneticPr fontId="16"/>
  </si>
  <si>
    <t>　対象外事業費の有無</t>
    <rPh sb="1" eb="4">
      <t>タイショウガイ</t>
    </rPh>
    <rPh sb="4" eb="7">
      <t>ジギョウヒ</t>
    </rPh>
    <rPh sb="8" eb="10">
      <t>ウム</t>
    </rPh>
    <phoneticPr fontId="16"/>
  </si>
  <si>
    <t>対象外事業費リスト</t>
    <rPh sb="0" eb="3">
      <t>タイショウガイ</t>
    </rPh>
    <rPh sb="3" eb="6">
      <t>ジギョウヒ</t>
    </rPh>
    <phoneticPr fontId="16"/>
  </si>
  <si>
    <t>有</t>
    <rPh sb="0" eb="1">
      <t>ア</t>
    </rPh>
    <phoneticPr fontId="68"/>
  </si>
  <si>
    <t>無</t>
    <rPh sb="0" eb="1">
      <t>ナ</t>
    </rPh>
    <phoneticPr fontId="68"/>
  </si>
  <si>
    <t>決算済事業費</t>
    <rPh sb="0" eb="2">
      <t>ケッサン</t>
    </rPh>
    <rPh sb="2" eb="3">
      <t>ズ</t>
    </rPh>
    <rPh sb="3" eb="6">
      <t>ジギョウヒ</t>
    </rPh>
    <phoneticPr fontId="16"/>
  </si>
  <si>
    <t>決算書</t>
    <rPh sb="0" eb="3">
      <t>ケッサンショ</t>
    </rPh>
    <phoneticPr fontId="16"/>
  </si>
  <si>
    <t>控除財源等</t>
    <rPh sb="0" eb="2">
      <t>コウジョ</t>
    </rPh>
    <rPh sb="2" eb="4">
      <t>ザイゲン</t>
    </rPh>
    <rPh sb="4" eb="5">
      <t>トウ</t>
    </rPh>
    <phoneticPr fontId="16"/>
  </si>
  <si>
    <t>補助金等</t>
    <rPh sb="0" eb="3">
      <t>ホジョキン</t>
    </rPh>
    <rPh sb="3" eb="4">
      <t>トウ</t>
    </rPh>
    <phoneticPr fontId="16"/>
  </si>
  <si>
    <t>補助事業等実績報告書</t>
    <rPh sb="0" eb="2">
      <t>ホジョ</t>
    </rPh>
    <rPh sb="2" eb="5">
      <t>ジギョウナド</t>
    </rPh>
    <rPh sb="5" eb="7">
      <t>ジッセキ</t>
    </rPh>
    <rPh sb="7" eb="10">
      <t>ホウコクショ</t>
    </rPh>
    <phoneticPr fontId="16"/>
  </si>
  <si>
    <t>都道府県支出金の収納関係書類</t>
    <rPh sb="0" eb="4">
      <t>トドウフケン</t>
    </rPh>
    <rPh sb="4" eb="7">
      <t>シシュツキン</t>
    </rPh>
    <rPh sb="8" eb="10">
      <t>シュウノウ</t>
    </rPh>
    <rPh sb="10" eb="12">
      <t>カンケイ</t>
    </rPh>
    <rPh sb="12" eb="14">
      <t>ショルイ</t>
    </rPh>
    <phoneticPr fontId="16"/>
  </si>
  <si>
    <t>寄付金・負担金・</t>
    <rPh sb="0" eb="3">
      <t>キフキン</t>
    </rPh>
    <rPh sb="4" eb="7">
      <t>フタンキン</t>
    </rPh>
    <phoneticPr fontId="16"/>
  </si>
  <si>
    <t>分担金等徴収簿</t>
    <rPh sb="0" eb="4">
      <t>ブンタンキンナド</t>
    </rPh>
    <rPh sb="4" eb="6">
      <t>チョウシュウ</t>
    </rPh>
    <rPh sb="6" eb="7">
      <t>ボ</t>
    </rPh>
    <phoneticPr fontId="16"/>
  </si>
  <si>
    <t>分担金等</t>
    <rPh sb="0" eb="3">
      <t>ブンタンキン</t>
    </rPh>
    <rPh sb="3" eb="4">
      <t>トウ</t>
    </rPh>
    <phoneticPr fontId="16"/>
  </si>
  <si>
    <t>寄付金採納簿</t>
    <rPh sb="0" eb="3">
      <t>キフキン</t>
    </rPh>
    <rPh sb="3" eb="5">
      <t>サイノウ</t>
    </rPh>
    <rPh sb="5" eb="6">
      <t>ボ</t>
    </rPh>
    <phoneticPr fontId="16"/>
  </si>
  <si>
    <t>保険金等の収納関係書類</t>
    <rPh sb="0" eb="4">
      <t>ホケンキンナド</t>
    </rPh>
    <rPh sb="5" eb="7">
      <t>シュウノウ</t>
    </rPh>
    <rPh sb="7" eb="9">
      <t>カンケイ</t>
    </rPh>
    <rPh sb="9" eb="11">
      <t>ショルイ</t>
    </rPh>
    <phoneticPr fontId="16"/>
  </si>
  <si>
    <t>基金台帳</t>
    <rPh sb="0" eb="2">
      <t>キキン</t>
    </rPh>
    <rPh sb="2" eb="4">
      <t>ダイチョウ</t>
    </rPh>
    <phoneticPr fontId="16"/>
  </si>
  <si>
    <t>（単位：千円）</t>
    <phoneticPr fontId="13"/>
  </si>
  <si>
    <t>実施事業費</t>
    <rPh sb="0" eb="2">
      <t>ジッシ</t>
    </rPh>
    <rPh sb="2" eb="5">
      <t>ジギョウヒ</t>
    </rPh>
    <phoneticPr fontId="68"/>
  </si>
  <si>
    <t>(B+O)</t>
    <phoneticPr fontId="68"/>
  </si>
  <si>
    <t>Ａ</t>
    <phoneticPr fontId="68"/>
  </si>
  <si>
    <t>Ｂ</t>
    <phoneticPr fontId="68"/>
  </si>
  <si>
    <t>（うち事務費）</t>
    <rPh sb="3" eb="6">
      <t>ジムヒ</t>
    </rPh>
    <phoneticPr fontId="68"/>
  </si>
  <si>
    <t>Ｃ</t>
    <phoneticPr fontId="68"/>
  </si>
  <si>
    <t>（</t>
    <phoneticPr fontId="68"/>
  </si>
  <si>
    <t>）</t>
    <phoneticPr fontId="68"/>
  </si>
  <si>
    <t>施設分</t>
    <rPh sb="0" eb="2">
      <t>シセツ</t>
    </rPh>
    <rPh sb="2" eb="3">
      <t>フン</t>
    </rPh>
    <phoneticPr fontId="68"/>
  </si>
  <si>
    <t>Ｄ</t>
    <phoneticPr fontId="68"/>
  </si>
  <si>
    <t>【</t>
    <phoneticPr fontId="16"/>
  </si>
  <si>
    <t>】</t>
    <phoneticPr fontId="16"/>
  </si>
  <si>
    <t>一般的調査費</t>
    <rPh sb="0" eb="3">
      <t>イッパンテキ</t>
    </rPh>
    <rPh sb="3" eb="6">
      <t>チョウサヒ</t>
    </rPh>
    <phoneticPr fontId="68"/>
  </si>
  <si>
    <t>Ｅ</t>
    <phoneticPr fontId="13"/>
  </si>
  <si>
    <t>維持管理費</t>
    <rPh sb="0" eb="2">
      <t>イジ</t>
    </rPh>
    <rPh sb="2" eb="5">
      <t>カンリヒ</t>
    </rPh>
    <phoneticPr fontId="68"/>
  </si>
  <si>
    <t>Ｆ</t>
    <phoneticPr fontId="68"/>
  </si>
  <si>
    <t>解体撤去費等</t>
    <rPh sb="0" eb="2">
      <t>カイタイ</t>
    </rPh>
    <rPh sb="2" eb="5">
      <t>テッキョヒ</t>
    </rPh>
    <rPh sb="5" eb="6">
      <t>トウ</t>
    </rPh>
    <phoneticPr fontId="68"/>
  </si>
  <si>
    <t>Ｇ</t>
    <phoneticPr fontId="68"/>
  </si>
  <si>
    <t>備品等</t>
    <rPh sb="0" eb="2">
      <t>ビヒン</t>
    </rPh>
    <rPh sb="2" eb="3">
      <t>トウ</t>
    </rPh>
    <phoneticPr fontId="68"/>
  </si>
  <si>
    <t>Ｈ</t>
    <phoneticPr fontId="68"/>
  </si>
  <si>
    <t>消火栓等</t>
    <rPh sb="0" eb="3">
      <t>ショウカセン</t>
    </rPh>
    <rPh sb="3" eb="4">
      <t>ナド</t>
    </rPh>
    <phoneticPr fontId="68"/>
  </si>
  <si>
    <t>Ｉ</t>
    <phoneticPr fontId="68"/>
  </si>
  <si>
    <t>Ｊ</t>
    <phoneticPr fontId="13"/>
  </si>
  <si>
    <t>Ｋ</t>
    <phoneticPr fontId="13"/>
  </si>
  <si>
    <t>Ｌ</t>
    <phoneticPr fontId="13"/>
  </si>
  <si>
    <t>Ｍ</t>
    <phoneticPr fontId="68"/>
  </si>
  <si>
    <t>Ｎ</t>
    <phoneticPr fontId="13"/>
  </si>
  <si>
    <t>Ｏ</t>
    <phoneticPr fontId="68"/>
  </si>
  <si>
    <t>用地分</t>
    <rPh sb="0" eb="2">
      <t>ヨウチ</t>
    </rPh>
    <rPh sb="2" eb="3">
      <t>フン</t>
    </rPh>
    <phoneticPr fontId="68"/>
  </si>
  <si>
    <t>Ｐ</t>
    <phoneticPr fontId="68"/>
  </si>
  <si>
    <t>事業区域外用地</t>
    <rPh sb="0" eb="2">
      <t>ジギョウ</t>
    </rPh>
    <rPh sb="2" eb="5">
      <t>クイキガイ</t>
    </rPh>
    <rPh sb="5" eb="7">
      <t>ヨウチ</t>
    </rPh>
    <phoneticPr fontId="68"/>
  </si>
  <si>
    <t>Ｑ</t>
    <phoneticPr fontId="68"/>
  </si>
  <si>
    <t>Ｒ</t>
    <phoneticPr fontId="68"/>
  </si>
  <si>
    <t>単独事業に係る事務費計算</t>
    <rPh sb="0" eb="2">
      <t>タンドク</t>
    </rPh>
    <rPh sb="2" eb="4">
      <t>ジギョウ</t>
    </rPh>
    <rPh sb="5" eb="6">
      <t>カカ</t>
    </rPh>
    <rPh sb="7" eb="10">
      <t>ジムヒ</t>
    </rPh>
    <rPh sb="10" eb="12">
      <t>ケイサン</t>
    </rPh>
    <phoneticPr fontId="68"/>
  </si>
  <si>
    <t>起債対象事業費</t>
    <rPh sb="0" eb="2">
      <t>キサイ</t>
    </rPh>
    <rPh sb="2" eb="4">
      <t>タイショウ</t>
    </rPh>
    <rPh sb="4" eb="7">
      <t>ジギョウヒ</t>
    </rPh>
    <phoneticPr fontId="16"/>
  </si>
  <si>
    <t>×</t>
    <phoneticPr fontId="13"/>
  </si>
  <si>
    <t>%</t>
    <phoneticPr fontId="16"/>
  </si>
  <si>
    <t>＝</t>
    <phoneticPr fontId="13"/>
  </si>
  <si>
    <t xml:space="preserve"> (Ｍ－Ｎ)</t>
    <phoneticPr fontId="16"/>
  </si>
  <si>
    <t>１．【　　】内には、起債対象外事業費に対応する国・都道府県補助金の額を記入する。</t>
    <rPh sb="6" eb="7">
      <t>ナイ</t>
    </rPh>
    <rPh sb="10" eb="12">
      <t>キサイ</t>
    </rPh>
    <rPh sb="12" eb="15">
      <t>タイショウガイ</t>
    </rPh>
    <rPh sb="15" eb="17">
      <t>ジギョウ</t>
    </rPh>
    <rPh sb="17" eb="18">
      <t>ヒ</t>
    </rPh>
    <rPh sb="19" eb="21">
      <t>タイオウ</t>
    </rPh>
    <rPh sb="23" eb="24">
      <t>クニ</t>
    </rPh>
    <rPh sb="25" eb="29">
      <t>トドウフケン</t>
    </rPh>
    <rPh sb="29" eb="32">
      <t>ホジョキン</t>
    </rPh>
    <rPh sb="33" eb="34">
      <t>ガク</t>
    </rPh>
    <rPh sb="35" eb="37">
      <t>キニュウ</t>
    </rPh>
    <phoneticPr fontId="68"/>
  </si>
  <si>
    <t>４．用地分には、造成費、補償費、用地の取得に直接必要とする諸経費等を含む。</t>
    <rPh sb="2" eb="4">
      <t>ヨウチ</t>
    </rPh>
    <rPh sb="4" eb="5">
      <t>ブン</t>
    </rPh>
    <rPh sb="8" eb="10">
      <t>ゾウセイ</t>
    </rPh>
    <rPh sb="10" eb="11">
      <t>ヒ</t>
    </rPh>
    <rPh sb="12" eb="14">
      <t>ホショウ</t>
    </rPh>
    <rPh sb="14" eb="15">
      <t>ヒ</t>
    </rPh>
    <rPh sb="16" eb="18">
      <t>ヨウチ</t>
    </rPh>
    <rPh sb="19" eb="21">
      <t>シュトク</t>
    </rPh>
    <rPh sb="22" eb="24">
      <t>チョクセツ</t>
    </rPh>
    <rPh sb="24" eb="26">
      <t>ヒツヨウ</t>
    </rPh>
    <rPh sb="29" eb="30">
      <t>ショ</t>
    </rPh>
    <rPh sb="30" eb="32">
      <t>ケイヒ</t>
    </rPh>
    <rPh sb="32" eb="33">
      <t>トウ</t>
    </rPh>
    <rPh sb="34" eb="35">
      <t>フク</t>
    </rPh>
    <phoneticPr fontId="68"/>
  </si>
  <si>
    <t>５．臨時財政対策債の借入の場合は、添付不要。</t>
    <rPh sb="2" eb="4">
      <t>リンジ</t>
    </rPh>
    <rPh sb="4" eb="6">
      <t>ザイセイ</t>
    </rPh>
    <rPh sb="6" eb="8">
      <t>タイサク</t>
    </rPh>
    <rPh sb="8" eb="9">
      <t>サイ</t>
    </rPh>
    <rPh sb="10" eb="12">
      <t>カリイレ</t>
    </rPh>
    <rPh sb="13" eb="15">
      <t>バアイ</t>
    </rPh>
    <rPh sb="17" eb="19">
      <t>テンプ</t>
    </rPh>
    <rPh sb="19" eb="21">
      <t>フヨウ</t>
    </rPh>
    <phoneticPr fontId="16"/>
  </si>
  <si>
    <t>□</t>
    <phoneticPr fontId="68"/>
  </si>
  <si>
    <t>■</t>
    <phoneticPr fontId="68"/>
  </si>
  <si>
    <t>２．上記１．で「対象外事業費有」にチェックした場合のみ、以下に記入して下さい。</t>
    <rPh sb="2" eb="4">
      <t>ジョウキ</t>
    </rPh>
    <rPh sb="8" eb="11">
      <t>タイショウガイ</t>
    </rPh>
    <rPh sb="11" eb="14">
      <t>ジギョウヒ</t>
    </rPh>
    <rPh sb="14" eb="15">
      <t>アリ</t>
    </rPh>
    <rPh sb="23" eb="25">
      <t>バアイ</t>
    </rPh>
    <rPh sb="28" eb="30">
      <t>イカ</t>
    </rPh>
    <rPh sb="31" eb="33">
      <t>キニュウ</t>
    </rPh>
    <rPh sb="35" eb="36">
      <t>クダ</t>
    </rPh>
    <phoneticPr fontId="13"/>
  </si>
  <si>
    <t>(</t>
  </si>
  <si>
    <t>(</t>
    <phoneticPr fontId="14"/>
  </si>
  <si>
    <t>)</t>
  </si>
  <si>
    <t>　実施事業費</t>
    <rPh sb="1" eb="3">
      <t>ジッシ</t>
    </rPh>
    <rPh sb="3" eb="6">
      <t>ジギョウヒ</t>
    </rPh>
    <phoneticPr fontId="68"/>
  </si>
  <si>
    <t>　起債対象外事業費</t>
    <rPh sb="1" eb="3">
      <t>キサイ</t>
    </rPh>
    <rPh sb="3" eb="6">
      <t>タイショウガイ</t>
    </rPh>
    <rPh sb="6" eb="9">
      <t>ジギョウヒ</t>
    </rPh>
    <phoneticPr fontId="68"/>
  </si>
  <si>
    <t xml:space="preserve">　起債対象事業費 </t>
    <rPh sb="1" eb="3">
      <t>キサイ</t>
    </rPh>
    <rPh sb="3" eb="5">
      <t>タイショウ</t>
    </rPh>
    <rPh sb="5" eb="8">
      <t>ジギョウヒ</t>
    </rPh>
    <phoneticPr fontId="68"/>
  </si>
  <si>
    <t>　起債対象外事業費</t>
    <rPh sb="1" eb="3">
      <t>キサイ</t>
    </rPh>
    <rPh sb="3" eb="5">
      <t>タイショウ</t>
    </rPh>
    <rPh sb="5" eb="6">
      <t>ガイ</t>
    </rPh>
    <rPh sb="6" eb="9">
      <t>ジギョウヒ</t>
    </rPh>
    <phoneticPr fontId="68"/>
  </si>
  <si>
    <t>　起債対象事業費</t>
    <rPh sb="1" eb="3">
      <t>キサイ</t>
    </rPh>
    <rPh sb="3" eb="5">
      <t>タイショウ</t>
    </rPh>
    <rPh sb="5" eb="8">
      <t>ジギョウヒ</t>
    </rPh>
    <phoneticPr fontId="68"/>
  </si>
  <si>
    <t>◆◆補助金（〇〇省）</t>
    <rPh sb="2" eb="5">
      <t>ホジョキン</t>
    </rPh>
    <rPh sb="8" eb="9">
      <t>ショウ</t>
    </rPh>
    <phoneticPr fontId="14"/>
  </si>
  <si>
    <r>
      <rPr>
        <sz val="14"/>
        <rFont val="HGｺﾞｼｯｸM"/>
        <family val="3"/>
        <charset val="128"/>
      </rPr>
      <t>２．</t>
    </r>
    <r>
      <rPr>
        <b/>
        <sz val="14"/>
        <color rgb="FF0070C0"/>
        <rFont val="HGｺﾞｼｯｸM"/>
        <family val="3"/>
        <charset val="128"/>
      </rPr>
      <t>「事業名」</t>
    </r>
    <r>
      <rPr>
        <sz val="14"/>
        <rFont val="HGｺﾞｼｯｸM"/>
        <family val="3"/>
        <charset val="128"/>
      </rPr>
      <t>には</t>
    </r>
    <r>
      <rPr>
        <sz val="14"/>
        <color theme="1"/>
        <rFont val="HGｺﾞｼｯｸM"/>
        <family val="3"/>
        <charset val="128"/>
      </rPr>
      <t>財政融資資金貸付予定額（変更）通知書に記載されている事業名を記入する。</t>
    </r>
    <rPh sb="3" eb="5">
      <t>ジギョウ</t>
    </rPh>
    <rPh sb="5" eb="6">
      <t>メイ</t>
    </rPh>
    <phoneticPr fontId="34"/>
  </si>
  <si>
    <t>　うち補助対象事業費</t>
    <rPh sb="3" eb="5">
      <t>ホジョ</t>
    </rPh>
    <rPh sb="5" eb="7">
      <t>タイショウ</t>
    </rPh>
    <rPh sb="7" eb="10">
      <t>ジギョウヒ</t>
    </rPh>
    <phoneticPr fontId="68"/>
  </si>
  <si>
    <t>　うち単独事業費</t>
    <rPh sb="3" eb="5">
      <t>タンドク</t>
    </rPh>
    <rPh sb="5" eb="8">
      <t>ジギョウヒ</t>
    </rPh>
    <phoneticPr fontId="68"/>
  </si>
  <si>
    <t>(B-D)</t>
  </si>
  <si>
    <t>(O-P)</t>
    <phoneticPr fontId="14"/>
  </si>
  <si>
    <t>(M+Q)</t>
    <phoneticPr fontId="14"/>
  </si>
  <si>
    <t>実　施　事　業　費　計</t>
    <rPh sb="0" eb="1">
      <t>ジツ</t>
    </rPh>
    <rPh sb="2" eb="3">
      <t>シ</t>
    </rPh>
    <rPh sb="4" eb="5">
      <t>コト</t>
    </rPh>
    <rPh sb="6" eb="7">
      <t>ゴウ</t>
    </rPh>
    <rPh sb="8" eb="9">
      <t>ヒ</t>
    </rPh>
    <rPh sb="10" eb="11">
      <t>ケイ</t>
    </rPh>
    <phoneticPr fontId="68"/>
  </si>
  <si>
    <t>起　債　対　象　事　業　費　計</t>
    <rPh sb="0" eb="1">
      <t>キ</t>
    </rPh>
    <rPh sb="2" eb="3">
      <t>サイ</t>
    </rPh>
    <rPh sb="4" eb="5">
      <t>タイ</t>
    </rPh>
    <rPh sb="6" eb="7">
      <t>ゾウ</t>
    </rPh>
    <rPh sb="8" eb="9">
      <t>コト</t>
    </rPh>
    <rPh sb="10" eb="11">
      <t>ゴウ</t>
    </rPh>
    <rPh sb="12" eb="13">
      <t>ヒ</t>
    </rPh>
    <rPh sb="14" eb="15">
      <t>ケイ</t>
    </rPh>
    <phoneticPr fontId="68"/>
  </si>
  <si>
    <t>部分払の場合</t>
    <phoneticPr fontId="14"/>
  </si>
  <si>
    <t>部分払(未払金あり)の場合</t>
    <phoneticPr fontId="14"/>
  </si>
  <si>
    <t>一括の場合</t>
    <phoneticPr fontId="14"/>
  </si>
  <si>
    <t>臨時財政対策債の場合</t>
    <phoneticPr fontId="14"/>
  </si>
  <si>
    <t>注</t>
    <phoneticPr fontId="14"/>
  </si>
  <si>
    <t>２．「一般的調査費」には基本設計、補助金の交付申請事務委託、地元調整、道路使用協議等も含む。</t>
  </si>
  <si>
    <t>３．「備品等」とは対象外備品及び消耗品をいう。「対象外備品等」とは、原則として１品あたりの取得原価が２０万円未満、又は耐用年数が５年未満であるものをいう。</t>
    <phoneticPr fontId="14"/>
  </si>
  <si>
    <t>〔記載例①～④〕　①部分払　②部分払(未払金あり)　③一括　④臨時財政対策債　</t>
    <phoneticPr fontId="14"/>
  </si>
  <si>
    <t>ver.R7.10</t>
    <phoneticPr fontId="14"/>
  </si>
  <si>
    <t>：記載例の年度設定</t>
    <rPh sb="1" eb="4">
      <t>キサイレイ</t>
    </rPh>
    <rPh sb="5" eb="9">
      <t>ネンドセッテイ</t>
    </rPh>
    <phoneticPr fontId="14"/>
  </si>
  <si>
    <t>その他（　　　　　　）</t>
    <phoneticPr fontId="14"/>
  </si>
  <si>
    <t>その他（　　　　　　　　　）</t>
    <phoneticPr fontId="68"/>
  </si>
  <si>
    <t>←対象事業費の算出の有無</t>
    <rPh sb="10" eb="12">
      <t>ウム</t>
    </rPh>
    <phoneticPr fontId="14"/>
  </si>
  <si>
    <t>←数値入力の有無（判定用）</t>
    <rPh sb="1" eb="3">
      <t>スウチ</t>
    </rPh>
    <rPh sb="3" eb="5">
      <t>ニュウリョク</t>
    </rPh>
    <rPh sb="6" eb="8">
      <t>ウム</t>
    </rPh>
    <rPh sb="9" eb="12">
      <t>ハンテイヨウ</t>
    </rPh>
    <phoneticPr fontId="14"/>
  </si>
  <si>
    <t>令和</t>
    <rPh sb="0" eb="2">
      <t>レイワ</t>
    </rPh>
    <phoneticPr fontId="14"/>
  </si>
  <si>
    <t xml:space="preserve">その他参考
</t>
    <rPh sb="2" eb="3">
      <t>タ</t>
    </rPh>
    <rPh sb="3" eb="5">
      <t>サンコウ</t>
    </rPh>
    <phoneticPr fontId="19"/>
  </si>
  <si>
    <t>下水道別紙１</t>
    <rPh sb="0" eb="3">
      <t>ゲスイドウ</t>
    </rPh>
    <rPh sb="3" eb="5">
      <t>ベッシ</t>
    </rPh>
    <phoneticPr fontId="34"/>
  </si>
  <si>
    <t>第１　起債予定額</t>
    <rPh sb="3" eb="5">
      <t>キサイ</t>
    </rPh>
    <rPh sb="5" eb="8">
      <t>ヨテイガク</t>
    </rPh>
    <phoneticPr fontId="34"/>
  </si>
  <si>
    <t>元金償還金総額①</t>
    <rPh sb="0" eb="2">
      <t>ガンキン</t>
    </rPh>
    <rPh sb="2" eb="4">
      <t>ショウカン</t>
    </rPh>
    <rPh sb="4" eb="5">
      <t>キン</t>
    </rPh>
    <rPh sb="5" eb="7">
      <t>ソウガク</t>
    </rPh>
    <phoneticPr fontId="34"/>
  </si>
  <si>
    <t>資本費平準化債元金償還金②</t>
    <rPh sb="0" eb="3">
      <t>シホンヒ</t>
    </rPh>
    <rPh sb="3" eb="6">
      <t>ヘイジュンカ</t>
    </rPh>
    <rPh sb="6" eb="7">
      <t>サイ</t>
    </rPh>
    <rPh sb="7" eb="9">
      <t>ガンキン</t>
    </rPh>
    <rPh sb="9" eb="11">
      <t>ショウカン</t>
    </rPh>
    <rPh sb="11" eb="12">
      <t>キン</t>
    </rPh>
    <phoneticPr fontId="34"/>
  </si>
  <si>
    <t>下水道事業債
（特別措置分）
元金償還金③</t>
    <rPh sb="0" eb="3">
      <t>ゲスイドウ</t>
    </rPh>
    <rPh sb="3" eb="6">
      <t>ジギョウサイ</t>
    </rPh>
    <rPh sb="8" eb="10">
      <t>トクベツ</t>
    </rPh>
    <rPh sb="10" eb="12">
      <t>ソチ</t>
    </rPh>
    <rPh sb="12" eb="13">
      <t>ブン</t>
    </rPh>
    <rPh sb="15" eb="17">
      <t>ガンキン</t>
    </rPh>
    <rPh sb="17" eb="19">
      <t>ショウカン</t>
    </rPh>
    <rPh sb="19" eb="20">
      <t>キン</t>
    </rPh>
    <phoneticPr fontId="34"/>
  </si>
  <si>
    <t>借換債発行額④</t>
    <rPh sb="0" eb="1">
      <t>カ</t>
    </rPh>
    <rPh sb="1" eb="2">
      <t>カ</t>
    </rPh>
    <rPh sb="2" eb="3">
      <t>サイ</t>
    </rPh>
    <rPh sb="3" eb="6">
      <t>ハッコウガク</t>
    </rPh>
    <phoneticPr fontId="34"/>
  </si>
  <si>
    <t>資本費平準化債元金償還金（企業債元金償還金と減価償却費との差額に対する起債分）⑤</t>
    <rPh sb="0" eb="2">
      <t>シホン</t>
    </rPh>
    <rPh sb="2" eb="3">
      <t>ヒ</t>
    </rPh>
    <rPh sb="3" eb="5">
      <t>ヘイジュン</t>
    </rPh>
    <rPh sb="5" eb="6">
      <t>カ</t>
    </rPh>
    <rPh sb="6" eb="7">
      <t>サイ</t>
    </rPh>
    <rPh sb="7" eb="9">
      <t>ガンキン</t>
    </rPh>
    <rPh sb="9" eb="11">
      <t>ショウカン</t>
    </rPh>
    <rPh sb="11" eb="12">
      <t>キン</t>
    </rPh>
    <phoneticPr fontId="34"/>
  </si>
  <si>
    <t>元金償還金⑥
（①+⑤-②-③-④）</t>
    <rPh sb="0" eb="2">
      <t>ガンキン</t>
    </rPh>
    <rPh sb="2" eb="4">
      <t>ショウカン</t>
    </rPh>
    <rPh sb="4" eb="5">
      <t>キン</t>
    </rPh>
    <phoneticPr fontId="34"/>
  </si>
  <si>
    <t>減価償却費相当額⑦</t>
    <rPh sb="0" eb="2">
      <t>ゲンカ</t>
    </rPh>
    <rPh sb="2" eb="4">
      <t>ショウキャク</t>
    </rPh>
    <rPh sb="4" eb="5">
      <t>ヒ</t>
    </rPh>
    <rPh sb="5" eb="8">
      <t>ソウトウガク</t>
    </rPh>
    <phoneticPr fontId="34"/>
  </si>
  <si>
    <t>発行可能額⑧
（⑥-⑦）</t>
    <rPh sb="0" eb="2">
      <t>ハッコウ</t>
    </rPh>
    <rPh sb="2" eb="5">
      <t>カノウガク</t>
    </rPh>
    <phoneticPr fontId="34"/>
  </si>
  <si>
    <t>償還年限⑩</t>
    <rPh sb="2" eb="4">
      <t>ネンゲン</t>
    </rPh>
    <phoneticPr fontId="34"/>
  </si>
  <si>
    <t>平均残存耐用年数⑪</t>
    <rPh sb="0" eb="2">
      <t>ヘイキン</t>
    </rPh>
    <rPh sb="2" eb="4">
      <t>ザンゾン</t>
    </rPh>
    <rPh sb="4" eb="6">
      <t>タイヨウ</t>
    </rPh>
    <rPh sb="6" eb="8">
      <t>ネンスウ</t>
    </rPh>
    <phoneticPr fontId="34"/>
  </si>
  <si>
    <t>元金償還金と減価償却費との差額</t>
    <rPh sb="0" eb="2">
      <t>ガンキン</t>
    </rPh>
    <rPh sb="2" eb="4">
      <t>ショウカン</t>
    </rPh>
    <rPh sb="4" eb="5">
      <t>キン</t>
    </rPh>
    <rPh sb="6" eb="8">
      <t>ゲンカ</t>
    </rPh>
    <rPh sb="8" eb="10">
      <t>ショウキャク</t>
    </rPh>
    <rPh sb="10" eb="11">
      <t>ヒ</t>
    </rPh>
    <rPh sb="13" eb="15">
      <t>サガク</t>
    </rPh>
    <phoneticPr fontId="34"/>
  </si>
  <si>
    <t>法適用事業</t>
    <rPh sb="0" eb="3">
      <t>ホウテキヨウ</t>
    </rPh>
    <rPh sb="3" eb="5">
      <t>ジギョウ</t>
    </rPh>
    <phoneticPr fontId="34"/>
  </si>
  <si>
    <t>元金償還金と減価償却費との差額合計</t>
    <rPh sb="4" eb="5">
      <t>キン</t>
    </rPh>
    <phoneticPr fontId="34"/>
  </si>
  <si>
    <t>※資本費平準化債の適債性については、収支計画等で事業開始後一定期間内において収支相償する事業であるかどうかについて、確認する必要があります。</t>
    <phoneticPr fontId="34"/>
  </si>
  <si>
    <t>　　なお、収支計画等の作成に当たっては、資本費平準化債の発行により、地方債の償還を繰り延べることや利子償還額が大きくなること等を適切に反映してください。</t>
    <phoneticPr fontId="34"/>
  </si>
  <si>
    <t>1　「元金償還金総額①」は、法適用事業については、当該年度決算統計の23表01行36列（建設改良のための企業債）に計上が見込まれる額から、法非適用事業については、26表01行49列（地方債償還金）に</t>
    <rPh sb="3" eb="5">
      <t>ガンキン</t>
    </rPh>
    <rPh sb="5" eb="7">
      <t>ショウカン</t>
    </rPh>
    <rPh sb="7" eb="8">
      <t>キン</t>
    </rPh>
    <rPh sb="8" eb="10">
      <t>ソウガク</t>
    </rPh>
    <rPh sb="14" eb="17">
      <t>ホウテキヨウ</t>
    </rPh>
    <rPh sb="17" eb="19">
      <t>ジギョウ</t>
    </rPh>
    <rPh sb="25" eb="27">
      <t>トウガイ</t>
    </rPh>
    <rPh sb="29" eb="31">
      <t>ケッサン</t>
    </rPh>
    <rPh sb="31" eb="33">
      <t>トウケイ</t>
    </rPh>
    <rPh sb="36" eb="37">
      <t>ヒョウ</t>
    </rPh>
    <rPh sb="39" eb="40">
      <t>ギョウ</t>
    </rPh>
    <rPh sb="42" eb="43">
      <t>レツ</t>
    </rPh>
    <rPh sb="44" eb="46">
      <t>ケンセツ</t>
    </rPh>
    <rPh sb="46" eb="48">
      <t>カイリョウ</t>
    </rPh>
    <rPh sb="52" eb="54">
      <t>キギョウ</t>
    </rPh>
    <rPh sb="54" eb="55">
      <t>サイ</t>
    </rPh>
    <rPh sb="57" eb="59">
      <t>ケイジョウ</t>
    </rPh>
    <rPh sb="60" eb="62">
      <t>ミコ</t>
    </rPh>
    <rPh sb="65" eb="66">
      <t>ガク</t>
    </rPh>
    <rPh sb="69" eb="70">
      <t>ホウ</t>
    </rPh>
    <rPh sb="70" eb="71">
      <t>ヒ</t>
    </rPh>
    <rPh sb="71" eb="73">
      <t>テキヨウ</t>
    </rPh>
    <rPh sb="73" eb="75">
      <t>ジギョウ</t>
    </rPh>
    <rPh sb="83" eb="84">
      <t>ヒョウ</t>
    </rPh>
    <rPh sb="86" eb="87">
      <t>ギョウ</t>
    </rPh>
    <rPh sb="89" eb="90">
      <t>レツ</t>
    </rPh>
    <rPh sb="91" eb="93">
      <t>チホウ</t>
    </rPh>
    <rPh sb="93" eb="94">
      <t>サイ</t>
    </rPh>
    <rPh sb="94" eb="97">
      <t>ショウカンキン</t>
    </rPh>
    <phoneticPr fontId="34"/>
  </si>
  <si>
    <t>　　計上が見込まれる額から、それぞれ52表01行14列（自己財源による繰上償還額。借換による償還分は含まないもの。）に計上が見込まれる額を控除した額を記入すること。</t>
    <rPh sb="2" eb="4">
      <t>ケイジョウ</t>
    </rPh>
    <rPh sb="5" eb="7">
      <t>ミコ</t>
    </rPh>
    <rPh sb="59" eb="61">
      <t>ケイジョウ</t>
    </rPh>
    <rPh sb="62" eb="64">
      <t>ミコ</t>
    </rPh>
    <phoneticPr fontId="34"/>
  </si>
  <si>
    <t>2　「資本費平準化債元金償還金②」は、当該年度以前に発行した資本費平準化債に係る当該年度の元金償還金を記入すること。（借換債をもって元金償還を行った額は含めないこと。）</t>
    <rPh sb="3" eb="6">
      <t>シホンヒ</t>
    </rPh>
    <rPh sb="6" eb="9">
      <t>ヘイジュンカ</t>
    </rPh>
    <rPh sb="9" eb="10">
      <t>サイ</t>
    </rPh>
    <rPh sb="10" eb="12">
      <t>ガンキン</t>
    </rPh>
    <rPh sb="12" eb="14">
      <t>ショウカン</t>
    </rPh>
    <rPh sb="14" eb="15">
      <t>キン</t>
    </rPh>
    <rPh sb="19" eb="21">
      <t>トウガイ</t>
    </rPh>
    <rPh sb="21" eb="23">
      <t>ネンド</t>
    </rPh>
    <rPh sb="23" eb="25">
      <t>イゼン</t>
    </rPh>
    <rPh sb="26" eb="28">
      <t>ハッコウ</t>
    </rPh>
    <rPh sb="30" eb="32">
      <t>シホン</t>
    </rPh>
    <rPh sb="32" eb="33">
      <t>ヒ</t>
    </rPh>
    <rPh sb="33" eb="35">
      <t>ヘイジュン</t>
    </rPh>
    <rPh sb="35" eb="36">
      <t>カ</t>
    </rPh>
    <rPh sb="36" eb="37">
      <t>サイ</t>
    </rPh>
    <rPh sb="38" eb="39">
      <t>カカ</t>
    </rPh>
    <rPh sb="40" eb="42">
      <t>トウガイ</t>
    </rPh>
    <rPh sb="42" eb="44">
      <t>ネンド</t>
    </rPh>
    <rPh sb="45" eb="47">
      <t>ガンキン</t>
    </rPh>
    <rPh sb="47" eb="49">
      <t>ショウカン</t>
    </rPh>
    <rPh sb="49" eb="50">
      <t>キン</t>
    </rPh>
    <rPh sb="51" eb="53">
      <t>キニュウ</t>
    </rPh>
    <rPh sb="66" eb="68">
      <t>ガンキン</t>
    </rPh>
    <rPh sb="68" eb="70">
      <t>ショウカン</t>
    </rPh>
    <rPh sb="74" eb="75">
      <t>ガク</t>
    </rPh>
    <rPh sb="76" eb="77">
      <t>フク</t>
    </rPh>
    <phoneticPr fontId="34"/>
  </si>
  <si>
    <t>　※　法非適用事業については、当該年度決算統計の52表01行09列（企業債償還金のうち資本費平準化債（～H15）分）及び52表01行10列（企業債償還金のうち資本費平準化債（H16～）分）に計上が見込まれる額を記入すること。</t>
    <rPh sb="3" eb="4">
      <t>ホウ</t>
    </rPh>
    <rPh sb="4" eb="5">
      <t>ヒ</t>
    </rPh>
    <rPh sb="5" eb="6">
      <t>テキ</t>
    </rPh>
    <rPh sb="6" eb="7">
      <t>ヨウ</t>
    </rPh>
    <rPh sb="7" eb="9">
      <t>ジギョウ</t>
    </rPh>
    <rPh sb="15" eb="17">
      <t>トウガイ</t>
    </rPh>
    <rPh sb="19" eb="21">
      <t>ケッサン</t>
    </rPh>
    <rPh sb="21" eb="23">
      <t>トウケイ</t>
    </rPh>
    <rPh sb="26" eb="27">
      <t>ヒョウ</t>
    </rPh>
    <rPh sb="29" eb="30">
      <t>ギョウ</t>
    </rPh>
    <rPh sb="32" eb="33">
      <t>レツ</t>
    </rPh>
    <rPh sb="34" eb="36">
      <t>キギョウ</t>
    </rPh>
    <rPh sb="36" eb="37">
      <t>サイ</t>
    </rPh>
    <rPh sb="37" eb="40">
      <t>ショウカンキン</t>
    </rPh>
    <rPh sb="43" eb="45">
      <t>シホン</t>
    </rPh>
    <rPh sb="45" eb="46">
      <t>ヒ</t>
    </rPh>
    <rPh sb="46" eb="49">
      <t>ヘイジュンカ</t>
    </rPh>
    <rPh sb="49" eb="50">
      <t>サイ</t>
    </rPh>
    <rPh sb="56" eb="57">
      <t>ブン</t>
    </rPh>
    <rPh sb="58" eb="59">
      <t>オヨ</t>
    </rPh>
    <rPh sb="62" eb="63">
      <t>ヒョウ</t>
    </rPh>
    <rPh sb="65" eb="66">
      <t>ギョウ</t>
    </rPh>
    <rPh sb="68" eb="69">
      <t>レツ</t>
    </rPh>
    <rPh sb="70" eb="72">
      <t>キギョウ</t>
    </rPh>
    <rPh sb="72" eb="73">
      <t>サイ</t>
    </rPh>
    <rPh sb="73" eb="76">
      <t>ショウカンキン</t>
    </rPh>
    <rPh sb="79" eb="81">
      <t>シホン</t>
    </rPh>
    <rPh sb="81" eb="82">
      <t>ヒ</t>
    </rPh>
    <rPh sb="82" eb="85">
      <t>ヘイジュンカ</t>
    </rPh>
    <rPh sb="85" eb="86">
      <t>サイ</t>
    </rPh>
    <rPh sb="92" eb="93">
      <t>ブン</t>
    </rPh>
    <rPh sb="95" eb="97">
      <t>ケイジョウ</t>
    </rPh>
    <rPh sb="98" eb="100">
      <t>ミコ</t>
    </rPh>
    <rPh sb="103" eb="104">
      <t>ガク</t>
    </rPh>
    <rPh sb="105" eb="107">
      <t>キニュウ</t>
    </rPh>
    <phoneticPr fontId="34"/>
  </si>
  <si>
    <t>　　　 また、法適用事業については、 「元金償還金総額①」において、既に控除されていることから、記入する必要はないこと。</t>
    <rPh sb="24" eb="25">
      <t>キン</t>
    </rPh>
    <phoneticPr fontId="34"/>
  </si>
  <si>
    <t>3　下水道事業債（特別措置分）元金償還金③」は、当該年度以前に発行した下水道事業債（特別措置分）に係る当該年度の元金償還金を記入すること。</t>
    <rPh sb="2" eb="5">
      <t>ゲスイドウ</t>
    </rPh>
    <rPh sb="5" eb="8">
      <t>ジギョウサイ</t>
    </rPh>
    <rPh sb="9" eb="11">
      <t>トクベツ</t>
    </rPh>
    <rPh sb="11" eb="13">
      <t>ソチ</t>
    </rPh>
    <rPh sb="13" eb="14">
      <t>ブン</t>
    </rPh>
    <rPh sb="15" eb="17">
      <t>ガンキン</t>
    </rPh>
    <rPh sb="17" eb="19">
      <t>ショウカン</t>
    </rPh>
    <rPh sb="19" eb="20">
      <t>キン</t>
    </rPh>
    <rPh sb="24" eb="26">
      <t>トウガイ</t>
    </rPh>
    <rPh sb="26" eb="28">
      <t>ネンド</t>
    </rPh>
    <rPh sb="28" eb="30">
      <t>イゼン</t>
    </rPh>
    <rPh sb="31" eb="33">
      <t>ハッコウ</t>
    </rPh>
    <rPh sb="35" eb="38">
      <t>ゲスイドウ</t>
    </rPh>
    <rPh sb="38" eb="41">
      <t>ジギョウサイ</t>
    </rPh>
    <rPh sb="42" eb="44">
      <t>トクベツ</t>
    </rPh>
    <rPh sb="44" eb="46">
      <t>ソチ</t>
    </rPh>
    <rPh sb="46" eb="47">
      <t>ブン</t>
    </rPh>
    <rPh sb="49" eb="50">
      <t>カカ</t>
    </rPh>
    <rPh sb="51" eb="53">
      <t>トウガイ</t>
    </rPh>
    <rPh sb="53" eb="55">
      <t>ネンド</t>
    </rPh>
    <rPh sb="56" eb="58">
      <t>ガンキン</t>
    </rPh>
    <rPh sb="58" eb="60">
      <t>ショウカン</t>
    </rPh>
    <rPh sb="60" eb="61">
      <t>キン</t>
    </rPh>
    <rPh sb="62" eb="64">
      <t>キニュウ</t>
    </rPh>
    <phoneticPr fontId="34"/>
  </si>
  <si>
    <t>　※　法非適用事業については、当該年度決算統計の52表01行13列（企業債償還金のうち特別措置分）に計上が見込まれる額を記入すること。</t>
    <rPh sb="15" eb="17">
      <t>トウガイ</t>
    </rPh>
    <rPh sb="34" eb="36">
      <t>キギョウ</t>
    </rPh>
    <rPh sb="36" eb="37">
      <t>サイ</t>
    </rPh>
    <rPh sb="37" eb="40">
      <t>ショウカンキン</t>
    </rPh>
    <rPh sb="43" eb="45">
      <t>トクベツ</t>
    </rPh>
    <rPh sb="45" eb="47">
      <t>ソチ</t>
    </rPh>
    <rPh sb="47" eb="48">
      <t>ブン</t>
    </rPh>
    <rPh sb="50" eb="52">
      <t>ケイジョウ</t>
    </rPh>
    <rPh sb="53" eb="55">
      <t>ミコ</t>
    </rPh>
    <phoneticPr fontId="34"/>
  </si>
  <si>
    <t>4　「借換債発行額④」は、法非適用事業についてのみ、当該年度決算統計の52表01行07列（企業債償還金のうち借換債収入分）及び15列（公害防止事業債分のうち借換債収入分）に計上が見込まれる額</t>
    <rPh sb="3" eb="4">
      <t>カ</t>
    </rPh>
    <rPh sb="4" eb="5">
      <t>カ</t>
    </rPh>
    <rPh sb="5" eb="6">
      <t>サイ</t>
    </rPh>
    <rPh sb="6" eb="9">
      <t>ハッコウガク</t>
    </rPh>
    <rPh sb="13" eb="14">
      <t>ホウ</t>
    </rPh>
    <rPh sb="14" eb="15">
      <t>ヒ</t>
    </rPh>
    <rPh sb="15" eb="17">
      <t>テキヨウ</t>
    </rPh>
    <rPh sb="17" eb="19">
      <t>ジギョウ</t>
    </rPh>
    <rPh sb="26" eb="28">
      <t>トウガイ</t>
    </rPh>
    <rPh sb="30" eb="32">
      <t>ケッサン</t>
    </rPh>
    <rPh sb="32" eb="34">
      <t>トウケイ</t>
    </rPh>
    <rPh sb="37" eb="38">
      <t>ヒョウ</t>
    </rPh>
    <rPh sb="40" eb="41">
      <t>ギョウ</t>
    </rPh>
    <rPh sb="43" eb="44">
      <t>レツ</t>
    </rPh>
    <rPh sb="45" eb="47">
      <t>キギョウ</t>
    </rPh>
    <rPh sb="47" eb="48">
      <t>サイ</t>
    </rPh>
    <rPh sb="48" eb="51">
      <t>ショウカンキン</t>
    </rPh>
    <rPh sb="61" eb="62">
      <t>オヨ</t>
    </rPh>
    <rPh sb="65" eb="66">
      <t>レツ</t>
    </rPh>
    <rPh sb="67" eb="69">
      <t>コウガイ</t>
    </rPh>
    <rPh sb="69" eb="71">
      <t>ボウシ</t>
    </rPh>
    <rPh sb="71" eb="73">
      <t>ジギョウ</t>
    </rPh>
    <rPh sb="73" eb="74">
      <t>サイ</t>
    </rPh>
    <rPh sb="74" eb="75">
      <t>ブン</t>
    </rPh>
    <rPh sb="78" eb="79">
      <t>カ</t>
    </rPh>
    <rPh sb="79" eb="80">
      <t>カ</t>
    </rPh>
    <rPh sb="80" eb="81">
      <t>サイ</t>
    </rPh>
    <rPh sb="81" eb="83">
      <t>シュウニュウ</t>
    </rPh>
    <rPh sb="83" eb="84">
      <t>ブン</t>
    </rPh>
    <rPh sb="86" eb="88">
      <t>ケイジョウ</t>
    </rPh>
    <rPh sb="89" eb="91">
      <t>ミコ</t>
    </rPh>
    <rPh sb="94" eb="95">
      <t>ガク</t>
    </rPh>
    <phoneticPr fontId="34"/>
  </si>
  <si>
    <t>　　の合計額を記入すること。　　※　法適用事業については、 「元金償還金総額①」において、既に控除されていることから、記入する必要はないこと。</t>
    <rPh sb="35" eb="36">
      <t>キン</t>
    </rPh>
    <phoneticPr fontId="34"/>
  </si>
  <si>
    <t>5　「資本費平準化債元金償還金（企業債元金償還金と減価償却費との差額に対する起債分）⑤」は、「資本費平準化債元金償還金②」のうち企業債元金償還金と減価償却費との差額に対する起債分（当該年度決算統計の52表01行10列に計上が見込まれる額のうち</t>
    <rPh sb="3" eb="5">
      <t>シホン</t>
    </rPh>
    <rPh sb="5" eb="6">
      <t>ヒ</t>
    </rPh>
    <rPh sb="6" eb="8">
      <t>ヘイジュン</t>
    </rPh>
    <rPh sb="8" eb="9">
      <t>カ</t>
    </rPh>
    <rPh sb="9" eb="10">
      <t>サイ</t>
    </rPh>
    <rPh sb="10" eb="12">
      <t>ガンキン</t>
    </rPh>
    <rPh sb="12" eb="14">
      <t>ショウカン</t>
    </rPh>
    <rPh sb="14" eb="15">
      <t>キン</t>
    </rPh>
    <phoneticPr fontId="34"/>
  </si>
  <si>
    <t>　　企業債元金償還金と減価償却費との差額に対する起債分）に係る当該年度の元金償還金を記入すること。（建設中元金分、未利用利子分に係る元金償還金は除いて記入すること。また、借換債をもって元金償還を行った額は含めないこと。）</t>
    <rPh sb="50" eb="53">
      <t>ケンセツチュウ</t>
    </rPh>
    <phoneticPr fontId="34"/>
  </si>
  <si>
    <t>6　「減価償却費相当額⑥」は、法適用事業については、当該年度決算統計の20表01行36列（減価償却費）に計上が見込まれる額を記入すること。ただし、法適用事業にあっては、</t>
    <rPh sb="3" eb="5">
      <t>ゲンカ</t>
    </rPh>
    <rPh sb="5" eb="8">
      <t>ショウキャクヒ</t>
    </rPh>
    <rPh sb="8" eb="10">
      <t>ソウトウ</t>
    </rPh>
    <rPh sb="10" eb="11">
      <t>ガク</t>
    </rPh>
    <rPh sb="15" eb="18">
      <t>ホウテキヨウ</t>
    </rPh>
    <rPh sb="18" eb="20">
      <t>ジギョウ</t>
    </rPh>
    <rPh sb="26" eb="28">
      <t>トウガイ</t>
    </rPh>
    <rPh sb="30" eb="32">
      <t>ケッサン</t>
    </rPh>
    <rPh sb="32" eb="34">
      <t>トウケイ</t>
    </rPh>
    <rPh sb="37" eb="38">
      <t>ヒョウ</t>
    </rPh>
    <rPh sb="40" eb="41">
      <t>ギョウ</t>
    </rPh>
    <rPh sb="43" eb="44">
      <t>レツ</t>
    </rPh>
    <rPh sb="45" eb="47">
      <t>ゲンカ</t>
    </rPh>
    <rPh sb="47" eb="49">
      <t>ショウキャク</t>
    </rPh>
    <rPh sb="49" eb="50">
      <t>ヒ</t>
    </rPh>
    <rPh sb="52" eb="54">
      <t>ケイジョウ</t>
    </rPh>
    <rPh sb="55" eb="57">
      <t>ミコ</t>
    </rPh>
    <rPh sb="60" eb="61">
      <t>ガク</t>
    </rPh>
    <rPh sb="62" eb="64">
      <t>キニュウ</t>
    </rPh>
    <rPh sb="73" eb="76">
      <t>ホウテキヨウ</t>
    </rPh>
    <rPh sb="76" eb="78">
      <t>ジギョウ</t>
    </rPh>
    <phoneticPr fontId="34"/>
  </si>
  <si>
    <t>　20表01行36列（減価償却費）に計上が見込まれる額から、当該年度における当該施設の取得に係る長期前受金（企業債（償却資産の取得又は改良に充てるために起こした企業債に限る。）の元金の償還に充てた一般会計</t>
    <rPh sb="30" eb="32">
      <t>トウガイ</t>
    </rPh>
    <phoneticPr fontId="34"/>
  </si>
  <si>
    <t>　又は他の特別会計からの繰入金を除く。）の償却額を控除して得た額を記入すること。</t>
    <rPh sb="21" eb="24">
      <t>ショウキャクガク</t>
    </rPh>
    <phoneticPr fontId="34"/>
  </si>
  <si>
    <t>　　なお、法非適用事業（下水道・集落排水施設）については、下記の算式により算出すること。</t>
    <phoneticPr fontId="34"/>
  </si>
  <si>
    <t>　　　減価償却費相当額＝（昭和50年度から令和５年度までの下水道事業債発行総額（建設改良に係るものに限るため、資本費平準化債、特別措置分及び借換債を除く。以下同じ。）のうち、管渠費相当分÷49×1.274
　　　　　　　　　　　　　　　　　　　　　　　 ＋平成12年度から令和５年度までの下水道事業債発行総額のうち、ポンプ場費相当分÷24×0.614＋平成11年度から令和５年度までの下水道事業債発行総額のうち、処理費相当分÷25×0.644
                                                                                   ＋平成元年度から令和５年度までの下水道事業債発行総額のうち、流域下水道建設負担金相当分÷35×0.915＋平成元年度から令和５年度までの下水道事業債発行総額のうち、その他の費用相当分÷35×0.826）×0.9</t>
    <rPh sb="3" eb="5">
      <t>ゲンカ</t>
    </rPh>
    <rPh sb="5" eb="8">
      <t>ショウキャクヒ</t>
    </rPh>
    <rPh sb="8" eb="11">
      <t>ソウトウガク</t>
    </rPh>
    <rPh sb="13" eb="15">
      <t>ショウワ</t>
    </rPh>
    <rPh sb="17" eb="19">
      <t>ネンド</t>
    </rPh>
    <rPh sb="24" eb="26">
      <t>ネンド</t>
    </rPh>
    <rPh sb="29" eb="32">
      <t>ゲスイドウ</t>
    </rPh>
    <rPh sb="35" eb="37">
      <t>ハッコウ</t>
    </rPh>
    <rPh sb="37" eb="39">
      <t>ソウガク</t>
    </rPh>
    <rPh sb="77" eb="79">
      <t>イカ</t>
    </rPh>
    <rPh sb="79" eb="80">
      <t>オナ</t>
    </rPh>
    <rPh sb="87" eb="89">
      <t>カンキョ</t>
    </rPh>
    <rPh sb="89" eb="90">
      <t>ヒ</t>
    </rPh>
    <rPh sb="90" eb="93">
      <t>ソウトウブン</t>
    </rPh>
    <rPh sb="128" eb="130">
      <t>ヘイセイ</t>
    </rPh>
    <rPh sb="136" eb="138">
      <t>レイワ</t>
    </rPh>
    <rPh sb="161" eb="162">
      <t>ジョウ</t>
    </rPh>
    <rPh sb="162" eb="163">
      <t>ヒ</t>
    </rPh>
    <rPh sb="163" eb="166">
      <t>ソウトウブン</t>
    </rPh>
    <rPh sb="176" eb="178">
      <t>ヘイセイ</t>
    </rPh>
    <rPh sb="184" eb="186">
      <t>レイワ</t>
    </rPh>
    <rPh sb="206" eb="208">
      <t>ショリ</t>
    </rPh>
    <rPh sb="208" eb="209">
      <t>ヒ</t>
    </rPh>
    <rPh sb="209" eb="211">
      <t>ソウトウ</t>
    </rPh>
    <rPh sb="211" eb="212">
      <t>ブン</t>
    </rPh>
    <rPh sb="306" eb="308">
      <t>ヘイセイ</t>
    </rPh>
    <rPh sb="313" eb="315">
      <t>レイワ</t>
    </rPh>
    <rPh sb="335" eb="337">
      <t>リュウイキ</t>
    </rPh>
    <rPh sb="337" eb="340">
      <t>ゲスイドウ</t>
    </rPh>
    <rPh sb="340" eb="342">
      <t>ケンセツ</t>
    </rPh>
    <rPh sb="342" eb="345">
      <t>フタンキン</t>
    </rPh>
    <rPh sb="345" eb="348">
      <t>ソウトウブン</t>
    </rPh>
    <rPh sb="358" eb="360">
      <t>ヘイセイ</t>
    </rPh>
    <rPh sb="360" eb="362">
      <t>ガンネン</t>
    </rPh>
    <rPh sb="365" eb="367">
      <t>レイワ</t>
    </rPh>
    <rPh sb="389" eb="390">
      <t>タ</t>
    </rPh>
    <rPh sb="391" eb="393">
      <t>ヒヨウ</t>
    </rPh>
    <rPh sb="393" eb="396">
      <t>ソウトウブン</t>
    </rPh>
    <phoneticPr fontId="34"/>
  </si>
  <si>
    <t>　　また、法非適用事業（浄化槽）については、下記の算式により算出すること。</t>
    <rPh sb="12" eb="15">
      <t>ジョウカソウ</t>
    </rPh>
    <phoneticPr fontId="34"/>
  </si>
  <si>
    <t>　　　　　　　　　　　　　　　 　　　　　 　減価償却費相当額＝平成11年度から令和５年度までの下水道事業債発行総額（建設改良に係るものに限るため、資本費平準化債及び借換債を除く。）÷25×0.9</t>
    <rPh sb="23" eb="25">
      <t>ゲンカ</t>
    </rPh>
    <rPh sb="25" eb="28">
      <t>ショウキャクヒ</t>
    </rPh>
    <rPh sb="28" eb="31">
      <t>ソウトウガク</t>
    </rPh>
    <rPh sb="32" eb="34">
      <t>ヘイセイ</t>
    </rPh>
    <rPh sb="40" eb="42">
      <t>レイワ</t>
    </rPh>
    <rPh sb="43" eb="45">
      <t>ネンド</t>
    </rPh>
    <rPh sb="81" eb="82">
      <t>オヨ</t>
    </rPh>
    <phoneticPr fontId="34"/>
  </si>
  <si>
    <t xml:space="preserve">  （注） (1) 下水道事業債発行総額のうち、管渠費、ポンプ場費、処理場費、流域下水道建設負担金、及びその他費用相当分は、それぞれの算定対象期間中の下水道事業債発行総額に、当該年度決算統計の10表01行25から29列（総事業費の使途内訳）に</t>
    <rPh sb="3" eb="4">
      <t>チュウ</t>
    </rPh>
    <rPh sb="10" eb="13">
      <t>ゲスイドウ</t>
    </rPh>
    <rPh sb="16" eb="18">
      <t>ハッコウ</t>
    </rPh>
    <rPh sb="18" eb="20">
      <t>ソウガク</t>
    </rPh>
    <rPh sb="24" eb="26">
      <t>カンキョ</t>
    </rPh>
    <rPh sb="26" eb="27">
      <t>ヒ</t>
    </rPh>
    <rPh sb="31" eb="32">
      <t>ジョウ</t>
    </rPh>
    <rPh sb="32" eb="33">
      <t>ヒ</t>
    </rPh>
    <rPh sb="34" eb="36">
      <t>ショリ</t>
    </rPh>
    <rPh sb="36" eb="37">
      <t>ジョウ</t>
    </rPh>
    <rPh sb="37" eb="38">
      <t>ヒ</t>
    </rPh>
    <rPh sb="39" eb="41">
      <t>リュウイキ</t>
    </rPh>
    <rPh sb="41" eb="44">
      <t>ゲスイドウ</t>
    </rPh>
    <rPh sb="44" eb="46">
      <t>ケンセツ</t>
    </rPh>
    <rPh sb="46" eb="49">
      <t>フタンキン</t>
    </rPh>
    <rPh sb="50" eb="51">
      <t>オヨ</t>
    </rPh>
    <rPh sb="54" eb="55">
      <t>タ</t>
    </rPh>
    <rPh sb="55" eb="57">
      <t>ヒヨウ</t>
    </rPh>
    <rPh sb="57" eb="60">
      <t>ソウトウブン</t>
    </rPh>
    <rPh sb="67" eb="69">
      <t>サンテイ</t>
    </rPh>
    <rPh sb="69" eb="71">
      <t>タイショウ</t>
    </rPh>
    <rPh sb="71" eb="73">
      <t>キカン</t>
    </rPh>
    <rPh sb="73" eb="74">
      <t>ナカ</t>
    </rPh>
    <rPh sb="75" eb="78">
      <t>ゲスイドウ</t>
    </rPh>
    <rPh sb="78" eb="81">
      <t>ジギョウサイ</t>
    </rPh>
    <rPh sb="81" eb="83">
      <t>ハッコウ</t>
    </rPh>
    <rPh sb="83" eb="85">
      <t>ソウガク</t>
    </rPh>
    <rPh sb="87" eb="89">
      <t>トウガイ</t>
    </rPh>
    <rPh sb="110" eb="111">
      <t>ソウ</t>
    </rPh>
    <rPh sb="111" eb="114">
      <t>ジギョウヒ</t>
    </rPh>
    <rPh sb="115" eb="117">
      <t>シト</t>
    </rPh>
    <rPh sb="117" eb="119">
      <t>ウチワケ</t>
    </rPh>
    <phoneticPr fontId="34"/>
  </si>
  <si>
    <t>　　　　　　 それぞれ計上が見込まれる額の総事業費（10表1行19列）に計上が見込まれる額に対する割合を乗じて算出すること。</t>
    <rPh sb="21" eb="22">
      <t>ソウ</t>
    </rPh>
    <rPh sb="22" eb="25">
      <t>ジギョウヒ</t>
    </rPh>
    <rPh sb="28" eb="29">
      <t>ヒョウ</t>
    </rPh>
    <rPh sb="30" eb="31">
      <t>ギョウ</t>
    </rPh>
    <rPh sb="33" eb="34">
      <t>レツ</t>
    </rPh>
    <rPh sb="36" eb="38">
      <t>ケイジョウ</t>
    </rPh>
    <rPh sb="39" eb="41">
      <t>ミコ</t>
    </rPh>
    <rPh sb="44" eb="45">
      <t>ガク</t>
    </rPh>
    <rPh sb="46" eb="47">
      <t>タイ</t>
    </rPh>
    <rPh sb="52" eb="53">
      <t>ジョウ</t>
    </rPh>
    <phoneticPr fontId="34"/>
  </si>
  <si>
    <t xml:space="preserve">          (2) 49（年）・24（年）・25（年）･35（年）・35（年）・25（年）は、総務省調査に基づく法適用事業の各固定資産区分毎の平均耐用年数。</t>
    <rPh sb="17" eb="18">
      <t>ネン</t>
    </rPh>
    <rPh sb="23" eb="24">
      <t>ネン</t>
    </rPh>
    <rPh sb="29" eb="30">
      <t>ネン</t>
    </rPh>
    <rPh sb="35" eb="36">
      <t>ネン</t>
    </rPh>
    <rPh sb="47" eb="48">
      <t>ネン</t>
    </rPh>
    <rPh sb="51" eb="54">
      <t>ソウムショウ</t>
    </rPh>
    <rPh sb="54" eb="56">
      <t>チョウサ</t>
    </rPh>
    <rPh sb="57" eb="58">
      <t>モト</t>
    </rPh>
    <rPh sb="60" eb="63">
      <t>ホウテキヨウ</t>
    </rPh>
    <rPh sb="63" eb="65">
      <t>ジギョウ</t>
    </rPh>
    <rPh sb="66" eb="67">
      <t>カク</t>
    </rPh>
    <rPh sb="67" eb="71">
      <t>コテイシサン</t>
    </rPh>
    <rPh sb="71" eb="73">
      <t>クブン</t>
    </rPh>
    <rPh sb="73" eb="74">
      <t>ゴト</t>
    </rPh>
    <rPh sb="75" eb="77">
      <t>ヘイキン</t>
    </rPh>
    <rPh sb="77" eb="79">
      <t>タイヨウ</t>
    </rPh>
    <rPh sb="79" eb="81">
      <t>ネンスウ</t>
    </rPh>
    <phoneticPr fontId="34"/>
  </si>
  <si>
    <t>7　「発行可能額⑧」は、「元金償還金⑥」－「減価償却費相当額⑦」により算出すること。</t>
    <rPh sb="17" eb="18">
      <t>キン</t>
    </rPh>
    <rPh sb="35" eb="37">
      <t>サンシュツ</t>
    </rPh>
    <phoneticPr fontId="34"/>
  </si>
  <si>
    <t xml:space="preserve"> 　　ただし、法非適用企業が地方公営企業法を適用した場合の資本費平準化債の発行可能額については、当該企業が地方公営企業法を適用した日の属する年度（当該企業が地方公営企業法を適用した日が４月２日</t>
    <phoneticPr fontId="34"/>
  </si>
  <si>
    <t>　以降の場合は当該年度の翌年度。以下同じ。）及びこれに続く２年度において、当該企業がなお法非適用企業であるとして令和６年度同意等基準運用要綱第一の一の６⑴及び⑵により算定した額（以下「法非適用時</t>
    <rPh sb="59" eb="61">
      <t>ネンド</t>
    </rPh>
    <rPh sb="61" eb="63">
      <t>ドウイ</t>
    </rPh>
    <rPh sb="63" eb="64">
      <t>トウ</t>
    </rPh>
    <rPh sb="64" eb="66">
      <t>キジュン</t>
    </rPh>
    <rPh sb="66" eb="68">
      <t>ウンヨウ</t>
    </rPh>
    <rPh sb="68" eb="70">
      <t>ヨウコウ</t>
    </rPh>
    <rPh sb="70" eb="72">
      <t>ダイイチ</t>
    </rPh>
    <phoneticPr fontId="34"/>
  </si>
  <si>
    <t>　の算定額」という。）が令和６年度同意等基準運用要綱第一の一の６⑴及び⑵により算定した額（以下「法適用時の算定額」という。）を超える場合においては、下記の算式により算出すること。</t>
    <rPh sb="74" eb="76">
      <t>カキ</t>
    </rPh>
    <rPh sb="77" eb="79">
      <t>サンシキ</t>
    </rPh>
    <rPh sb="82" eb="84">
      <t>サンシュツ</t>
    </rPh>
    <phoneticPr fontId="34"/>
  </si>
  <si>
    <r>
      <rPr>
        <b/>
        <sz val="12"/>
        <color indexed="8"/>
        <rFont val="ＭＳ Ｐゴシック"/>
        <family val="3"/>
        <charset val="128"/>
      </rPr>
      <t>　　　</t>
    </r>
    <r>
      <rPr>
        <b/>
        <u/>
        <sz val="12"/>
        <color indexed="8"/>
        <rFont val="ＭＳ Ｐゴシック"/>
        <family val="3"/>
        <charset val="128"/>
      </rPr>
      <t>「発行可能額⑧」＝（法適用時の算定額）＋（法非適用時の算定額－法適用時の算定額）×Ａ</t>
    </r>
    <rPh sb="4" eb="6">
      <t>ハッコウ</t>
    </rPh>
    <rPh sb="6" eb="9">
      <t>カノウガク</t>
    </rPh>
    <phoneticPr fontId="34"/>
  </si>
  <si>
    <t>　（注）　Ａについては、下記に定める経過年度の区分に応じ、下記に定める率とする。</t>
    <rPh sb="12" eb="14">
      <t>カキ</t>
    </rPh>
    <phoneticPr fontId="34"/>
  </si>
  <si>
    <t>　　　　・地方公営企業法を適用した日の属する年度から起算して１年目の年度　　　Ａ＝0.9</t>
    <phoneticPr fontId="34"/>
  </si>
  <si>
    <t>　　　　・地方公営企業法を適用した日の属する年度から起算して２年目の年度　　　Ａ＝0.6</t>
    <phoneticPr fontId="34"/>
  </si>
  <si>
    <t>　　　　・地方公営企業法を適用した日の属する年度から起算して３年目の年度　　　Ａ＝0.3</t>
    <phoneticPr fontId="34"/>
  </si>
  <si>
    <t>8　各々の事業において⑧がマイナスの場合は、⑧欄について空欄にすること。</t>
    <rPh sb="2" eb="3">
      <t>カク</t>
    </rPh>
    <rPh sb="5" eb="7">
      <t>ジギョウ</t>
    </rPh>
    <phoneticPr fontId="34"/>
  </si>
  <si>
    <t>9　記入の際には「令和６年度地方債同意等基準」及び「令和６年度地方債同意等基準運用要綱について」に留意すること。</t>
    <rPh sb="2" eb="4">
      <t>キニュウ</t>
    </rPh>
    <rPh sb="5" eb="6">
      <t>サイ</t>
    </rPh>
    <rPh sb="9" eb="11">
      <t>レイワ</t>
    </rPh>
    <rPh sb="12" eb="14">
      <t>ネンド</t>
    </rPh>
    <rPh sb="14" eb="17">
      <t>チホウサイ</t>
    </rPh>
    <rPh sb="17" eb="19">
      <t>ドウイ</t>
    </rPh>
    <rPh sb="19" eb="20">
      <t>トウ</t>
    </rPh>
    <rPh sb="20" eb="22">
      <t>キジュン</t>
    </rPh>
    <rPh sb="23" eb="24">
      <t>オヨ</t>
    </rPh>
    <rPh sb="26" eb="28">
      <t>レイワ</t>
    </rPh>
    <rPh sb="29" eb="31">
      <t>ネンド</t>
    </rPh>
    <rPh sb="31" eb="34">
      <t>チホウサイ</t>
    </rPh>
    <rPh sb="34" eb="36">
      <t>ドウイ</t>
    </rPh>
    <rPh sb="36" eb="37">
      <t>トウ</t>
    </rPh>
    <rPh sb="37" eb="39">
      <t>キジュン</t>
    </rPh>
    <rPh sb="39" eb="41">
      <t>ウンヨウ</t>
    </rPh>
    <rPh sb="41" eb="43">
      <t>ヨウコウ</t>
    </rPh>
    <rPh sb="49" eb="51">
      <t>リュウイ</t>
    </rPh>
    <phoneticPr fontId="34"/>
  </si>
  <si>
    <t>11　①～⑨までの単位は百万円にて記入すること（小数点第１位まで記入すること）。</t>
    <phoneticPr fontId="34"/>
  </si>
  <si>
    <t>12　「平均残存耐用年数⑪」は、合理的な方法で算出した年数を記入すること（参考資料として送付している「平均残存耐用年数算出シート」を使用しても構いません）</t>
    <rPh sb="23" eb="25">
      <t>サンシュツ</t>
    </rPh>
    <rPh sb="37" eb="39">
      <t>サンコウ</t>
    </rPh>
    <rPh sb="39" eb="41">
      <t>シリョウ</t>
    </rPh>
    <rPh sb="44" eb="46">
      <t>ソウフ</t>
    </rPh>
    <rPh sb="51" eb="53">
      <t>ヘイキン</t>
    </rPh>
    <rPh sb="66" eb="68">
      <t>シヨウ</t>
    </rPh>
    <rPh sb="71" eb="72">
      <t>カマ</t>
    </rPh>
    <phoneticPr fontId="34"/>
  </si>
  <si>
    <t>13　「償還年限⑩」は「平均残存耐用年数⑪」以内であること。</t>
    <rPh sb="4" eb="6">
      <t>ショウカン</t>
    </rPh>
    <rPh sb="6" eb="8">
      <t>ネンゲン</t>
    </rPh>
    <rPh sb="12" eb="14">
      <t>ヘイキン</t>
    </rPh>
    <rPh sb="14" eb="16">
      <t>ザンゾン</t>
    </rPh>
    <rPh sb="16" eb="18">
      <t>タイヨウ</t>
    </rPh>
    <rPh sb="18" eb="20">
      <t>ネンスウ</t>
    </rPh>
    <rPh sb="22" eb="24">
      <t>イナイ</t>
    </rPh>
    <phoneticPr fontId="34"/>
  </si>
  <si>
    <t>はい</t>
    <phoneticPr fontId="14"/>
  </si>
  <si>
    <t>□</t>
    <phoneticPr fontId="14"/>
  </si>
  <si>
    <r>
      <t>１０．</t>
    </r>
    <r>
      <rPr>
        <b/>
        <sz val="14"/>
        <color rgb="FF0070C0"/>
        <rFont val="HGｺﾞｼｯｸM"/>
        <family val="3"/>
        <charset val="128"/>
      </rPr>
      <t>「支出金額」</t>
    </r>
    <r>
      <rPr>
        <sz val="14"/>
        <color theme="1"/>
        <rFont val="HGｺﾞｼｯｸM"/>
        <family val="3"/>
        <charset val="128"/>
      </rPr>
      <t>、</t>
    </r>
    <r>
      <rPr>
        <b/>
        <sz val="14"/>
        <color rgb="FF0070C0"/>
        <rFont val="HGｺﾞｼｯｸM"/>
        <family val="3"/>
        <charset val="128"/>
      </rPr>
      <t>「収入金額」</t>
    </r>
    <r>
      <rPr>
        <sz val="14"/>
        <color theme="1"/>
        <rFont val="HGｺﾞｼｯｸM"/>
        <family val="3"/>
        <charset val="128"/>
      </rPr>
      <t>のうち</t>
    </r>
    <r>
      <rPr>
        <b/>
        <sz val="14"/>
        <color rgb="FF0070C0"/>
        <rFont val="HGｺﾞｼｯｸM"/>
        <family val="3"/>
        <charset val="128"/>
      </rPr>
      <t>（補助事業分）</t>
    </r>
    <r>
      <rPr>
        <sz val="14"/>
        <color theme="1"/>
        <rFont val="HGｺﾞｼｯｸM"/>
        <family val="3"/>
        <charset val="128"/>
      </rPr>
      <t>、</t>
    </r>
    <r>
      <rPr>
        <b/>
        <sz val="14"/>
        <color rgb="FF0070C0"/>
        <rFont val="HGｺﾞｼｯｸM"/>
        <family val="3"/>
        <charset val="128"/>
      </rPr>
      <t>（単独事業分）</t>
    </r>
    <r>
      <rPr>
        <sz val="14"/>
        <color theme="1"/>
        <rFont val="HGｺﾞｼｯｸM"/>
        <family val="3"/>
        <charset val="128"/>
      </rPr>
      <t>については、各事業分で充当率が異なる場合</t>
    </r>
    <rPh sb="4" eb="7">
      <t>シシュツキン</t>
    </rPh>
    <rPh sb="7" eb="8">
      <t>ガク</t>
    </rPh>
    <rPh sb="11" eb="13">
      <t>シュウニュウ</t>
    </rPh>
    <rPh sb="13" eb="15">
      <t>キンガク</t>
    </rPh>
    <rPh sb="20" eb="22">
      <t>ホジョ</t>
    </rPh>
    <rPh sb="22" eb="25">
      <t>ジギョウブ</t>
    </rPh>
    <rPh sb="28" eb="30">
      <t>タンドク</t>
    </rPh>
    <rPh sb="30" eb="33">
      <t>ジギョウブン</t>
    </rPh>
    <phoneticPr fontId="19"/>
  </si>
  <si>
    <t>　  （学校教育施設等整備事業、一般廃棄物処理事業）のみ記入する。</t>
    <phoneticPr fontId="19"/>
  </si>
  <si>
    <t>資本費平準化債（元金償還費と減価償却費との差額）　算出シート</t>
    <rPh sb="0" eb="2">
      <t>シホン</t>
    </rPh>
    <rPh sb="2" eb="3">
      <t>ヒ</t>
    </rPh>
    <rPh sb="3" eb="6">
      <t>ヘイジュンカ</t>
    </rPh>
    <rPh sb="6" eb="7">
      <t>サイ</t>
    </rPh>
    <rPh sb="8" eb="10">
      <t>ガンキン</t>
    </rPh>
    <rPh sb="10" eb="12">
      <t>ショウカン</t>
    </rPh>
    <rPh sb="12" eb="13">
      <t>ヒ</t>
    </rPh>
    <rPh sb="14" eb="16">
      <t>ゲンカ</t>
    </rPh>
    <rPh sb="16" eb="18">
      <t>ショウキャク</t>
    </rPh>
    <rPh sb="18" eb="19">
      <t>ヒ</t>
    </rPh>
    <rPh sb="21" eb="23">
      <t>サガク</t>
    </rPh>
    <rPh sb="25" eb="27">
      <t>サンシュツ</t>
    </rPh>
    <phoneticPr fontId="34"/>
  </si>
  <si>
    <t>〔様式1〕このシートで書類を作成します。</t>
    <phoneticPr fontId="14"/>
  </si>
  <si>
    <t>件</t>
    <rPh sb="0" eb="1">
      <t>ケン</t>
    </rPh>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</si>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</sst>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 &quot;#,##0"/>
    <numFmt numFmtId="178" formatCode="0.0%"/>
    <numFmt numFmtId="179" formatCode="0.0"/>
    <numFmt numFmtId="181" formatCode="ge/m/d"/>
    <numFmt numFmtId="183" formatCode="0.0_ "/>
    <numFmt numFmtId="185" formatCode="#,##0.0;&quot;△ &quot;#,##0.0"/>
    <numFmt numFmtId="186" formatCode="#,##0_);[Red]\(#,##0\)"/>
    <numFmt numFmtId="187" formatCode="#,##0_ "/>
  </numFmts>
  <fonts count="116"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11"/>
      <name val="ＭＳ 明朝"/>
      <family val="1"/>
      <charset val="128"/>
    </font>
    <font>
      <sz val="9"/>
      <name val="ＭＳ 明朝"/>
      <family val="1"/>
      <charset val="128"/>
    </font>
    <font>
      <sz val="14"/>
      <name val="ＭＳ Ｐゴシック"/>
      <family val="3"/>
      <charset val="128"/>
    </font>
    <font>
      <sz val="6"/>
      <name val="ＭＳ Ｐゴシック"/>
      <family val="2"/>
      <charset val="128"/>
      <scheme val="minor"/>
    </font>
    <font>
      <sz val="8"/>
      <name val="ＭＳ 明朝"/>
      <family val="1"/>
      <charset val="128"/>
    </font>
    <font>
      <sz val="11"/>
      <color theme="1"/>
      <name val="ＭＳ 明朝"/>
      <family val="1"/>
      <charset val="128"/>
    </font>
    <font>
      <b/>
      <sz val="18"/>
      <name val="ＭＳ Ｐゴシック"/>
      <family val="3"/>
      <charset val="128"/>
    </font>
    <font>
      <sz val="12"/>
      <name val="ＭＳ Ｐゴシック"/>
      <family val="3"/>
      <charset val="128"/>
    </font>
    <font>
      <sz val="16"/>
      <name val="ＭＳ 明朝"/>
      <family val="1"/>
      <charset val="128"/>
    </font>
    <font>
      <sz val="14"/>
      <name val="ＭＳ 明朝"/>
      <family val="1"/>
      <charset val="128"/>
    </font>
    <font>
      <u/>
      <sz val="8.25"/>
      <color indexed="12"/>
      <name val="ＭＳ 明朝"/>
      <family val="1"/>
      <charset val="128"/>
    </font>
    <font>
      <b/>
      <sz val="20"/>
      <color theme="1"/>
      <name val="HGｺﾞｼｯｸE"/>
      <family val="3"/>
      <charset val="128"/>
    </font>
    <font>
      <sz val="14"/>
      <color theme="1"/>
      <name val="ＭＳ Ｐ明朝"/>
      <family val="1"/>
      <charset val="128"/>
    </font>
    <font>
      <sz val="14"/>
      <color theme="1"/>
      <name val="HGｺﾞｼｯｸM"/>
      <family val="3"/>
      <charset val="128"/>
    </font>
    <font>
      <b/>
      <u/>
      <sz val="14"/>
      <color theme="1"/>
      <name val="HGｺﾞｼｯｸM"/>
      <family val="3"/>
      <charset val="128"/>
    </font>
    <font>
      <sz val="11"/>
      <color theme="1"/>
      <name val="ＭＳ Ｐ明朝"/>
      <family val="1"/>
      <charset val="128"/>
    </font>
    <font>
      <sz val="14"/>
      <color theme="1"/>
      <name val="HGPｺﾞｼｯｸM"/>
      <family val="3"/>
      <charset val="128"/>
    </font>
    <font>
      <b/>
      <u/>
      <sz val="14"/>
      <color theme="1"/>
      <name val="HGPｺﾞｼｯｸM"/>
      <family val="3"/>
      <charset val="128"/>
    </font>
    <font>
      <sz val="6"/>
      <name val="ＭＳ Ｐゴシック"/>
      <family val="3"/>
      <charset val="128"/>
    </font>
    <font>
      <sz val="13"/>
      <color theme="1"/>
      <name val="HGPｺﾞｼｯｸM"/>
      <family val="3"/>
      <charset val="128"/>
    </font>
    <font>
      <sz val="14"/>
      <name val="HGｺﾞｼｯｸM"/>
      <family val="3"/>
      <charset val="128"/>
    </font>
    <font>
      <b/>
      <sz val="14"/>
      <color rgb="FF0070C0"/>
      <name val="HGｺﾞｼｯｸM"/>
      <family val="3"/>
      <charset val="128"/>
    </font>
    <font>
      <sz val="12"/>
      <color theme="1"/>
      <name val="HGｺﾞｼｯｸM"/>
      <family val="3"/>
      <charset val="128"/>
    </font>
    <font>
      <b/>
      <sz val="14"/>
      <color theme="1"/>
      <name val="HGｺﾞｼｯｸM"/>
      <family val="3"/>
      <charset val="128"/>
    </font>
    <font>
      <b/>
      <u/>
      <sz val="12"/>
      <color theme="1"/>
      <name val="ＭＳ Ｐ明朝"/>
      <family val="1"/>
      <charset val="128"/>
    </font>
    <font>
      <sz val="12"/>
      <color theme="1"/>
      <name val="ＭＳ Ｐ明朝"/>
      <family val="1"/>
      <charset val="128"/>
    </font>
    <font>
      <u/>
      <sz val="14"/>
      <color theme="1"/>
      <name val="HGｺﾞｼｯｸM"/>
      <family val="3"/>
      <charset val="128"/>
    </font>
    <font>
      <sz val="13"/>
      <color theme="1"/>
      <name val="HGｺﾞｼｯｸM"/>
      <family val="3"/>
      <charset val="128"/>
    </font>
    <font>
      <sz val="11"/>
      <color theme="1"/>
      <name val="HGｺﾞｼｯｸM"/>
      <family val="3"/>
      <charset val="128"/>
    </font>
    <font>
      <sz val="10"/>
      <color theme="1"/>
      <name val="HGｺﾞｼｯｸM"/>
      <family val="3"/>
      <charset val="128"/>
    </font>
    <font>
      <b/>
      <u/>
      <sz val="13"/>
      <color theme="1"/>
      <name val="HGｺﾞｼｯｸM"/>
      <family val="3"/>
      <charset val="128"/>
    </font>
    <font>
      <u/>
      <sz val="13"/>
      <color theme="1"/>
      <name val="HGｺﾞｼｯｸM"/>
      <family val="3"/>
      <charset val="128"/>
    </font>
    <font>
      <sz val="9"/>
      <color rgb="FF0000FF"/>
      <name val="ＭＳ 明朝"/>
      <family val="1"/>
      <charset val="128"/>
    </font>
    <font>
      <sz val="9"/>
      <color theme="1"/>
      <name val="ＭＳ 明朝"/>
      <family val="1"/>
      <charset val="128"/>
    </font>
    <font>
      <sz val="8"/>
      <color rgb="FF0000FF"/>
      <name val="ＭＳ 明朝"/>
      <family val="1"/>
      <charset val="128"/>
    </font>
    <font>
      <sz val="9"/>
      <color rgb="FF000000"/>
      <name val="Meiryo UI"/>
      <family val="3"/>
      <charset val="128"/>
    </font>
    <font>
      <b/>
      <sz val="9"/>
      <color rgb="FF0000FF"/>
      <name val="ＭＳ 明朝"/>
      <family val="1"/>
      <charset val="128"/>
    </font>
    <font>
      <b/>
      <sz val="9"/>
      <name val="ＭＳ 明朝"/>
      <family val="1"/>
      <charset val="128"/>
    </font>
    <font>
      <b/>
      <sz val="16"/>
      <name val="ＭＳ ゴシック"/>
      <family val="3"/>
      <charset val="128"/>
    </font>
    <font>
      <b/>
      <sz val="11"/>
      <color theme="1"/>
      <name val="ＭＳ ゴシック"/>
      <family val="3"/>
      <charset val="128"/>
    </font>
    <font>
      <b/>
      <sz val="12"/>
      <color theme="0"/>
      <name val="ＭＳ ゴシック"/>
      <family val="3"/>
      <charset val="128"/>
    </font>
    <font>
      <b/>
      <sz val="9"/>
      <color theme="0"/>
      <name val="ＭＳ ゴシック"/>
      <family val="3"/>
      <charset val="128"/>
    </font>
    <font>
      <b/>
      <sz val="11"/>
      <color theme="0"/>
      <name val="ＭＳ ゴシック"/>
      <family val="3"/>
      <charset val="128"/>
    </font>
    <font>
      <sz val="11"/>
      <color theme="1"/>
      <name val="ＭＳ ゴシック"/>
      <family val="3"/>
      <charset val="128"/>
    </font>
    <font>
      <sz val="8"/>
      <color theme="1"/>
      <name val="ＭＳ 明朝"/>
      <family val="1"/>
      <charset val="128"/>
    </font>
    <font>
      <sz val="12"/>
      <color theme="0"/>
      <name val="ＭＳ ゴシック"/>
      <family val="3"/>
      <charset val="128"/>
    </font>
    <font>
      <sz val="9"/>
      <color theme="0"/>
      <name val="ＭＳ ゴシック"/>
      <family val="3"/>
      <charset val="128"/>
    </font>
    <font>
      <sz val="11"/>
      <color theme="0"/>
      <name val="ＭＳ ゴシック"/>
      <family val="3"/>
      <charset val="128"/>
    </font>
    <font>
      <b/>
      <sz val="11"/>
      <name val="ＭＳ ゴシック"/>
      <family val="3"/>
      <charset val="128"/>
    </font>
    <font>
      <sz val="12"/>
      <name val="ＭＳ 明朝"/>
      <family val="1"/>
      <charset val="128"/>
    </font>
    <font>
      <sz val="16"/>
      <name val="ＭＳ ゴシック"/>
      <family val="3"/>
      <charset val="128"/>
    </font>
    <font>
      <u/>
      <sz val="11"/>
      <color theme="10"/>
      <name val="ＭＳ ゴシック"/>
      <family val="3"/>
      <charset val="128"/>
    </font>
    <font>
      <sz val="6"/>
      <name val="ＭＳ Ｐ明朝"/>
      <family val="1"/>
      <charset val="128"/>
    </font>
    <font>
      <u/>
      <sz val="11"/>
      <color indexed="12"/>
      <name val="ＭＳ 明朝"/>
      <family val="1"/>
      <charset val="128"/>
    </font>
    <font>
      <b/>
      <sz val="14"/>
      <name val="ＭＳ ゴシック"/>
      <family val="3"/>
      <charset val="128"/>
    </font>
    <font>
      <b/>
      <sz val="16"/>
      <name val="ＭＳ Ｐゴシック"/>
      <family val="3"/>
      <charset val="128"/>
    </font>
    <font>
      <b/>
      <sz val="14"/>
      <name val="ＭＳ Ｐゴシック"/>
      <family val="3"/>
      <charset val="128"/>
    </font>
    <font>
      <sz val="8"/>
      <name val="ＭＳ Ｐゴシック"/>
      <family val="3"/>
      <charset val="128"/>
    </font>
    <font>
      <sz val="10"/>
      <name val="ＭＳ Ｐゴシック"/>
      <family val="3"/>
      <charset val="128"/>
    </font>
    <font>
      <sz val="12"/>
      <color theme="1"/>
      <name val="ＭＳ Ｐゴシック"/>
      <family val="3"/>
      <charset val="128"/>
    </font>
    <font>
      <sz val="12"/>
      <color rgb="FFFF0000"/>
      <name val="ＭＳ Ｐゴシック"/>
      <family val="3"/>
      <charset val="128"/>
    </font>
    <font>
      <sz val="9"/>
      <name val="ＭＳ Ｐゴシック"/>
      <family val="3"/>
      <charset val="128"/>
    </font>
    <font>
      <sz val="11"/>
      <color rgb="FFFF0000"/>
      <name val="ＭＳ 明朝"/>
      <family val="1"/>
      <charset val="128"/>
    </font>
    <font>
      <b/>
      <sz val="14"/>
      <color theme="0"/>
      <name val="ＭＳ ゴシック"/>
      <family val="3"/>
      <charset val="128"/>
    </font>
    <font>
      <sz val="6"/>
      <name val="ＭＳ 明朝"/>
      <family val="1"/>
      <charset val="128"/>
    </font>
    <font>
      <b/>
      <u/>
      <sz val="16"/>
      <name val="ＭＳ ゴシック"/>
      <family val="3"/>
      <charset val="128"/>
    </font>
    <font>
      <b/>
      <u/>
      <sz val="14"/>
      <color theme="0"/>
      <name val="ＭＳ ゴシック"/>
      <family val="3"/>
      <charset val="128"/>
    </font>
    <font>
      <b/>
      <sz val="9"/>
      <color rgb="FFFF0000"/>
      <name val="ＭＳ 明朝"/>
      <family val="1"/>
      <charset val="128"/>
    </font>
    <font>
      <sz val="12"/>
      <name val="ＭＳ ゴシック"/>
      <family val="3"/>
      <charset val="128"/>
    </font>
    <font>
      <b/>
      <sz val="18"/>
      <color indexed="10"/>
      <name val="ＭＳ Ｐゴシック"/>
      <family val="3"/>
      <charset val="128"/>
    </font>
    <font>
      <b/>
      <sz val="12"/>
      <color rgb="FFFF0000"/>
      <name val="ＭＳ Ｐゴシック"/>
      <family val="3"/>
      <charset val="128"/>
    </font>
    <font>
      <b/>
      <sz val="12"/>
      <name val="ＭＳ 明朝"/>
      <family val="1"/>
      <charset val="128"/>
    </font>
    <font>
      <u/>
      <sz val="18"/>
      <color rgb="FFFFFF00"/>
      <name val="HGP創英角ﾎﾟｯﾌﾟ体"/>
      <family val="3"/>
      <charset val="128"/>
    </font>
    <font>
      <sz val="18"/>
      <color rgb="FFFFFF00"/>
      <name val="HGP創英角ﾎﾟｯﾌﾟ体"/>
      <family val="3"/>
      <charset val="128"/>
    </font>
    <font>
      <u/>
      <sz val="20"/>
      <color rgb="FFFFFF00"/>
      <name val="HGP創英角ﾎﾟｯﾌﾟ体"/>
      <family val="3"/>
      <charset val="128"/>
    </font>
    <font>
      <sz val="20"/>
      <color rgb="FFFFFF00"/>
      <name val="HGP創英角ﾎﾟｯﾌﾟ体"/>
      <family val="3"/>
      <charset val="128"/>
    </font>
    <font>
      <sz val="10"/>
      <name val="ＭＳ 明朝"/>
      <family val="1"/>
      <charset val="128"/>
    </font>
    <font>
      <sz val="10"/>
      <color theme="1"/>
      <name val="ＭＳ 明朝"/>
      <family val="1"/>
      <charset val="128"/>
    </font>
    <font>
      <b/>
      <sz val="10"/>
      <name val="ＭＳ Ｐゴシック"/>
      <family val="3"/>
      <charset val="128"/>
    </font>
    <font>
      <b/>
      <sz val="10"/>
      <name val="ＭＳ 明朝"/>
      <family val="1"/>
      <charset val="128"/>
    </font>
    <font>
      <sz val="10"/>
      <name val="ＭＳ ゴシック"/>
      <family val="3"/>
      <charset val="128"/>
    </font>
    <font>
      <sz val="9"/>
      <name val="ＭＳ ゴシック"/>
      <family val="3"/>
      <charset val="128"/>
    </font>
    <font>
      <sz val="24"/>
      <name val="ＭＳ ゴシック"/>
      <family val="3"/>
      <charset val="128"/>
    </font>
    <font>
      <b/>
      <sz val="14"/>
      <color rgb="FFFF0000"/>
      <name val="ＭＳ Ｐゴシック"/>
      <family val="3"/>
      <charset val="128"/>
    </font>
    <font>
      <b/>
      <sz val="11"/>
      <color theme="1"/>
      <name val="HGSｺﾞｼｯｸM"/>
      <family val="3"/>
      <charset val="128"/>
    </font>
    <font>
      <sz val="11"/>
      <color theme="1"/>
      <name val="ＭＳ Ｐゴシック"/>
      <family val="3"/>
      <charset val="128"/>
    </font>
    <font>
      <b/>
      <sz val="12"/>
      <color theme="1"/>
      <name val="ＭＳ Ｐゴシック"/>
      <family val="3"/>
      <charset val="128"/>
    </font>
    <font>
      <b/>
      <sz val="14"/>
      <color theme="1"/>
      <name val="ＭＳ Ｐゴシック"/>
      <family val="3"/>
      <charset val="128"/>
    </font>
    <font>
      <sz val="9"/>
      <color theme="1"/>
      <name val="ＭＳ Ｐゴシック"/>
      <family val="3"/>
      <charset val="128"/>
    </font>
    <font>
      <b/>
      <sz val="12"/>
      <name val="ＭＳ ゴシック"/>
      <family val="3"/>
      <charset val="128"/>
    </font>
    <font>
      <sz val="14"/>
      <color theme="1"/>
      <name val="ＭＳ Ｐゴシック"/>
      <family val="3"/>
      <charset val="128"/>
    </font>
    <font>
      <sz val="10"/>
      <color rgb="FFFF0000"/>
      <name val="ＭＳ Ｐゴシック"/>
      <family val="3"/>
      <charset val="128"/>
    </font>
    <font>
      <sz val="10"/>
      <color theme="1"/>
      <name val="ＭＳ Ｐゴシック"/>
      <family val="3"/>
      <charset val="128"/>
    </font>
    <font>
      <sz val="8"/>
      <color theme="1"/>
      <name val="ＭＳ Ｐゴシック"/>
      <family val="3"/>
      <charset val="128"/>
    </font>
    <font>
      <b/>
      <u/>
      <sz val="12"/>
      <color indexed="8"/>
      <name val="ＭＳ Ｐゴシック"/>
      <family val="3"/>
      <charset val="128"/>
    </font>
    <font>
      <b/>
      <sz val="12"/>
      <color indexed="8"/>
      <name val="ＭＳ Ｐゴシック"/>
      <family val="3"/>
      <charset val="128"/>
    </font>
    <font>
      <sz val="16"/>
      <color theme="1"/>
      <name val="ＭＳ Ｐゴシック"/>
      <family val="3"/>
      <charset val="128"/>
    </font>
    <font>
      <sz val="16"/>
      <color rgb="FFFF0000"/>
      <name val="ＭＳ Ｐゴシック"/>
      <family val="3"/>
      <charset val="128"/>
    </font>
    <font>
      <sz val="18"/>
      <color rgb="FFFF0000"/>
      <name val="ＭＳ Ｐゴシック"/>
      <family val="3"/>
      <charset val="128"/>
    </font>
    <font>
      <sz val="18"/>
      <color theme="1"/>
      <name val="ＭＳ Ｐゴシック"/>
      <family val="3"/>
      <charset val="128"/>
    </font>
  </fonts>
  <fills count="1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39997558519241921"/>
        <bgColor indexed="64"/>
      </patternFill>
    </fill>
    <fill>
      <patternFill patternType="solid">
        <fgColor rgb="FFD1F3FF"/>
        <bgColor indexed="64"/>
      </patternFill>
    </fill>
    <fill>
      <patternFill patternType="solid">
        <fgColor rgb="FFFFCCCC"/>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indexed="64"/>
      </patternFill>
    </fill>
    <fill>
      <patternFill patternType="solid">
        <fgColor indexed="41"/>
        <bgColor indexed="64"/>
      </patternFill>
    </fill>
    <fill>
      <patternFill patternType="solid">
        <fgColor theme="5" tint="0.59999389629810485"/>
        <bgColor indexed="64"/>
      </patternFill>
    </fill>
    <fill>
      <patternFill patternType="solid">
        <fgColor indexed="22"/>
        <bgColor indexed="64"/>
      </patternFill>
    </fill>
    <fill>
      <patternFill patternType="solid">
        <fgColor theme="8" tint="0.79998168889431442"/>
        <bgColor indexed="64"/>
      </patternFill>
    </fill>
    <fill>
      <patternFill patternType="solid">
        <fgColor rgb="FFCCFFFF"/>
        <bgColor indexed="64"/>
      </patternFill>
    </fill>
  </fills>
  <borders count="2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double">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auto="1"/>
      </top>
      <bottom/>
      <diagonal/>
    </border>
    <border>
      <left/>
      <right style="thin">
        <color auto="1"/>
      </right>
      <top style="hair">
        <color auto="1"/>
      </top>
      <bottom/>
      <diagonal/>
    </border>
    <border>
      <left style="hair">
        <color auto="1"/>
      </left>
      <right/>
      <top/>
      <bottom style="double">
        <color auto="1"/>
      </bottom>
      <diagonal/>
    </border>
    <border>
      <left style="thin">
        <color auto="1"/>
      </left>
      <right style="thin">
        <color auto="1"/>
      </right>
      <top style="double">
        <color auto="1"/>
      </top>
      <bottom style="hair">
        <color auto="1"/>
      </bottom>
      <diagonal/>
    </border>
    <border>
      <left style="hair">
        <color auto="1"/>
      </left>
      <right/>
      <top/>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top style="double">
        <color auto="1"/>
      </top>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double">
        <color auto="1"/>
      </left>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double">
        <color auto="1"/>
      </left>
      <right/>
      <top/>
      <bottom/>
      <diagonal/>
    </border>
    <border>
      <left style="double">
        <color auto="1"/>
      </left>
      <right/>
      <top/>
      <bottom style="double">
        <color auto="1"/>
      </bottom>
      <diagonal/>
    </border>
    <border diagonalUp="1">
      <left/>
      <right/>
      <top style="thin">
        <color indexed="64"/>
      </top>
      <bottom style="hair">
        <color auto="1"/>
      </bottom>
      <diagonal style="thin">
        <color indexed="64"/>
      </diagonal>
    </border>
    <border diagonalUp="1">
      <left/>
      <right style="thin">
        <color auto="1"/>
      </right>
      <top style="thin">
        <color indexed="64"/>
      </top>
      <bottom style="hair">
        <color auto="1"/>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 diagonalUp="1">
      <left/>
      <right style="thin">
        <color auto="1"/>
      </right>
      <top style="double">
        <color auto="1"/>
      </top>
      <bottom style="hair">
        <color auto="1"/>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thin">
        <color auto="1"/>
      </top>
      <bottom style="double">
        <color indexed="64"/>
      </bottom>
      <diagonal/>
    </border>
    <border>
      <left style="thin">
        <color auto="1"/>
      </left>
      <right style="thin">
        <color indexed="64"/>
      </right>
      <top/>
      <bottom style="double">
        <color indexed="64"/>
      </bottom>
      <diagonal/>
    </border>
    <border>
      <left/>
      <right style="hair">
        <color auto="1"/>
      </right>
      <top/>
      <bottom/>
      <diagonal/>
    </border>
    <border>
      <left style="hair">
        <color auto="1"/>
      </left>
      <right/>
      <top style="hair">
        <color auto="1"/>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auto="1"/>
      </right>
      <top/>
      <bottom style="double">
        <color auto="1"/>
      </bottom>
      <diagonal/>
    </border>
    <border>
      <left style="hair">
        <color indexed="64"/>
      </left>
      <right/>
      <top style="thin">
        <color auto="1"/>
      </top>
      <bottom style="double">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diagonalUp="1">
      <left style="thin">
        <color auto="1"/>
      </left>
      <right/>
      <top style="thin">
        <color auto="1"/>
      </top>
      <bottom style="thin">
        <color auto="1"/>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auto="1"/>
      </left>
      <right/>
      <top/>
      <bottom style="thin">
        <color auto="1"/>
      </bottom>
      <diagonal style="thin">
        <color indexed="64"/>
      </diagonal>
    </border>
    <border diagonalUp="1">
      <left/>
      <right/>
      <top/>
      <bottom style="thin">
        <color auto="1"/>
      </bottom>
      <diagonal style="thin">
        <color indexed="64"/>
      </diagonal>
    </border>
    <border diagonalUp="1">
      <left/>
      <right style="thin">
        <color auto="1"/>
      </right>
      <top/>
      <bottom style="thin">
        <color auto="1"/>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auto="1"/>
      </left>
      <right/>
      <top style="thin">
        <color auto="1"/>
      </top>
      <bottom/>
      <diagonal style="thin">
        <color indexed="64"/>
      </diagonal>
    </border>
    <border diagonalUp="1">
      <left/>
      <right/>
      <top style="thin">
        <color auto="1"/>
      </top>
      <bottom/>
      <diagonal style="thin">
        <color indexed="64"/>
      </diagonal>
    </border>
    <border diagonalUp="1">
      <left/>
      <right style="thin">
        <color auto="1"/>
      </right>
      <top style="thin">
        <color auto="1"/>
      </top>
      <bottom/>
      <diagonal style="thin">
        <color indexed="64"/>
      </diagonal>
    </border>
    <border diagonalUp="1">
      <left style="thin">
        <color auto="1"/>
      </left>
      <right/>
      <top/>
      <bottom/>
      <diagonal style="thin">
        <color indexed="64"/>
      </diagonal>
    </border>
    <border diagonalUp="1">
      <left/>
      <right style="thin">
        <color indexed="64"/>
      </right>
      <top/>
      <bottom/>
      <diagonal style="thin">
        <color indexed="64"/>
      </diagonal>
    </border>
    <border diagonalUp="1">
      <left style="thin">
        <color auto="1"/>
      </left>
      <right/>
      <top/>
      <bottom style="double">
        <color auto="1"/>
      </bottom>
      <diagonal style="thin">
        <color indexed="64"/>
      </diagonal>
    </border>
    <border diagonalUp="1">
      <left/>
      <right style="thin">
        <color auto="1"/>
      </right>
      <top/>
      <bottom style="double">
        <color auto="1"/>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hair">
        <color auto="1"/>
      </right>
      <top style="thin">
        <color auto="1"/>
      </top>
      <bottom style="thin">
        <color auto="1"/>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hair">
        <color auto="1"/>
      </right>
      <top style="thin">
        <color auto="1"/>
      </top>
      <bottom/>
      <diagonal style="thin">
        <color indexed="64"/>
      </diagonal>
    </border>
    <border diagonalUp="1">
      <left style="hair">
        <color auto="1"/>
      </left>
      <right/>
      <top style="thin">
        <color auto="1"/>
      </top>
      <bottom/>
      <diagonal style="thin">
        <color indexed="64"/>
      </diagonal>
    </border>
    <border diagonalUp="1">
      <left style="hair">
        <color auto="1"/>
      </left>
      <right/>
      <top/>
      <bottom style="thin">
        <color auto="1"/>
      </bottom>
      <diagonal style="thin">
        <color indexed="64"/>
      </diagonal>
    </border>
    <border diagonalUp="1">
      <left/>
      <right style="hair">
        <color auto="1"/>
      </right>
      <top/>
      <bottom style="thin">
        <color auto="1"/>
      </bottom>
      <diagonal style="thin">
        <color indexed="64"/>
      </diagonal>
    </border>
    <border diagonalUp="1">
      <left style="thin">
        <color auto="1"/>
      </left>
      <right/>
      <top style="thin">
        <color auto="1"/>
      </top>
      <bottom style="hair">
        <color auto="1"/>
      </bottom>
      <diagonal style="thin">
        <color indexed="64"/>
      </diagonal>
    </border>
    <border diagonalUp="1">
      <left style="hair">
        <color auto="1"/>
      </left>
      <right/>
      <top/>
      <bottom style="double">
        <color auto="1"/>
      </bottom>
      <diagonal style="thin">
        <color indexed="64"/>
      </diagonal>
    </border>
    <border diagonalUp="1">
      <left style="thin">
        <color auto="1"/>
      </left>
      <right/>
      <top style="hair">
        <color auto="1"/>
      </top>
      <bottom style="double">
        <color auto="1"/>
      </bottom>
      <diagonal style="thin">
        <color indexed="64"/>
      </diagonal>
    </border>
    <border diagonalUp="1">
      <left/>
      <right/>
      <top style="hair">
        <color auto="1"/>
      </top>
      <bottom style="double">
        <color auto="1"/>
      </bottom>
      <diagonal style="thin">
        <color indexed="64"/>
      </diagonal>
    </border>
    <border diagonalUp="1">
      <left/>
      <right style="thin">
        <color auto="1"/>
      </right>
      <top style="hair">
        <color auto="1"/>
      </top>
      <bottom style="double">
        <color auto="1"/>
      </bottom>
      <diagonal style="thin">
        <color indexed="64"/>
      </diagonal>
    </border>
    <border>
      <left/>
      <right/>
      <top style="double">
        <color indexed="64"/>
      </top>
      <bottom style="double">
        <color indexed="64"/>
      </bottom>
      <diagonal/>
    </border>
    <border>
      <left/>
      <right style="double">
        <color auto="1"/>
      </right>
      <top style="hair">
        <color auto="1"/>
      </top>
      <bottom/>
      <diagonal/>
    </border>
    <border>
      <left/>
      <right style="double">
        <color auto="1"/>
      </right>
      <top style="hair">
        <color auto="1"/>
      </top>
      <bottom style="hair">
        <color auto="1"/>
      </bottom>
      <diagonal/>
    </border>
    <border>
      <left/>
      <right style="double">
        <color auto="1"/>
      </right>
      <top/>
      <bottom style="double">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diagonalDown="1">
      <left style="medium">
        <color indexed="8"/>
      </left>
      <right/>
      <top style="medium">
        <color indexed="8"/>
      </top>
      <bottom/>
      <diagonal style="hair">
        <color indexed="8"/>
      </diagonal>
    </border>
    <border diagonalDown="1">
      <left/>
      <right/>
      <top style="medium">
        <color indexed="8"/>
      </top>
      <bottom/>
      <diagonal style="hair">
        <color indexed="8"/>
      </diagonal>
    </border>
    <border>
      <left style="medium">
        <color indexed="8"/>
      </left>
      <right/>
      <top style="medium">
        <color indexed="8"/>
      </top>
      <bottom/>
      <diagonal/>
    </border>
    <border>
      <left/>
      <right/>
      <top style="medium">
        <color indexed="8"/>
      </top>
      <bottom/>
      <diagonal/>
    </border>
    <border diagonalDown="1">
      <left style="medium">
        <color indexed="8"/>
      </left>
      <right/>
      <top/>
      <bottom style="medium">
        <color indexed="8"/>
      </bottom>
      <diagonal style="hair">
        <color indexed="8"/>
      </diagonal>
    </border>
    <border diagonalDown="1">
      <left/>
      <right/>
      <top/>
      <bottom style="medium">
        <color indexed="8"/>
      </bottom>
      <diagonal style="hair">
        <color indexed="8"/>
      </diagonal>
    </border>
    <border>
      <left style="medium">
        <color indexed="8"/>
      </left>
      <right/>
      <top/>
      <bottom style="medium">
        <color indexed="8"/>
      </bottom>
      <diagonal/>
    </border>
    <border>
      <left/>
      <right/>
      <top/>
      <bottom style="medium">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medium">
        <color indexed="8"/>
      </left>
      <right/>
      <top/>
      <bottom/>
      <diagonal/>
    </border>
    <border>
      <left/>
      <right style="hair">
        <color indexed="8"/>
      </right>
      <top/>
      <bottom/>
      <diagonal/>
    </border>
    <border>
      <left style="hair">
        <color indexed="8"/>
      </left>
      <right/>
      <top/>
      <bottom/>
      <diagonal/>
    </border>
    <border>
      <left/>
      <right style="medium">
        <color indexed="8"/>
      </right>
      <top/>
      <bottom/>
      <diagonal/>
    </border>
    <border>
      <left style="hair">
        <color indexed="8"/>
      </left>
      <right/>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8"/>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medium">
        <color indexed="8"/>
      </right>
      <top style="hair">
        <color indexed="8"/>
      </top>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8"/>
      </right>
      <top style="hair">
        <color indexed="8"/>
      </top>
      <bottom style="thin">
        <color indexed="8"/>
      </bottom>
      <diagonal/>
    </border>
    <border>
      <left style="medium">
        <color indexed="8"/>
      </left>
      <right/>
      <top style="thin">
        <color indexed="8"/>
      </top>
      <bottom/>
      <diagonal/>
    </border>
    <border>
      <left/>
      <right/>
      <top style="thin">
        <color indexed="8"/>
      </top>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right style="medium">
        <color indexed="8"/>
      </right>
      <top/>
      <bottom style="hair">
        <color indexed="8"/>
      </bottom>
      <diagonal/>
    </border>
    <border>
      <left style="medium">
        <color indexed="8"/>
      </left>
      <right/>
      <top/>
      <bottom style="medium">
        <color indexed="64"/>
      </bottom>
      <diagonal/>
    </border>
    <border>
      <left/>
      <right style="medium">
        <color indexed="8"/>
      </right>
      <top/>
      <bottom style="medium">
        <color indexed="64"/>
      </bottom>
      <diagonal/>
    </border>
    <border>
      <left style="thin">
        <color indexed="8"/>
      </left>
      <right/>
      <top/>
      <bottom/>
      <diagonal/>
    </border>
    <border>
      <left/>
      <right style="thin">
        <color indexed="8"/>
      </right>
      <top/>
      <bottom/>
      <diagonal/>
    </border>
    <border>
      <left style="medium">
        <color indexed="64"/>
      </left>
      <right/>
      <top style="thin">
        <color indexed="64"/>
      </top>
      <bottom/>
      <diagonal/>
    </border>
    <border>
      <left/>
      <right style="hair">
        <color indexed="8"/>
      </right>
      <top style="medium">
        <color indexed="8"/>
      </top>
      <bottom/>
      <diagonal/>
    </border>
    <border>
      <left/>
      <right style="medium">
        <color indexed="8"/>
      </right>
      <top style="medium">
        <color indexed="8"/>
      </top>
      <bottom/>
      <diagonal/>
    </border>
    <border>
      <left style="medium">
        <color indexed="64"/>
      </left>
      <right/>
      <top/>
      <bottom/>
      <diagonal/>
    </border>
    <border>
      <left/>
      <right style="medium">
        <color indexed="8"/>
      </right>
      <top style="hair">
        <color indexed="8"/>
      </top>
      <bottom style="medium">
        <color indexed="8"/>
      </bottom>
      <diagonal/>
    </border>
    <border diagonalDown="1">
      <left/>
      <right style="medium">
        <color indexed="8"/>
      </right>
      <top style="medium">
        <color indexed="8"/>
      </top>
      <bottom/>
      <diagonal style="hair">
        <color indexed="8"/>
      </diagonal>
    </border>
    <border diagonalDown="1">
      <left/>
      <right style="medium">
        <color indexed="8"/>
      </right>
      <top/>
      <bottom style="medium">
        <color indexed="8"/>
      </bottom>
      <diagonal style="hair">
        <color indexed="8"/>
      </diagonal>
    </border>
    <border>
      <left/>
      <right style="hair">
        <color indexed="8"/>
      </right>
      <top style="thin">
        <color indexed="8"/>
      </top>
      <bottom/>
      <diagonal/>
    </border>
    <border>
      <left style="hair">
        <color indexed="8"/>
      </left>
      <right/>
      <top style="medium">
        <color indexed="8"/>
      </top>
      <bottom/>
      <diagonal/>
    </border>
    <border>
      <left style="medium">
        <color indexed="8"/>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style="medium">
        <color indexed="8"/>
      </left>
      <right/>
      <top/>
      <bottom style="hair">
        <color indexed="8"/>
      </bottom>
      <diagonal/>
    </border>
    <border>
      <left/>
      <right style="hair">
        <color indexed="8"/>
      </right>
      <top/>
      <bottom style="hair">
        <color indexed="8"/>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hair">
        <color auto="1"/>
      </left>
      <right/>
      <top style="hair">
        <color auto="1"/>
      </top>
      <bottom/>
      <diagonal/>
    </border>
    <border>
      <left/>
      <right style="thick">
        <color auto="1"/>
      </right>
      <top style="hair">
        <color auto="1"/>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right style="medium">
        <color indexed="64"/>
      </right>
      <top/>
      <bottom style="thin">
        <color indexed="64"/>
      </bottom>
      <diagonal/>
    </border>
    <border>
      <left style="medium">
        <color indexed="8"/>
      </left>
      <right/>
      <top/>
      <bottom style="thin">
        <color indexed="8"/>
      </bottom>
      <diagonal/>
    </border>
    <border>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style="thin">
        <color auto="1"/>
      </left>
      <right/>
      <top style="hair">
        <color auto="1"/>
      </top>
      <bottom/>
      <diagonal/>
    </border>
    <border>
      <left/>
      <right style="medium">
        <color indexed="64"/>
      </right>
      <top style="hair">
        <color indexed="64"/>
      </top>
      <bottom/>
      <diagonal/>
    </border>
    <border>
      <left/>
      <right style="thin">
        <color auto="1"/>
      </right>
      <top/>
      <bottom/>
      <diagonal/>
    </border>
    <border>
      <left style="thin">
        <color auto="1"/>
      </left>
      <right/>
      <top/>
      <bottom style="thin">
        <color auto="1"/>
      </bottom>
      <diagonal/>
    </border>
    <border>
      <left/>
      <right/>
      <top style="thin">
        <color indexed="8"/>
      </top>
      <bottom style="hair">
        <color indexed="8"/>
      </bottom>
      <diagonal/>
    </border>
    <border>
      <left/>
      <right/>
      <top style="hair">
        <color indexed="8"/>
      </top>
      <bottom style="hair">
        <color indexed="8"/>
      </bottom>
      <diagonal/>
    </border>
    <border>
      <left style="thin">
        <color indexed="64"/>
      </left>
      <right/>
      <top style="hair">
        <color auto="1"/>
      </top>
      <bottom style="double">
        <color auto="1"/>
      </bottom>
      <diagonal/>
    </border>
    <border>
      <left/>
      <right/>
      <top style="hair">
        <color auto="1"/>
      </top>
      <bottom style="double">
        <color auto="1"/>
      </bottom>
      <diagonal/>
    </border>
    <border>
      <left/>
      <right style="thin">
        <color indexed="64"/>
      </right>
      <top style="hair">
        <color auto="1"/>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double">
        <color auto="1"/>
      </right>
      <top style="hair">
        <color auto="1"/>
      </top>
      <bottom style="hair">
        <color auto="1"/>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right style="medium">
        <color indexed="8"/>
      </right>
      <top style="hair">
        <color indexed="8"/>
      </top>
      <bottom/>
      <diagonal/>
    </border>
    <border>
      <left/>
      <right style="medium">
        <color indexed="64"/>
      </right>
      <top/>
      <bottom style="hair">
        <color indexed="8"/>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medium">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diagonal style="thin">
        <color indexed="64"/>
      </diagonal>
    </border>
    <border>
      <left/>
      <right/>
      <top style="medium">
        <color indexed="64"/>
      </top>
      <bottom/>
      <diagonal/>
    </border>
    <border>
      <left/>
      <right/>
      <top style="dotted">
        <color auto="1"/>
      </top>
      <bottom/>
      <diagonal/>
    </border>
    <border>
      <left style="thin">
        <color auto="1"/>
      </left>
      <right/>
      <top style="hair">
        <color auto="1"/>
      </top>
      <bottom/>
      <diagonal/>
    </border>
  </borders>
  <cellStyleXfs count="111">
    <xf numFmtId="0" fontId="0" fillId="0" borderId="0"/>
    <xf numFmtId="38" fontId="13" fillId="0" borderId="0" applyFont="0" applyFill="0" applyBorder="0" applyAlignment="0" applyProtection="0"/>
    <xf numFmtId="38" fontId="15" fillId="0" borderId="0" applyFont="0" applyFill="0" applyBorder="0" applyAlignment="0" applyProtection="0"/>
    <xf numFmtId="0" fontId="15" fillId="0" borderId="0"/>
    <xf numFmtId="0" fontId="13" fillId="0" borderId="0"/>
    <xf numFmtId="9"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3" fillId="0" borderId="0"/>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67" fillId="0" borderId="0" applyNumberFormat="0" applyFill="0" applyBorder="0" applyAlignment="0" applyProtection="0"/>
    <xf numFmtId="0" fontId="16" fillId="0" borderId="0" applyBorder="0"/>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0" fontId="16" fillId="0" borderId="0"/>
  </cellStyleXfs>
  <cellXfs count="1808">
    <xf numFmtId="0" fontId="0" fillId="0" borderId="0" xfId="0"/>
    <xf numFmtId="0" fontId="16" fillId="3" borderId="0" xfId="0" applyFont="1" applyFill="1" applyAlignment="1" applyProtection="1">
      <alignment vertical="center"/>
      <protection locked="0"/>
    </xf>
    <xf numFmtId="0" fontId="17" fillId="2" borderId="0" xfId="0" applyFont="1" applyFill="1" applyBorder="1" applyAlignment="1" applyProtection="1">
      <alignment vertical="center"/>
      <protection locked="0"/>
    </xf>
    <xf numFmtId="0" fontId="17" fillId="2" borderId="2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28" xfId="0" applyFont="1" applyFill="1" applyBorder="1" applyAlignment="1" applyProtection="1">
      <alignment horizontal="center" vertical="center"/>
      <protection locked="0"/>
    </xf>
    <xf numFmtId="0" fontId="16" fillId="3" borderId="0" xfId="0" applyFont="1" applyFill="1" applyAlignment="1" applyProtection="1">
      <alignment vertical="center"/>
    </xf>
    <xf numFmtId="0" fontId="17" fillId="3" borderId="0" xfId="0" applyFont="1" applyFill="1" applyAlignment="1" applyProtection="1">
      <alignment vertical="center"/>
    </xf>
    <xf numFmtId="0" fontId="21" fillId="0" borderId="0" xfId="0" applyFont="1" applyAlignment="1" applyProtection="1">
      <alignment vertical="center"/>
    </xf>
    <xf numFmtId="0" fontId="20" fillId="3" borderId="28"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17" fillId="3" borderId="32" xfId="0" applyFont="1" applyFill="1" applyBorder="1" applyAlignment="1" applyProtection="1">
      <alignment horizontal="center" vertical="center"/>
    </xf>
    <xf numFmtId="0" fontId="17" fillId="3" borderId="51"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Alignment="1" applyProtection="1">
      <alignment horizontal="right" vertical="center"/>
    </xf>
    <xf numFmtId="0" fontId="17" fillId="0" borderId="50" xfId="0" applyFont="1" applyFill="1" applyBorder="1" applyAlignment="1" applyProtection="1">
      <alignment horizontal="right" vertical="center"/>
    </xf>
    <xf numFmtId="0" fontId="17" fillId="0" borderId="54" xfId="0" applyFont="1" applyFill="1" applyBorder="1" applyAlignment="1" applyProtection="1">
      <alignment vertical="center"/>
    </xf>
    <xf numFmtId="0" fontId="17" fillId="0" borderId="54" xfId="0" applyFont="1" applyFill="1" applyBorder="1" applyAlignment="1" applyProtection="1">
      <alignment horizontal="right" vertical="center"/>
    </xf>
    <xf numFmtId="0" fontId="17" fillId="0" borderId="55" xfId="0" applyFont="1" applyFill="1" applyBorder="1" applyAlignment="1" applyProtection="1">
      <alignment vertical="center"/>
    </xf>
    <xf numFmtId="0" fontId="17" fillId="0" borderId="27" xfId="0" applyFont="1" applyFill="1" applyBorder="1" applyAlignment="1" applyProtection="1">
      <alignment vertical="center"/>
    </xf>
    <xf numFmtId="0" fontId="17" fillId="0" borderId="29" xfId="0" applyFont="1" applyFill="1" applyBorder="1" applyAlignment="1" applyProtection="1">
      <alignment vertical="center"/>
    </xf>
    <xf numFmtId="0" fontId="17" fillId="0" borderId="30" xfId="0" applyFont="1" applyFill="1" applyBorder="1" applyAlignment="1" applyProtection="1">
      <alignment vertical="center"/>
    </xf>
    <xf numFmtId="0" fontId="17" fillId="0" borderId="6" xfId="0" applyFont="1" applyFill="1" applyBorder="1" applyAlignment="1" applyProtection="1">
      <alignment vertical="center"/>
    </xf>
    <xf numFmtId="0" fontId="17" fillId="0" borderId="28" xfId="0" applyFont="1" applyFill="1" applyBorder="1" applyAlignment="1" applyProtection="1">
      <alignment vertical="center"/>
    </xf>
    <xf numFmtId="179" fontId="17" fillId="0" borderId="0" xfId="0" applyNumberFormat="1" applyFont="1" applyFill="1" applyBorder="1" applyAlignment="1" applyProtection="1">
      <alignment horizontal="right" vertical="center"/>
    </xf>
    <xf numFmtId="179" fontId="17" fillId="0" borderId="0" xfId="0" applyNumberFormat="1" applyFont="1" applyFill="1" applyBorder="1" applyAlignment="1" applyProtection="1">
      <alignment vertical="center"/>
    </xf>
    <xf numFmtId="0" fontId="16" fillId="0" borderId="0" xfId="0" applyFont="1" applyFill="1" applyAlignment="1" applyProtection="1">
      <alignment vertical="center"/>
    </xf>
    <xf numFmtId="0" fontId="17" fillId="0" borderId="0" xfId="0" applyFont="1" applyFill="1" applyBorder="1" applyAlignment="1" applyProtection="1">
      <alignment horizontal="right" vertical="center"/>
    </xf>
    <xf numFmtId="0" fontId="20" fillId="0" borderId="27" xfId="0" applyFont="1" applyFill="1" applyBorder="1" applyAlignment="1" applyProtection="1">
      <alignment vertical="center"/>
    </xf>
    <xf numFmtId="0" fontId="16" fillId="0" borderId="0" xfId="0" applyFont="1" applyFill="1" applyBorder="1" applyAlignment="1" applyProtection="1">
      <alignment vertical="center"/>
    </xf>
    <xf numFmtId="0" fontId="17" fillId="0" borderId="28" xfId="0" applyFont="1" applyFill="1" applyBorder="1" applyAlignment="1" applyProtection="1">
      <alignment horizontal="left" vertical="center"/>
    </xf>
    <xf numFmtId="0" fontId="17" fillId="0" borderId="27" xfId="0" applyFont="1" applyFill="1" applyBorder="1" applyAlignment="1" applyProtection="1">
      <alignment horizontal="right" vertical="center"/>
    </xf>
    <xf numFmtId="0" fontId="17" fillId="3" borderId="14" xfId="0" applyFont="1" applyFill="1" applyBorder="1" applyAlignment="1" applyProtection="1">
      <alignment vertical="center"/>
    </xf>
    <xf numFmtId="0" fontId="17" fillId="3" borderId="5" xfId="0" applyFont="1" applyFill="1" applyBorder="1" applyAlignment="1" applyProtection="1">
      <alignment vertical="center"/>
    </xf>
    <xf numFmtId="0" fontId="17" fillId="3" borderId="9" xfId="0" applyFont="1" applyFill="1" applyBorder="1" applyAlignment="1" applyProtection="1">
      <alignment vertical="center"/>
    </xf>
    <xf numFmtId="0" fontId="17" fillId="2" borderId="19" xfId="0" applyFont="1" applyFill="1" applyBorder="1" applyAlignment="1" applyProtection="1">
      <alignment horizontal="right" vertical="center" indent="1"/>
      <protection locked="0"/>
    </xf>
    <xf numFmtId="0" fontId="16" fillId="0" borderId="4" xfId="0" applyFont="1" applyFill="1" applyBorder="1" applyAlignment="1" applyProtection="1">
      <alignment vertical="center"/>
    </xf>
    <xf numFmtId="176" fontId="17" fillId="0" borderId="4" xfId="0" applyNumberFormat="1" applyFont="1" applyFill="1" applyBorder="1" applyAlignment="1" applyProtection="1">
      <alignment vertical="top"/>
      <protection locked="0"/>
    </xf>
    <xf numFmtId="38" fontId="17" fillId="0" borderId="49" xfId="1" applyFont="1" applyFill="1" applyBorder="1" applyAlignment="1" applyProtection="1">
      <alignment vertical="center"/>
    </xf>
    <xf numFmtId="38" fontId="17" fillId="0" borderId="46" xfId="1" applyFont="1" applyFill="1" applyBorder="1" applyAlignment="1" applyProtection="1">
      <alignment vertical="center"/>
    </xf>
    <xf numFmtId="38" fontId="17" fillId="0" borderId="39" xfId="1" applyFont="1" applyFill="1" applyBorder="1" applyAlignment="1" applyProtection="1">
      <alignment vertical="center"/>
    </xf>
    <xf numFmtId="38" fontId="17" fillId="0" borderId="48" xfId="1" applyFont="1" applyFill="1" applyBorder="1" applyAlignment="1" applyProtection="1">
      <alignment vertical="center"/>
    </xf>
    <xf numFmtId="38" fontId="17" fillId="0" borderId="53" xfId="1" applyFont="1" applyFill="1" applyBorder="1" applyAlignment="1" applyProtection="1">
      <alignment vertical="center"/>
    </xf>
    <xf numFmtId="38" fontId="17" fillId="0" borderId="38" xfId="1" applyFont="1" applyFill="1" applyBorder="1" applyAlignment="1" applyProtection="1">
      <alignment vertical="center"/>
    </xf>
    <xf numFmtId="0" fontId="17" fillId="0" borderId="6" xfId="0" applyFont="1" applyFill="1" applyBorder="1" applyAlignment="1" applyProtection="1">
      <alignment horizontal="center" vertical="center"/>
    </xf>
    <xf numFmtId="0" fontId="17" fillId="0" borderId="46" xfId="0" applyFont="1" applyFill="1" applyBorder="1" applyAlignment="1" applyProtection="1">
      <alignment horizontal="center" vertical="center"/>
    </xf>
    <xf numFmtId="0" fontId="17" fillId="0" borderId="39" xfId="0" applyFont="1" applyFill="1" applyBorder="1" applyAlignment="1" applyProtection="1">
      <alignment horizontal="center" vertical="center"/>
    </xf>
    <xf numFmtId="38" fontId="17" fillId="0" borderId="6" xfId="1" applyFont="1" applyFill="1" applyBorder="1" applyAlignment="1" applyProtection="1">
      <alignment horizontal="left" vertical="center"/>
    </xf>
    <xf numFmtId="38" fontId="17" fillId="0" borderId="46" xfId="1" applyFont="1" applyFill="1" applyBorder="1" applyAlignment="1" applyProtection="1">
      <alignment horizontal="left" vertical="center"/>
    </xf>
    <xf numFmtId="38" fontId="17" fillId="0" borderId="28" xfId="1" applyFont="1" applyFill="1" applyBorder="1" applyAlignment="1" applyProtection="1">
      <alignment horizontal="left" vertical="center"/>
    </xf>
    <xf numFmtId="0" fontId="17" fillId="3" borderId="4"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7" fillId="3" borderId="26" xfId="0" applyFont="1" applyFill="1" applyBorder="1" applyAlignment="1" applyProtection="1">
      <alignment horizontal="center" vertical="center"/>
    </xf>
    <xf numFmtId="0" fontId="17" fillId="3" borderId="27"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2" borderId="29" xfId="0" applyFont="1" applyFill="1" applyBorder="1" applyAlignment="1" applyProtection="1">
      <alignment vertical="center"/>
      <protection locked="0"/>
    </xf>
    <xf numFmtId="0" fontId="17" fillId="2" borderId="20" xfId="0" applyFont="1" applyFill="1" applyBorder="1" applyAlignment="1" applyProtection="1">
      <alignment horizontal="center" vertical="center"/>
      <protection locked="0"/>
    </xf>
    <xf numFmtId="0" fontId="24" fillId="3" borderId="0" xfId="0" applyFont="1" applyFill="1" applyAlignment="1" applyProtection="1">
      <alignment vertical="center"/>
    </xf>
    <xf numFmtId="0" fontId="28" fillId="0" borderId="0" xfId="48" applyFont="1">
      <alignment vertical="center"/>
    </xf>
    <xf numFmtId="0" fontId="31" fillId="0" borderId="0" xfId="48" applyFont="1">
      <alignment vertical="center"/>
    </xf>
    <xf numFmtId="0" fontId="35" fillId="0" borderId="0" xfId="48" applyFont="1" applyAlignment="1">
      <alignment horizontal="left" vertical="center"/>
    </xf>
    <xf numFmtId="0" fontId="29" fillId="0" borderId="0" xfId="48" applyFont="1" applyAlignment="1">
      <alignment horizontal="left" vertical="center"/>
    </xf>
    <xf numFmtId="0" fontId="38" fillId="0" borderId="0" xfId="48" applyFont="1" applyAlignment="1">
      <alignment horizontal="left" vertical="center"/>
    </xf>
    <xf numFmtId="0" fontId="31" fillId="0" borderId="0" xfId="48" applyFont="1" applyAlignment="1">
      <alignment horizontal="left" vertical="center" indent="1"/>
    </xf>
    <xf numFmtId="0" fontId="40" fillId="0" borderId="0" xfId="48" applyFont="1" applyAlignment="1">
      <alignment horizontal="left" vertical="center" indent="1"/>
    </xf>
    <xf numFmtId="0" fontId="41" fillId="0" borderId="0" xfId="48" applyFont="1" applyAlignment="1">
      <alignment horizontal="left" vertical="center" indent="1"/>
    </xf>
    <xf numFmtId="0" fontId="44" fillId="0" borderId="0" xfId="48" applyFont="1">
      <alignment vertical="center"/>
    </xf>
    <xf numFmtId="0" fontId="45" fillId="0" borderId="0" xfId="48" applyFont="1" applyAlignment="1">
      <alignment horizontal="left" vertical="center" indent="1"/>
    </xf>
    <xf numFmtId="0" fontId="44" fillId="0" borderId="0" xfId="48" applyFont="1" applyAlignment="1">
      <alignment horizontal="left" vertical="center" indent="1"/>
    </xf>
    <xf numFmtId="0" fontId="43" fillId="0" borderId="0" xfId="48" applyFont="1" applyAlignment="1">
      <alignment horizontal="left" vertical="center"/>
    </xf>
    <xf numFmtId="0" fontId="44" fillId="0" borderId="0" xfId="48" applyFont="1" applyAlignment="1">
      <alignment horizontal="left" vertical="center"/>
    </xf>
    <xf numFmtId="0" fontId="38" fillId="0" borderId="0" xfId="48" applyFont="1" applyAlignment="1">
      <alignment vertical="center"/>
    </xf>
    <xf numFmtId="0" fontId="38" fillId="0" borderId="0" xfId="48" applyFont="1" applyAlignment="1">
      <alignment horizontal="left" vertical="center" wrapText="1"/>
    </xf>
    <xf numFmtId="0" fontId="17" fillId="0" borderId="0" xfId="53" applyFont="1">
      <alignment vertical="center"/>
    </xf>
    <xf numFmtId="0" fontId="16" fillId="0" borderId="0" xfId="53" applyFont="1">
      <alignment vertical="center"/>
    </xf>
    <xf numFmtId="0" fontId="21" fillId="0" borderId="0" xfId="53" applyFont="1">
      <alignment vertical="center"/>
    </xf>
    <xf numFmtId="0" fontId="16" fillId="0" borderId="0" xfId="53" applyFont="1" applyAlignment="1">
      <alignment vertical="center"/>
    </xf>
    <xf numFmtId="0" fontId="48" fillId="0" borderId="1" xfId="53" applyFont="1" applyBorder="1" applyAlignment="1">
      <alignment horizontal="center" vertical="center"/>
    </xf>
    <xf numFmtId="0" fontId="48" fillId="0" borderId="12" xfId="53" applyFont="1" applyBorder="1" applyAlignment="1">
      <alignment horizontal="center" vertical="center"/>
    </xf>
    <xf numFmtId="0" fontId="17" fillId="0" borderId="12" xfId="53" applyFont="1" applyBorder="1" applyAlignment="1">
      <alignment horizontal="center" vertical="center"/>
    </xf>
    <xf numFmtId="0" fontId="17" fillId="0" borderId="10" xfId="53" applyFont="1" applyBorder="1" applyAlignment="1">
      <alignment horizontal="center" vertical="center"/>
    </xf>
    <xf numFmtId="0" fontId="20" fillId="0" borderId="28" xfId="53" applyFont="1" applyBorder="1" applyAlignment="1">
      <alignment horizontal="center" vertical="center"/>
    </xf>
    <xf numFmtId="0" fontId="20" fillId="0" borderId="12" xfId="53" applyFont="1" applyBorder="1" applyAlignment="1">
      <alignment horizontal="center" vertical="center"/>
    </xf>
    <xf numFmtId="0" fontId="17" fillId="0" borderId="27" xfId="53" applyFont="1" applyBorder="1" applyAlignment="1">
      <alignment horizontal="center" vertical="center"/>
    </xf>
    <xf numFmtId="0" fontId="48" fillId="2" borderId="7" xfId="53" applyFont="1" applyFill="1" applyBorder="1" applyAlignment="1">
      <alignment horizontal="right" vertical="center"/>
    </xf>
    <xf numFmtId="0" fontId="17" fillId="0" borderId="7" xfId="53" applyFont="1" applyBorder="1" applyAlignment="1">
      <alignment vertical="center"/>
    </xf>
    <xf numFmtId="0" fontId="17" fillId="0" borderId="20" xfId="53" applyFont="1" applyBorder="1" applyAlignment="1">
      <alignment vertical="center"/>
    </xf>
    <xf numFmtId="0" fontId="17" fillId="0" borderId="21" xfId="53" applyFont="1" applyBorder="1" applyAlignment="1">
      <alignment vertical="center"/>
    </xf>
    <xf numFmtId="0" fontId="17" fillId="0" borderId="0" xfId="53" applyFont="1" applyBorder="1" applyAlignment="1">
      <alignment vertical="center" wrapText="1"/>
    </xf>
    <xf numFmtId="0" fontId="17" fillId="0" borderId="0" xfId="53" applyFont="1" applyBorder="1" applyAlignment="1">
      <alignment vertical="center"/>
    </xf>
    <xf numFmtId="0" fontId="17" fillId="0" borderId="6" xfId="53" applyFont="1" applyBorder="1" applyAlignment="1">
      <alignment vertical="center"/>
    </xf>
    <xf numFmtId="0" fontId="48" fillId="2" borderId="4" xfId="53" applyFont="1" applyFill="1" applyBorder="1" applyAlignment="1">
      <alignment horizontal="right" vertical="center"/>
    </xf>
    <xf numFmtId="0" fontId="17" fillId="2" borderId="0" xfId="53" applyFont="1" applyFill="1" applyBorder="1" applyAlignment="1">
      <alignment horizontal="right" vertical="center"/>
    </xf>
    <xf numFmtId="0" fontId="17" fillId="0" borderId="29" xfId="53" applyFont="1" applyBorder="1" applyAlignment="1">
      <alignment vertical="center"/>
    </xf>
    <xf numFmtId="0" fontId="16" fillId="0" borderId="6" xfId="53" applyFont="1" applyBorder="1">
      <alignment vertical="center"/>
    </xf>
    <xf numFmtId="179" fontId="17" fillId="0" borderId="0" xfId="53" applyNumberFormat="1" applyFont="1" applyBorder="1" applyAlignment="1">
      <alignment horizontal="right" vertical="center"/>
    </xf>
    <xf numFmtId="0" fontId="17" fillId="2" borderId="40" xfId="53" applyFont="1" applyFill="1" applyBorder="1" applyAlignment="1">
      <alignment horizontal="right" vertical="center"/>
    </xf>
    <xf numFmtId="0" fontId="17" fillId="2" borderId="0" xfId="53" applyFont="1" applyFill="1" applyAlignment="1">
      <alignment horizontal="right" vertical="center"/>
    </xf>
    <xf numFmtId="0" fontId="17" fillId="0" borderId="0" xfId="53" applyFont="1" applyBorder="1" applyAlignment="1">
      <alignment horizontal="left" vertical="center"/>
    </xf>
    <xf numFmtId="0" fontId="17" fillId="0" borderId="30" xfId="53" applyFont="1" applyBorder="1" applyAlignment="1">
      <alignment vertical="center"/>
    </xf>
    <xf numFmtId="0" fontId="17" fillId="0" borderId="0" xfId="53" applyFont="1" applyBorder="1" applyAlignment="1">
      <alignment horizontal="right" vertical="center"/>
    </xf>
    <xf numFmtId="179" fontId="17" fillId="0" borderId="0" xfId="53" applyNumberFormat="1" applyFont="1" applyBorder="1" applyAlignment="1">
      <alignment vertical="center"/>
    </xf>
    <xf numFmtId="179" fontId="48" fillId="2" borderId="4" xfId="53" applyNumberFormat="1" applyFont="1" applyFill="1" applyBorder="1" applyAlignment="1">
      <alignment horizontal="right" vertical="center"/>
    </xf>
    <xf numFmtId="0" fontId="16" fillId="0" borderId="0" xfId="53" applyFont="1" applyBorder="1">
      <alignment vertical="center"/>
    </xf>
    <xf numFmtId="0" fontId="17" fillId="0" borderId="28" xfId="53" applyFont="1" applyBorder="1" applyAlignment="1">
      <alignment horizontal="left" vertical="center"/>
    </xf>
    <xf numFmtId="0" fontId="17" fillId="2" borderId="26" xfId="53" applyFont="1" applyFill="1" applyBorder="1" applyAlignment="1">
      <alignment horizontal="right" vertical="center"/>
    </xf>
    <xf numFmtId="0" fontId="20" fillId="0" borderId="27" xfId="53" applyFont="1" applyBorder="1" applyAlignment="1">
      <alignment vertical="center"/>
    </xf>
    <xf numFmtId="0" fontId="17" fillId="0" borderId="27" xfId="53" applyFont="1" applyBorder="1" applyAlignment="1">
      <alignment horizontal="right" vertical="center"/>
    </xf>
    <xf numFmtId="0" fontId="48" fillId="2" borderId="27" xfId="53" applyFont="1" applyFill="1" applyBorder="1" applyAlignment="1">
      <alignment horizontal="center" vertical="center"/>
    </xf>
    <xf numFmtId="0" fontId="48" fillId="0" borderId="27" xfId="53" applyFont="1" applyBorder="1" applyAlignment="1">
      <alignment vertical="center"/>
    </xf>
    <xf numFmtId="0" fontId="17" fillId="0" borderId="27" xfId="53" applyFont="1" applyBorder="1" applyAlignment="1">
      <alignment vertical="center"/>
    </xf>
    <xf numFmtId="0" fontId="48" fillId="2" borderId="27" xfId="53" applyFont="1" applyFill="1" applyBorder="1" applyAlignment="1">
      <alignment vertical="center"/>
    </xf>
    <xf numFmtId="0" fontId="17" fillId="0" borderId="27" xfId="53" applyFont="1" applyBorder="1" applyAlignment="1">
      <alignment horizontal="left" vertical="center"/>
    </xf>
    <xf numFmtId="0" fontId="17" fillId="0" borderId="28" xfId="53" applyFont="1" applyBorder="1" applyAlignment="1">
      <alignment vertical="center"/>
    </xf>
    <xf numFmtId="0" fontId="17" fillId="0" borderId="32" xfId="53" applyFont="1" applyBorder="1" applyAlignment="1">
      <alignment horizontal="center" vertical="center"/>
    </xf>
    <xf numFmtId="0" fontId="17" fillId="0" borderId="4" xfId="53" applyFont="1" applyBorder="1" applyAlignment="1">
      <alignment horizontal="center" vertical="center"/>
    </xf>
    <xf numFmtId="0" fontId="17" fillId="6" borderId="46" xfId="53" applyFont="1" applyFill="1" applyBorder="1" applyAlignment="1">
      <alignment horizontal="center" vertical="center"/>
    </xf>
    <xf numFmtId="38" fontId="17" fillId="3" borderId="6" xfId="54" applyFont="1" applyFill="1" applyBorder="1" applyAlignment="1">
      <alignment horizontal="left" vertical="center"/>
    </xf>
    <xf numFmtId="0" fontId="17" fillId="3" borderId="6" xfId="53" applyFont="1" applyFill="1" applyBorder="1" applyAlignment="1">
      <alignment horizontal="center" vertical="center"/>
    </xf>
    <xf numFmtId="38" fontId="17" fillId="3" borderId="48" xfId="54" applyFont="1" applyFill="1" applyBorder="1" applyAlignment="1">
      <alignment vertical="center"/>
    </xf>
    <xf numFmtId="38" fontId="17" fillId="3" borderId="49" xfId="54" applyFont="1" applyFill="1" applyBorder="1" applyAlignment="1">
      <alignment vertical="center"/>
    </xf>
    <xf numFmtId="0" fontId="17" fillId="0" borderId="50" xfId="53" applyFont="1" applyBorder="1" applyAlignment="1">
      <alignment horizontal="right" vertical="center"/>
    </xf>
    <xf numFmtId="0" fontId="48" fillId="4" borderId="29" xfId="53" applyFont="1" applyFill="1" applyBorder="1" applyAlignment="1">
      <alignment vertical="center"/>
    </xf>
    <xf numFmtId="0" fontId="17" fillId="0" borderId="29" xfId="53" applyFont="1" applyFill="1" applyBorder="1" applyAlignment="1">
      <alignment vertical="center"/>
    </xf>
    <xf numFmtId="0" fontId="17" fillId="0" borderId="30" xfId="53" applyFont="1" applyFill="1" applyBorder="1" applyAlignment="1">
      <alignment vertical="center"/>
    </xf>
    <xf numFmtId="0" fontId="17" fillId="0" borderId="51" xfId="53" applyFont="1" applyBorder="1" applyAlignment="1">
      <alignment horizontal="center" vertical="center"/>
    </xf>
    <xf numFmtId="0" fontId="48" fillId="6" borderId="46" xfId="53" applyFont="1" applyFill="1" applyBorder="1" applyAlignment="1">
      <alignment horizontal="center" vertical="center"/>
    </xf>
    <xf numFmtId="38" fontId="17" fillId="3" borderId="46" xfId="54" applyFont="1" applyFill="1" applyBorder="1" applyAlignment="1">
      <alignment horizontal="left" vertical="center"/>
    </xf>
    <xf numFmtId="0" fontId="17" fillId="3" borderId="46" xfId="53" applyFont="1" applyFill="1" applyBorder="1" applyAlignment="1">
      <alignment horizontal="center" vertical="center"/>
    </xf>
    <xf numFmtId="38" fontId="17" fillId="3" borderId="53" xfId="54" applyFont="1" applyFill="1" applyBorder="1" applyAlignment="1">
      <alignment vertical="center"/>
    </xf>
    <xf numFmtId="38" fontId="17" fillId="3" borderId="46" xfId="54" applyFont="1" applyFill="1" applyBorder="1" applyAlignment="1">
      <alignment vertical="center"/>
    </xf>
    <xf numFmtId="0" fontId="17" fillId="0" borderId="54" xfId="53" applyFont="1" applyBorder="1" applyAlignment="1">
      <alignment vertical="center"/>
    </xf>
    <xf numFmtId="0" fontId="48" fillId="4" borderId="0" xfId="53" applyFont="1" applyFill="1" applyBorder="1" applyAlignment="1">
      <alignment vertical="center"/>
    </xf>
    <xf numFmtId="0" fontId="17" fillId="0" borderId="54" xfId="53" applyFont="1" applyBorder="1" applyAlignment="1">
      <alignment horizontal="right" vertical="center"/>
    </xf>
    <xf numFmtId="0" fontId="17" fillId="0" borderId="26" xfId="53" applyFont="1" applyBorder="1" applyAlignment="1">
      <alignment horizontal="center" vertical="center"/>
    </xf>
    <xf numFmtId="0" fontId="17" fillId="6" borderId="28" xfId="53" applyFont="1" applyFill="1" applyBorder="1" applyAlignment="1">
      <alignment horizontal="center" vertical="center"/>
    </xf>
    <xf numFmtId="38" fontId="17" fillId="3" borderId="28" xfId="54" applyFont="1" applyFill="1" applyBorder="1" applyAlignment="1">
      <alignment horizontal="left" vertical="center"/>
    </xf>
    <xf numFmtId="0" fontId="17" fillId="3" borderId="39" xfId="53" applyFont="1" applyFill="1" applyBorder="1" applyAlignment="1">
      <alignment horizontal="center" vertical="center"/>
    </xf>
    <xf numFmtId="38" fontId="17" fillId="3" borderId="38" xfId="54" applyFont="1" applyFill="1" applyBorder="1" applyAlignment="1">
      <alignment vertical="center"/>
    </xf>
    <xf numFmtId="38" fontId="17" fillId="3" borderId="39" xfId="54" applyFont="1" applyFill="1" applyBorder="1" applyAlignment="1">
      <alignment vertical="center"/>
    </xf>
    <xf numFmtId="0" fontId="17" fillId="0" borderId="55" xfId="53" applyFont="1" applyBorder="1" applyAlignment="1">
      <alignment vertical="center"/>
    </xf>
    <xf numFmtId="0" fontId="17" fillId="0" borderId="4" xfId="53" applyFont="1" applyBorder="1">
      <alignment vertical="center"/>
    </xf>
    <xf numFmtId="0" fontId="17" fillId="0" borderId="0" xfId="53" applyFont="1" applyBorder="1">
      <alignment vertical="center"/>
    </xf>
    <xf numFmtId="0" fontId="17" fillId="0" borderId="6" xfId="53" applyFont="1" applyBorder="1">
      <alignment vertical="center"/>
    </xf>
    <xf numFmtId="0" fontId="17" fillId="0" borderId="4" xfId="53" applyFont="1" applyBorder="1" applyAlignment="1">
      <alignment vertical="center"/>
    </xf>
    <xf numFmtId="0" fontId="17" fillId="0" borderId="3" xfId="53" applyFont="1" applyBorder="1" applyAlignment="1">
      <alignment vertical="center"/>
    </xf>
    <xf numFmtId="0" fontId="17" fillId="0" borderId="8" xfId="53" applyFont="1" applyBorder="1" applyAlignment="1">
      <alignment vertical="center"/>
    </xf>
    <xf numFmtId="0" fontId="20" fillId="3" borderId="28" xfId="53" applyFont="1" applyFill="1" applyBorder="1" applyAlignment="1">
      <alignment horizontal="center" vertical="center"/>
    </xf>
    <xf numFmtId="0" fontId="17" fillId="2" borderId="7" xfId="53" applyFont="1" applyFill="1" applyBorder="1" applyAlignment="1">
      <alignment horizontal="right" vertical="center"/>
    </xf>
    <xf numFmtId="0" fontId="17" fillId="2" borderId="4" xfId="53" applyFont="1" applyFill="1" applyBorder="1" applyAlignment="1">
      <alignment horizontal="right" vertical="center"/>
    </xf>
    <xf numFmtId="0" fontId="48" fillId="2" borderId="0" xfId="53" applyFont="1" applyFill="1" applyBorder="1" applyAlignment="1">
      <alignment horizontal="right" vertical="center"/>
    </xf>
    <xf numFmtId="0" fontId="49" fillId="2" borderId="26" xfId="53" applyFont="1" applyFill="1" applyBorder="1" applyAlignment="1">
      <alignment horizontal="right" vertical="center"/>
    </xf>
    <xf numFmtId="38" fontId="17" fillId="0" borderId="6" xfId="54" applyFont="1" applyBorder="1" applyAlignment="1">
      <alignment horizontal="left" vertical="center"/>
    </xf>
    <xf numFmtId="0" fontId="17" fillId="0" borderId="6" xfId="53" applyFont="1" applyBorder="1" applyAlignment="1">
      <alignment horizontal="center" vertical="center"/>
    </xf>
    <xf numFmtId="38" fontId="17" fillId="0" borderId="48" xfId="54" applyFont="1" applyBorder="1" applyAlignment="1">
      <alignment vertical="center"/>
    </xf>
    <xf numFmtId="38" fontId="17" fillId="0" borderId="49" xfId="54" applyFont="1" applyBorder="1" applyAlignment="1">
      <alignment vertical="center"/>
    </xf>
    <xf numFmtId="38" fontId="17" fillId="0" borderId="46" xfId="54" applyFont="1" applyBorder="1" applyAlignment="1">
      <alignment horizontal="left" vertical="center"/>
    </xf>
    <xf numFmtId="0" fontId="17" fillId="0" borderId="46" xfId="53" applyFont="1" applyBorder="1" applyAlignment="1">
      <alignment horizontal="center" vertical="center"/>
    </xf>
    <xf numFmtId="38" fontId="17" fillId="0" borderId="53" xfId="54" applyFont="1" applyBorder="1" applyAlignment="1">
      <alignment vertical="center"/>
    </xf>
    <xf numFmtId="38" fontId="17" fillId="0" borderId="46" xfId="54" applyFont="1" applyBorder="1" applyAlignment="1">
      <alignment vertical="center"/>
    </xf>
    <xf numFmtId="38" fontId="17" fillId="0" borderId="28" xfId="54" applyFont="1" applyBorder="1" applyAlignment="1">
      <alignment horizontal="left" vertical="center"/>
    </xf>
    <xf numFmtId="0" fontId="17" fillId="0" borderId="39" xfId="53" applyFont="1" applyBorder="1" applyAlignment="1">
      <alignment horizontal="center" vertical="center"/>
    </xf>
    <xf numFmtId="38" fontId="17" fillId="0" borderId="38" xfId="54" applyFont="1" applyBorder="1" applyAlignment="1">
      <alignment vertical="center"/>
    </xf>
    <xf numFmtId="38" fontId="17" fillId="0" borderId="39" xfId="54" applyFont="1" applyBorder="1" applyAlignment="1">
      <alignment vertical="center"/>
    </xf>
    <xf numFmtId="0" fontId="48" fillId="2" borderId="0" xfId="53" applyFont="1" applyFill="1" applyAlignment="1">
      <alignment horizontal="right" vertical="center"/>
    </xf>
    <xf numFmtId="0" fontId="17" fillId="0" borderId="75" xfId="53" applyFont="1" applyBorder="1" applyAlignment="1">
      <alignment horizontal="center" vertical="center"/>
    </xf>
    <xf numFmtId="0" fontId="17" fillId="0" borderId="76" xfId="53" applyFont="1" applyBorder="1" applyAlignment="1">
      <alignment horizontal="center" vertical="center"/>
    </xf>
    <xf numFmtId="0" fontId="17" fillId="0" borderId="77" xfId="53" applyFont="1" applyBorder="1" applyAlignment="1">
      <alignment horizontal="center" vertical="center"/>
    </xf>
    <xf numFmtId="0" fontId="17" fillId="2" borderId="27" xfId="53" applyFont="1" applyFill="1" applyBorder="1" applyAlignment="1">
      <alignment vertical="center"/>
    </xf>
    <xf numFmtId="0" fontId="48" fillId="3" borderId="1" xfId="53" applyFont="1" applyFill="1" applyBorder="1" applyAlignment="1">
      <alignment horizontal="center" vertical="center"/>
    </xf>
    <xf numFmtId="0" fontId="48" fillId="3" borderId="12" xfId="53" applyFont="1" applyFill="1" applyBorder="1" applyAlignment="1">
      <alignment horizontal="center" vertical="center"/>
    </xf>
    <xf numFmtId="0" fontId="17" fillId="3" borderId="12" xfId="53" applyFont="1" applyFill="1" applyBorder="1" applyAlignment="1">
      <alignment horizontal="center" vertical="center"/>
    </xf>
    <xf numFmtId="0" fontId="17" fillId="3" borderId="10" xfId="53" applyFont="1" applyFill="1" applyBorder="1" applyAlignment="1">
      <alignment horizontal="center" vertical="center"/>
    </xf>
    <xf numFmtId="0" fontId="52" fillId="3" borderId="1" xfId="53" applyNumberFormat="1" applyFont="1" applyFill="1" applyBorder="1" applyAlignment="1">
      <alignment vertical="center"/>
    </xf>
    <xf numFmtId="14" fontId="52" fillId="3" borderId="12" xfId="53" applyNumberFormat="1" applyFont="1" applyFill="1" applyBorder="1" applyAlignment="1">
      <alignment vertical="center"/>
    </xf>
    <xf numFmtId="0" fontId="52" fillId="3" borderId="10" xfId="53" applyFont="1" applyFill="1" applyBorder="1" applyAlignment="1">
      <alignment vertical="center"/>
    </xf>
    <xf numFmtId="0" fontId="48" fillId="3" borderId="1" xfId="53" applyFont="1" applyFill="1" applyBorder="1">
      <alignment vertical="center"/>
    </xf>
    <xf numFmtId="0" fontId="48" fillId="3" borderId="12" xfId="53" applyFont="1" applyFill="1" applyBorder="1">
      <alignment vertical="center"/>
    </xf>
    <xf numFmtId="0" fontId="48" fillId="3" borderId="10" xfId="53" applyFont="1" applyFill="1" applyBorder="1">
      <alignment vertical="center"/>
    </xf>
    <xf numFmtId="0" fontId="20" fillId="3" borderId="12" xfId="53" applyFont="1" applyFill="1" applyBorder="1" applyAlignment="1">
      <alignment horizontal="center" vertical="center"/>
    </xf>
    <xf numFmtId="0" fontId="21" fillId="0" borderId="0" xfId="58" applyFont="1" applyBorder="1">
      <alignment vertical="center"/>
    </xf>
    <xf numFmtId="0" fontId="21" fillId="0" borderId="0" xfId="58" applyFont="1">
      <alignment vertical="center"/>
    </xf>
    <xf numFmtId="0" fontId="16" fillId="0" borderId="0" xfId="58" applyFont="1">
      <alignment vertical="center"/>
    </xf>
    <xf numFmtId="0" fontId="55" fillId="7" borderId="0" xfId="58" applyFont="1" applyFill="1" applyBorder="1">
      <alignment vertical="center"/>
    </xf>
    <xf numFmtId="0" fontId="56" fillId="7" borderId="0" xfId="58" applyFont="1" applyFill="1" applyBorder="1" applyAlignment="1">
      <alignment vertical="center"/>
    </xf>
    <xf numFmtId="0" fontId="57" fillId="7" borderId="0" xfId="58" applyFont="1" applyFill="1" applyBorder="1" applyAlignment="1">
      <alignment vertical="center"/>
    </xf>
    <xf numFmtId="0" fontId="57" fillId="7" borderId="0" xfId="58" applyFont="1" applyFill="1" applyBorder="1" applyAlignment="1">
      <alignment horizontal="center" vertical="center"/>
    </xf>
    <xf numFmtId="9" fontId="57" fillId="7" borderId="0" xfId="59" applyNumberFormat="1" applyFont="1" applyFill="1" applyBorder="1" applyAlignment="1">
      <alignment horizontal="right" vertical="center"/>
    </xf>
    <xf numFmtId="178" fontId="57" fillId="7" borderId="0" xfId="59" applyNumberFormat="1" applyFont="1" applyFill="1" applyBorder="1" applyAlignment="1">
      <alignment horizontal="center" vertical="center"/>
    </xf>
    <xf numFmtId="9" fontId="58" fillId="7" borderId="0" xfId="59" applyNumberFormat="1" applyFont="1" applyFill="1" applyBorder="1" applyAlignment="1">
      <alignment vertical="center"/>
    </xf>
    <xf numFmtId="0" fontId="55" fillId="0" borderId="0" xfId="58" applyFont="1" applyBorder="1">
      <alignment vertical="center"/>
    </xf>
    <xf numFmtId="9" fontId="13" fillId="0" borderId="0" xfId="59" applyNumberFormat="1" applyFont="1" applyBorder="1" applyAlignment="1">
      <alignment vertical="center"/>
    </xf>
    <xf numFmtId="0" fontId="17" fillId="0" borderId="0" xfId="58" applyFont="1" applyBorder="1" applyAlignment="1">
      <alignment vertical="center"/>
    </xf>
    <xf numFmtId="0" fontId="17" fillId="0" borderId="0" xfId="58" applyFont="1" applyBorder="1" applyAlignment="1">
      <alignment horizontal="center" vertical="center"/>
    </xf>
    <xf numFmtId="9" fontId="17" fillId="0" borderId="0" xfId="59" applyNumberFormat="1" applyFont="1" applyBorder="1" applyAlignment="1">
      <alignment horizontal="right" vertical="center"/>
    </xf>
    <xf numFmtId="178" fontId="17" fillId="0" borderId="0" xfId="59" applyNumberFormat="1" applyFont="1" applyBorder="1" applyAlignment="1">
      <alignment horizontal="center" vertical="center"/>
    </xf>
    <xf numFmtId="178" fontId="13" fillId="0" borderId="0" xfId="59" applyNumberFormat="1" applyFont="1" applyBorder="1" applyAlignment="1">
      <alignment vertical="center"/>
    </xf>
    <xf numFmtId="178" fontId="13" fillId="0" borderId="0" xfId="59" applyNumberFormat="1" applyFont="1" applyBorder="1" applyAlignment="1">
      <alignment horizontal="center" vertical="center"/>
    </xf>
    <xf numFmtId="0" fontId="59" fillId="0" borderId="0" xfId="58" applyFont="1" applyAlignment="1">
      <alignment vertical="center"/>
    </xf>
    <xf numFmtId="0" fontId="59" fillId="0" borderId="0" xfId="58" applyFont="1">
      <alignment vertical="center"/>
    </xf>
    <xf numFmtId="0" fontId="13" fillId="0" borderId="0" xfId="58" applyFont="1" applyBorder="1" applyAlignment="1">
      <alignment vertical="center"/>
    </xf>
    <xf numFmtId="0" fontId="13" fillId="0" borderId="0" xfId="58" applyFont="1" applyBorder="1" applyAlignment="1">
      <alignment horizontal="center" vertical="center"/>
    </xf>
    <xf numFmtId="9" fontId="13" fillId="0" borderId="0" xfId="59" applyNumberFormat="1" applyFont="1" applyBorder="1" applyAlignment="1">
      <alignment horizontal="right" vertical="center"/>
    </xf>
    <xf numFmtId="0" fontId="17" fillId="0" borderId="27" xfId="58" applyFont="1" applyBorder="1" applyAlignment="1">
      <alignment vertical="center"/>
    </xf>
    <xf numFmtId="0" fontId="17" fillId="0" borderId="27" xfId="58" applyFont="1" applyBorder="1" applyAlignment="1">
      <alignment horizontal="center" vertical="center"/>
    </xf>
    <xf numFmtId="9" fontId="17" fillId="0" borderId="27" xfId="59" applyNumberFormat="1" applyFont="1" applyBorder="1" applyAlignment="1">
      <alignment horizontal="right" vertical="center"/>
    </xf>
    <xf numFmtId="178" fontId="17" fillId="0" borderId="27" xfId="59" applyNumberFormat="1" applyFont="1" applyBorder="1" applyAlignment="1">
      <alignment horizontal="center" vertical="center"/>
    </xf>
    <xf numFmtId="178" fontId="13" fillId="0" borderId="27" xfId="59" applyNumberFormat="1" applyFont="1" applyBorder="1" applyAlignment="1">
      <alignment horizontal="center" vertical="center"/>
    </xf>
    <xf numFmtId="9" fontId="13" fillId="0" borderId="27" xfId="59" applyNumberFormat="1" applyFont="1" applyBorder="1" applyAlignment="1">
      <alignment vertical="center"/>
    </xf>
    <xf numFmtId="0" fontId="49" fillId="0" borderId="7" xfId="58" applyFont="1" applyBorder="1" applyAlignment="1">
      <alignment horizontal="right" vertical="center"/>
    </xf>
    <xf numFmtId="0" fontId="49" fillId="0" borderId="7" xfId="58" applyFont="1" applyBorder="1" applyAlignment="1">
      <alignment vertical="center"/>
    </xf>
    <xf numFmtId="0" fontId="49" fillId="0" borderId="8" xfId="58" applyFont="1" applyBorder="1" applyAlignment="1">
      <alignment horizontal="right" vertical="center"/>
    </xf>
    <xf numFmtId="0" fontId="49" fillId="0" borderId="0" xfId="58" applyFont="1" applyBorder="1" applyAlignment="1">
      <alignment vertical="center" wrapText="1"/>
    </xf>
    <xf numFmtId="0" fontId="49" fillId="0" borderId="0" xfId="58" applyFont="1" applyBorder="1" applyAlignment="1">
      <alignment vertical="center"/>
    </xf>
    <xf numFmtId="0" fontId="49" fillId="0" borderId="6" xfId="58" applyFont="1" applyBorder="1" applyAlignment="1">
      <alignment vertical="center"/>
    </xf>
    <xf numFmtId="0" fontId="49" fillId="0" borderId="4" xfId="58" applyFont="1" applyBorder="1" applyAlignment="1">
      <alignment horizontal="right" vertical="center"/>
    </xf>
    <xf numFmtId="0" fontId="49" fillId="0" borderId="0" xfId="58" applyFont="1" applyBorder="1" applyAlignment="1">
      <alignment horizontal="right" vertical="center"/>
    </xf>
    <xf numFmtId="0" fontId="49" fillId="0" borderId="29" xfId="58" applyFont="1" applyBorder="1" applyAlignment="1">
      <alignment vertical="center"/>
    </xf>
    <xf numFmtId="0" fontId="21" fillId="0" borderId="6" xfId="58" applyFont="1" applyBorder="1">
      <alignment vertical="center"/>
    </xf>
    <xf numFmtId="179" fontId="49" fillId="0" borderId="0" xfId="58" applyNumberFormat="1" applyFont="1" applyBorder="1" applyAlignment="1">
      <alignment horizontal="right" vertical="center"/>
    </xf>
    <xf numFmtId="0" fontId="49" fillId="0" borderId="40" xfId="58" applyFont="1" applyBorder="1" applyAlignment="1">
      <alignment horizontal="right" vertical="center"/>
    </xf>
    <xf numFmtId="0" fontId="49" fillId="0" borderId="0" xfId="58" applyFont="1">
      <alignment vertical="center"/>
    </xf>
    <xf numFmtId="0" fontId="49" fillId="0" borderId="0" xfId="58" applyFont="1" applyAlignment="1">
      <alignment horizontal="right" vertical="center"/>
    </xf>
    <xf numFmtId="0" fontId="49" fillId="0" borderId="0" xfId="58" applyFont="1" applyBorder="1" applyAlignment="1">
      <alignment horizontal="left" vertical="center"/>
    </xf>
    <xf numFmtId="0" fontId="49" fillId="0" borderId="30" xfId="58" applyFont="1" applyBorder="1" applyAlignment="1">
      <alignment vertical="center"/>
    </xf>
    <xf numFmtId="179" fontId="49" fillId="0" borderId="0" xfId="58" applyNumberFormat="1" applyFont="1" applyBorder="1" applyAlignment="1">
      <alignment vertical="center"/>
    </xf>
    <xf numFmtId="179" fontId="49" fillId="0" borderId="4" xfId="58" applyNumberFormat="1" applyFont="1" applyBorder="1" applyAlignment="1">
      <alignment horizontal="right" vertical="center"/>
    </xf>
    <xf numFmtId="0" fontId="49" fillId="0" borderId="28" xfId="58" applyFont="1" applyBorder="1" applyAlignment="1">
      <alignment horizontal="left" vertical="center"/>
    </xf>
    <xf numFmtId="0" fontId="49" fillId="0" borderId="26" xfId="58" applyFont="1" applyBorder="1" applyAlignment="1">
      <alignment horizontal="right" vertical="center"/>
    </xf>
    <xf numFmtId="0" fontId="60" fillId="0" borderId="27" xfId="58" applyFont="1" applyBorder="1" applyAlignment="1">
      <alignment vertical="center"/>
    </xf>
    <xf numFmtId="0" fontId="49" fillId="0" borderId="27" xfId="58" applyFont="1" applyBorder="1" applyAlignment="1">
      <alignment horizontal="right" vertical="center"/>
    </xf>
    <xf numFmtId="0" fontId="49" fillId="0" borderId="27" xfId="58" applyFont="1" applyBorder="1" applyAlignment="1">
      <alignment horizontal="center" vertical="center"/>
    </xf>
    <xf numFmtId="0" fontId="49" fillId="0" borderId="27" xfId="58" applyFont="1" applyBorder="1" applyAlignment="1">
      <alignment vertical="center"/>
    </xf>
    <xf numFmtId="0" fontId="49" fillId="0" borderId="27" xfId="58" applyFont="1" applyBorder="1" applyAlignment="1">
      <alignment horizontal="left" vertical="center"/>
    </xf>
    <xf numFmtId="0" fontId="49" fillId="0" borderId="28" xfId="58" applyFont="1" applyBorder="1" applyAlignment="1">
      <alignment vertical="center"/>
    </xf>
    <xf numFmtId="0" fontId="16" fillId="0" borderId="0" xfId="58" applyFont="1" applyBorder="1" applyAlignment="1">
      <alignment vertical="center"/>
    </xf>
    <xf numFmtId="0" fontId="16" fillId="0" borderId="0" xfId="58" applyFont="1" applyBorder="1" applyAlignment="1">
      <alignment horizontal="center" vertical="center"/>
    </xf>
    <xf numFmtId="9" fontId="16" fillId="0" borderId="0" xfId="59" applyNumberFormat="1" applyFont="1" applyBorder="1" applyAlignment="1">
      <alignment horizontal="right" vertical="center"/>
    </xf>
    <xf numFmtId="0" fontId="59" fillId="7" borderId="0" xfId="58" applyFont="1" applyFill="1" applyBorder="1">
      <alignment vertical="center"/>
    </xf>
    <xf numFmtId="0" fontId="61" fillId="7" borderId="0" xfId="58" applyFont="1" applyFill="1" applyBorder="1" applyAlignment="1">
      <alignment vertical="center"/>
    </xf>
    <xf numFmtId="0" fontId="62" fillId="7" borderId="0" xfId="58" applyFont="1" applyFill="1" applyBorder="1" applyAlignment="1">
      <alignment vertical="center"/>
    </xf>
    <xf numFmtId="0" fontId="62" fillId="7" borderId="0" xfId="58" applyFont="1" applyFill="1" applyBorder="1" applyAlignment="1">
      <alignment horizontal="center" vertical="center"/>
    </xf>
    <xf numFmtId="9" fontId="62" fillId="7" borderId="0" xfId="59" applyNumberFormat="1" applyFont="1" applyFill="1" applyBorder="1" applyAlignment="1">
      <alignment horizontal="right" vertical="center"/>
    </xf>
    <xf numFmtId="178" fontId="62" fillId="7" borderId="0" xfId="59" applyNumberFormat="1" applyFont="1" applyFill="1" applyBorder="1" applyAlignment="1">
      <alignment horizontal="center" vertical="center"/>
    </xf>
    <xf numFmtId="9" fontId="63" fillId="7" borderId="0" xfId="59" applyNumberFormat="1" applyFont="1" applyFill="1" applyBorder="1" applyAlignment="1">
      <alignment vertical="center"/>
    </xf>
    <xf numFmtId="0" fontId="59" fillId="0" borderId="0" xfId="58" applyFont="1" applyBorder="1">
      <alignment vertical="center"/>
    </xf>
    <xf numFmtId="9" fontId="16" fillId="0" borderId="0" xfId="59" applyNumberFormat="1" applyFont="1" applyBorder="1" applyAlignment="1">
      <alignment horizontal="left" vertical="center"/>
    </xf>
    <xf numFmtId="9" fontId="17" fillId="0" borderId="0" xfId="59" applyNumberFormat="1" applyFont="1" applyBorder="1" applyAlignment="1">
      <alignment horizontal="left" vertical="center"/>
    </xf>
    <xf numFmtId="9" fontId="17" fillId="0" borderId="0" xfId="59" applyNumberFormat="1" applyFont="1" applyBorder="1" applyAlignment="1">
      <alignment horizontal="center" vertical="center"/>
    </xf>
    <xf numFmtId="9" fontId="17" fillId="0" borderId="27" xfId="59" applyNumberFormat="1" applyFont="1" applyBorder="1" applyAlignment="1">
      <alignment horizontal="center" vertical="center"/>
    </xf>
    <xf numFmtId="9" fontId="17" fillId="0" borderId="27" xfId="59" applyNumberFormat="1" applyFont="1" applyBorder="1" applyAlignment="1">
      <alignment horizontal="left" vertical="center"/>
    </xf>
    <xf numFmtId="0" fontId="16" fillId="0" borderId="27" xfId="58" applyFont="1" applyBorder="1" applyAlignment="1">
      <alignment vertical="center"/>
    </xf>
    <xf numFmtId="0" fontId="16" fillId="0" borderId="101" xfId="58" applyFont="1" applyBorder="1" applyAlignment="1">
      <alignment vertical="center"/>
    </xf>
    <xf numFmtId="0" fontId="16" fillId="0" borderId="101" xfId="58" applyFont="1" applyBorder="1" applyAlignment="1">
      <alignment horizontal="center" vertical="center"/>
    </xf>
    <xf numFmtId="0" fontId="55" fillId="8" borderId="0" xfId="58" applyFont="1" applyFill="1" applyBorder="1">
      <alignment vertical="center"/>
    </xf>
    <xf numFmtId="0" fontId="56" fillId="8" borderId="0" xfId="58" applyFont="1" applyFill="1" applyBorder="1" applyAlignment="1">
      <alignment vertical="center"/>
    </xf>
    <xf numFmtId="0" fontId="57" fillId="8" borderId="0" xfId="58" applyFont="1" applyFill="1" applyBorder="1" applyAlignment="1">
      <alignment vertical="center"/>
    </xf>
    <xf numFmtId="0" fontId="57" fillId="8" borderId="0" xfId="58" applyFont="1" applyFill="1" applyBorder="1" applyAlignment="1">
      <alignment horizontal="center" vertical="center"/>
    </xf>
    <xf numFmtId="9" fontId="57" fillId="8" borderId="0" xfId="59" applyNumberFormat="1" applyFont="1" applyFill="1" applyBorder="1" applyAlignment="1">
      <alignment horizontal="right" vertical="center"/>
    </xf>
    <xf numFmtId="178" fontId="57" fillId="8" borderId="0" xfId="59" applyNumberFormat="1" applyFont="1" applyFill="1" applyBorder="1" applyAlignment="1">
      <alignment horizontal="center" vertical="center"/>
    </xf>
    <xf numFmtId="9" fontId="58" fillId="8" borderId="0" xfId="59" applyNumberFormat="1" applyFont="1" applyFill="1" applyBorder="1" applyAlignment="1">
      <alignment vertical="center"/>
    </xf>
    <xf numFmtId="178" fontId="13" fillId="0" borderId="0" xfId="59" applyNumberFormat="1" applyFont="1" applyBorder="1" applyAlignment="1">
      <alignment horizontal="right" vertical="center"/>
    </xf>
    <xf numFmtId="0" fontId="59" fillId="0" borderId="0" xfId="58" applyFont="1" applyBorder="1" applyAlignment="1">
      <alignment vertical="center"/>
    </xf>
    <xf numFmtId="0" fontId="49" fillId="0" borderId="32" xfId="58" applyFont="1" applyBorder="1" applyAlignment="1">
      <alignment horizontal="center" vertical="center"/>
    </xf>
    <xf numFmtId="0" fontId="49" fillId="0" borderId="4" xfId="58" applyFont="1" applyBorder="1" applyAlignment="1">
      <alignment horizontal="center" vertical="center"/>
    </xf>
    <xf numFmtId="0" fontId="49" fillId="0" borderId="46" xfId="58" applyFont="1" applyBorder="1" applyAlignment="1">
      <alignment horizontal="center" vertical="center"/>
    </xf>
    <xf numFmtId="38" fontId="49" fillId="0" borderId="6" xfId="60" applyFont="1" applyBorder="1" applyAlignment="1">
      <alignment horizontal="left" vertical="center"/>
    </xf>
    <xf numFmtId="0" fontId="49" fillId="0" borderId="6" xfId="58" applyFont="1" applyBorder="1" applyAlignment="1">
      <alignment horizontal="center" vertical="center"/>
    </xf>
    <xf numFmtId="38" fontId="49" fillId="0" borderId="48" xfId="60" applyFont="1" applyBorder="1" applyAlignment="1">
      <alignment vertical="center"/>
    </xf>
    <xf numFmtId="38" fontId="49" fillId="0" borderId="49" xfId="60" applyFont="1" applyBorder="1" applyAlignment="1">
      <alignment vertical="center"/>
    </xf>
    <xf numFmtId="0" fontId="49" fillId="0" borderId="51" xfId="58" applyFont="1" applyBorder="1" applyAlignment="1">
      <alignment horizontal="center" vertical="center"/>
    </xf>
    <xf numFmtId="38" fontId="49" fillId="0" borderId="46" xfId="60" applyFont="1" applyBorder="1" applyAlignment="1">
      <alignment horizontal="left" vertical="center"/>
    </xf>
    <xf numFmtId="38" fontId="49" fillId="0" borderId="53" xfId="60" applyFont="1" applyBorder="1" applyAlignment="1">
      <alignment vertical="center"/>
    </xf>
    <xf numFmtId="38" fontId="49" fillId="0" borderId="46" xfId="60" applyFont="1" applyBorder="1" applyAlignment="1">
      <alignment vertical="center"/>
    </xf>
    <xf numFmtId="0" fontId="49" fillId="0" borderId="26" xfId="58" applyFont="1" applyBorder="1" applyAlignment="1">
      <alignment horizontal="center" vertical="center"/>
    </xf>
    <xf numFmtId="0" fontId="49" fillId="0" borderId="28" xfId="58" applyFont="1" applyBorder="1" applyAlignment="1">
      <alignment horizontal="center" vertical="center"/>
    </xf>
    <xf numFmtId="38" fontId="49" fillId="0" borderId="28" xfId="60" applyFont="1" applyBorder="1" applyAlignment="1">
      <alignment horizontal="left" vertical="center"/>
    </xf>
    <xf numFmtId="0" fontId="49" fillId="0" borderId="39" xfId="58" applyFont="1" applyBorder="1" applyAlignment="1">
      <alignment horizontal="center" vertical="center"/>
    </xf>
    <xf numFmtId="38" fontId="49" fillId="0" borderId="38" xfId="60" applyFont="1" applyBorder="1" applyAlignment="1">
      <alignment vertical="center"/>
    </xf>
    <xf numFmtId="38" fontId="49" fillId="0" borderId="39" xfId="60" applyFont="1" applyBorder="1" applyAlignment="1">
      <alignment vertical="center"/>
    </xf>
    <xf numFmtId="0" fontId="56" fillId="8" borderId="0" xfId="58" applyFont="1" applyFill="1" applyBorder="1" applyAlignment="1">
      <alignment horizontal="center" vertical="center"/>
    </xf>
    <xf numFmtId="0" fontId="49" fillId="0" borderId="0" xfId="58" applyFont="1" applyBorder="1" applyAlignment="1">
      <alignment horizontal="center" vertical="center"/>
    </xf>
    <xf numFmtId="176" fontId="49" fillId="0" borderId="0" xfId="58" applyNumberFormat="1" applyFont="1" applyBorder="1" applyAlignment="1">
      <alignment horizontal="right" vertical="center"/>
    </xf>
    <xf numFmtId="38" fontId="49" fillId="0" borderId="0" xfId="60" applyFont="1" applyBorder="1" applyAlignment="1">
      <alignment vertical="center"/>
    </xf>
    <xf numFmtId="38" fontId="49" fillId="0" borderId="0" xfId="60" applyFont="1" applyBorder="1" applyAlignment="1">
      <alignment horizontal="left" vertical="center"/>
    </xf>
    <xf numFmtId="38" fontId="49" fillId="0" borderId="0" xfId="60" applyFont="1" applyBorder="1" applyAlignment="1">
      <alignment horizontal="right" vertical="center"/>
    </xf>
    <xf numFmtId="9" fontId="17" fillId="0" borderId="0" xfId="59" applyNumberFormat="1" applyFont="1" applyBorder="1" applyAlignment="1">
      <alignment vertical="center"/>
    </xf>
    <xf numFmtId="0" fontId="16" fillId="0" borderId="0" xfId="71" applyBorder="1"/>
    <xf numFmtId="0" fontId="64" fillId="0" borderId="0" xfId="71" applyFont="1" applyBorder="1" applyAlignment="1">
      <alignment horizontal="center" vertical="center"/>
    </xf>
    <xf numFmtId="0" fontId="16" fillId="0" borderId="0" xfId="71"/>
    <xf numFmtId="0" fontId="66" fillId="0" borderId="0" xfId="71" applyFont="1" applyBorder="1" applyAlignment="1">
      <alignment horizontal="center" vertical="center"/>
    </xf>
    <xf numFmtId="0" fontId="16" fillId="0" borderId="0" xfId="71" applyFont="1" applyBorder="1"/>
    <xf numFmtId="0" fontId="16" fillId="0" borderId="0" xfId="71" applyBorder="1" applyAlignment="1">
      <alignment horizontal="right"/>
    </xf>
    <xf numFmtId="0" fontId="16" fillId="0" borderId="0" xfId="71" applyFill="1"/>
    <xf numFmtId="0" fontId="16" fillId="0" borderId="0" xfId="3" applyFont="1" applyBorder="1"/>
    <xf numFmtId="0" fontId="16" fillId="0" borderId="0" xfId="3" applyFont="1"/>
    <xf numFmtId="0" fontId="16" fillId="0" borderId="0" xfId="3" applyFont="1" applyAlignment="1">
      <alignment horizontal="right"/>
    </xf>
    <xf numFmtId="0" fontId="16" fillId="0" borderId="0" xfId="71" applyFont="1"/>
    <xf numFmtId="0" fontId="13" fillId="9" borderId="105" xfId="3" applyFont="1" applyFill="1" applyBorder="1" applyAlignment="1">
      <alignment horizontal="center" vertical="center"/>
    </xf>
    <xf numFmtId="0" fontId="13" fillId="0" borderId="0" xfId="71" applyFont="1" applyAlignment="1">
      <alignment vertical="center"/>
    </xf>
    <xf numFmtId="0" fontId="13" fillId="0" borderId="0" xfId="3" applyFont="1" applyBorder="1" applyAlignment="1">
      <alignment horizontal="left" vertical="center"/>
    </xf>
    <xf numFmtId="0" fontId="65" fillId="0" borderId="0" xfId="71" applyFont="1" applyAlignment="1">
      <alignment vertical="center"/>
    </xf>
    <xf numFmtId="49" fontId="69" fillId="0" borderId="106" xfId="15" quotePrefix="1" applyNumberFormat="1" applyFont="1" applyBorder="1" applyAlignment="1" applyProtection="1">
      <alignment horizontal="center" vertical="center" wrapText="1"/>
    </xf>
    <xf numFmtId="49" fontId="69" fillId="0" borderId="106" xfId="15" quotePrefix="1" applyNumberFormat="1" applyFont="1" applyBorder="1" applyAlignment="1" applyProtection="1">
      <alignment horizontal="center" vertical="center"/>
    </xf>
    <xf numFmtId="0" fontId="3" fillId="0" borderId="0" xfId="72">
      <alignment vertical="center"/>
    </xf>
    <xf numFmtId="0" fontId="67" fillId="0" borderId="109" xfId="70" quotePrefix="1" applyBorder="1" applyAlignment="1">
      <alignment horizontal="center"/>
    </xf>
    <xf numFmtId="0" fontId="16" fillId="0" borderId="0" xfId="71" applyFont="1" applyBorder="1" applyAlignment="1">
      <alignment horizontal="left"/>
    </xf>
    <xf numFmtId="0" fontId="23" fillId="0" borderId="0" xfId="3" applyFont="1"/>
    <xf numFmtId="185" fontId="18" fillId="10" borderId="18" xfId="3" applyNumberFormat="1" applyFont="1" applyFill="1" applyBorder="1" applyAlignment="1">
      <alignment vertical="center"/>
    </xf>
    <xf numFmtId="185" fontId="18" fillId="10" borderId="2" xfId="3" applyNumberFormat="1" applyFont="1" applyFill="1" applyBorder="1" applyAlignment="1">
      <alignment vertical="center"/>
    </xf>
    <xf numFmtId="185" fontId="18" fillId="10" borderId="123" xfId="3" applyNumberFormat="1" applyFont="1" applyFill="1" applyBorder="1" applyAlignment="1">
      <alignment vertical="center"/>
    </xf>
    <xf numFmtId="0" fontId="77" fillId="0" borderId="0" xfId="3" applyFont="1"/>
    <xf numFmtId="0" fontId="67" fillId="0" borderId="126" xfId="70" applyBorder="1" applyAlignment="1">
      <alignment horizontal="center" vertical="center"/>
    </xf>
    <xf numFmtId="0" fontId="21" fillId="0" borderId="0" xfId="71" applyFont="1" applyFill="1" applyBorder="1" applyAlignment="1">
      <alignment horizontal="left"/>
    </xf>
    <xf numFmtId="0" fontId="78" fillId="0" borderId="0" xfId="71" applyFont="1" applyFill="1" applyBorder="1" applyAlignment="1">
      <alignment horizontal="left"/>
    </xf>
    <xf numFmtId="0" fontId="21" fillId="0" borderId="0" xfId="105" applyFont="1">
      <alignment vertical="center"/>
    </xf>
    <xf numFmtId="9" fontId="79" fillId="8" borderId="0" xfId="106" applyNumberFormat="1" applyFont="1" applyFill="1" applyBorder="1" applyAlignment="1">
      <alignment horizontal="left" vertical="center"/>
    </xf>
    <xf numFmtId="0" fontId="57" fillId="8" borderId="0" xfId="105" applyFont="1" applyFill="1" applyBorder="1" applyAlignment="1">
      <alignment horizontal="left" vertical="center"/>
    </xf>
    <xf numFmtId="9" fontId="57" fillId="8" borderId="0" xfId="106" applyNumberFormat="1" applyFont="1" applyFill="1" applyBorder="1" applyAlignment="1">
      <alignment horizontal="left" vertical="center"/>
    </xf>
    <xf numFmtId="178" fontId="57" fillId="8" borderId="0" xfId="106" applyNumberFormat="1" applyFont="1" applyFill="1" applyBorder="1" applyAlignment="1">
      <alignment horizontal="left" vertical="center"/>
    </xf>
    <xf numFmtId="9" fontId="58" fillId="8" borderId="0" xfId="106" applyNumberFormat="1" applyFont="1" applyFill="1" applyBorder="1" applyAlignment="1">
      <alignment horizontal="left" vertical="center"/>
    </xf>
    <xf numFmtId="9" fontId="58" fillId="8" borderId="0" xfId="106" applyNumberFormat="1" applyFont="1" applyFill="1" applyBorder="1" applyAlignment="1">
      <alignment vertical="center"/>
    </xf>
    <xf numFmtId="0" fontId="55" fillId="8" borderId="0" xfId="105" applyFont="1" applyFill="1" applyBorder="1">
      <alignment vertical="center"/>
    </xf>
    <xf numFmtId="0" fontId="59" fillId="0" borderId="0" xfId="105" applyFont="1" applyBorder="1">
      <alignment vertical="center"/>
    </xf>
    <xf numFmtId="0" fontId="21" fillId="0" borderId="0" xfId="105" applyFont="1" applyBorder="1">
      <alignment vertical="center"/>
    </xf>
    <xf numFmtId="9" fontId="13" fillId="0" borderId="0" xfId="106" applyNumberFormat="1" applyFont="1" applyBorder="1" applyAlignment="1">
      <alignment vertical="center"/>
    </xf>
    <xf numFmtId="0" fontId="17" fillId="0" borderId="0" xfId="105" applyFont="1" applyBorder="1" applyAlignment="1">
      <alignment vertical="center"/>
    </xf>
    <xf numFmtId="0" fontId="17" fillId="0" borderId="0" xfId="105" applyFont="1" applyBorder="1" applyAlignment="1">
      <alignment horizontal="center" vertical="center"/>
    </xf>
    <xf numFmtId="9" fontId="17" fillId="0" borderId="0" xfId="106" applyNumberFormat="1" applyFont="1" applyBorder="1" applyAlignment="1">
      <alignment horizontal="right" vertical="center"/>
    </xf>
    <xf numFmtId="178" fontId="17" fillId="0" borderId="0" xfId="106" applyNumberFormat="1" applyFont="1" applyBorder="1" applyAlignment="1">
      <alignment horizontal="center" vertical="center"/>
    </xf>
    <xf numFmtId="178" fontId="13" fillId="0" borderId="0" xfId="106" applyNumberFormat="1" applyFont="1" applyBorder="1" applyAlignment="1">
      <alignment vertical="center"/>
    </xf>
    <xf numFmtId="178" fontId="13" fillId="0" borderId="0" xfId="106" applyNumberFormat="1" applyFont="1" applyBorder="1" applyAlignment="1">
      <alignment horizontal="center" vertical="center"/>
    </xf>
    <xf numFmtId="178" fontId="13" fillId="0" borderId="0" xfId="106" applyNumberFormat="1" applyFont="1" applyBorder="1" applyAlignment="1">
      <alignment horizontal="right" vertical="center"/>
    </xf>
    <xf numFmtId="0" fontId="59" fillId="0" borderId="0" xfId="105" applyFont="1" applyBorder="1" applyAlignment="1">
      <alignment vertical="center"/>
    </xf>
    <xf numFmtId="0" fontId="17" fillId="0" borderId="7" xfId="105" applyFont="1" applyBorder="1" applyAlignment="1">
      <alignment vertical="center"/>
    </xf>
    <xf numFmtId="0" fontId="21" fillId="0" borderId="7" xfId="105" applyFont="1" applyBorder="1">
      <alignment vertical="center"/>
    </xf>
    <xf numFmtId="0" fontId="17" fillId="0" borderId="7" xfId="105" applyFont="1" applyBorder="1" applyAlignment="1">
      <alignment horizontal="center" vertical="center"/>
    </xf>
    <xf numFmtId="9" fontId="17" fillId="0" borderId="7" xfId="106" applyNumberFormat="1" applyFont="1" applyBorder="1" applyAlignment="1">
      <alignment horizontal="right" vertical="center"/>
    </xf>
    <xf numFmtId="178" fontId="17" fillId="0" borderId="7" xfId="106" applyNumberFormat="1" applyFont="1" applyBorder="1" applyAlignment="1">
      <alignment horizontal="center" vertical="center"/>
    </xf>
    <xf numFmtId="178" fontId="13" fillId="0" borderId="7" xfId="106" applyNumberFormat="1" applyFont="1" applyBorder="1" applyAlignment="1">
      <alignment horizontal="center" vertical="center"/>
    </xf>
    <xf numFmtId="178" fontId="13" fillId="0" borderId="7" xfId="106" applyNumberFormat="1" applyFont="1" applyBorder="1" applyAlignment="1">
      <alignment horizontal="right" vertical="center"/>
    </xf>
    <xf numFmtId="0" fontId="59" fillId="0" borderId="7" xfId="105" applyFont="1" applyBorder="1" applyAlignment="1">
      <alignment vertical="center"/>
    </xf>
    <xf numFmtId="9" fontId="13" fillId="0" borderId="7" xfId="106" applyNumberFormat="1" applyFont="1" applyBorder="1" applyAlignment="1">
      <alignment vertical="center"/>
    </xf>
    <xf numFmtId="0" fontId="16" fillId="3" borderId="0" xfId="107" applyFont="1" applyFill="1" applyAlignment="1" applyProtection="1">
      <alignment vertical="center"/>
    </xf>
    <xf numFmtId="0" fontId="16" fillId="3" borderId="0" xfId="107" applyFont="1" applyFill="1" applyBorder="1" applyAlignment="1" applyProtection="1">
      <alignment vertical="center"/>
    </xf>
    <xf numFmtId="0" fontId="15" fillId="0" borderId="0" xfId="107">
      <alignment vertical="center"/>
    </xf>
    <xf numFmtId="0" fontId="20" fillId="3" borderId="28" xfId="107" applyFont="1" applyFill="1" applyBorder="1" applyAlignment="1" applyProtection="1">
      <alignment horizontal="center" vertical="center"/>
    </xf>
    <xf numFmtId="0" fontId="15" fillId="0" borderId="4" xfId="107" applyBorder="1">
      <alignment vertical="center"/>
    </xf>
    <xf numFmtId="0" fontId="15" fillId="0" borderId="0" xfId="107" applyBorder="1">
      <alignment vertical="center"/>
    </xf>
    <xf numFmtId="0" fontId="20" fillId="3" borderId="12" xfId="107" applyFont="1" applyFill="1" applyBorder="1" applyAlignment="1" applyProtection="1">
      <alignment horizontal="center" vertical="center"/>
    </xf>
    <xf numFmtId="0" fontId="20" fillId="0" borderId="12" xfId="107" applyFont="1" applyFill="1" applyBorder="1" applyAlignment="1" applyProtection="1">
      <alignment horizontal="center" vertical="center"/>
    </xf>
    <xf numFmtId="9" fontId="57" fillId="8" borderId="0" xfId="106" applyNumberFormat="1" applyFont="1" applyFill="1" applyBorder="1" applyAlignment="1">
      <alignment horizontal="right" vertical="center"/>
    </xf>
    <xf numFmtId="178" fontId="57" fillId="8" borderId="0" xfId="106" applyNumberFormat="1" applyFont="1" applyFill="1" applyBorder="1" applyAlignment="1">
      <alignment horizontal="center" vertical="center"/>
    </xf>
    <xf numFmtId="0" fontId="84" fillId="0" borderId="0" xfId="109" applyFont="1" applyAlignment="1">
      <alignment vertical="center"/>
    </xf>
    <xf numFmtId="186" fontId="22" fillId="0" borderId="0" xfId="110" applyNumberFormat="1" applyFont="1" applyAlignment="1">
      <alignment vertical="center"/>
    </xf>
    <xf numFmtId="186" fontId="85" fillId="0" borderId="0" xfId="110" applyNumberFormat="1" applyFont="1" applyAlignment="1">
      <alignment vertical="center"/>
    </xf>
    <xf numFmtId="186" fontId="65" fillId="0" borderId="0" xfId="110" applyNumberFormat="1" applyFont="1"/>
    <xf numFmtId="186" fontId="84" fillId="0" borderId="0" xfId="110" applyNumberFormat="1" applyFont="1"/>
    <xf numFmtId="186" fontId="65" fillId="0" borderId="0" xfId="110" applyNumberFormat="1" applyFont="1" applyAlignment="1">
      <alignment horizontal="center"/>
    </xf>
    <xf numFmtId="186" fontId="65" fillId="0" borderId="0" xfId="110" applyNumberFormat="1" applyFont="1" applyAlignment="1">
      <alignment horizontal="distributed" vertical="center"/>
    </xf>
    <xf numFmtId="0" fontId="86" fillId="0" borderId="0" xfId="3" applyFont="1" applyAlignment="1">
      <alignment vertical="center"/>
    </xf>
    <xf numFmtId="186" fontId="65" fillId="0" borderId="0" xfId="110" applyNumberFormat="1" applyFont="1" applyAlignment="1">
      <alignment vertical="center"/>
    </xf>
    <xf numFmtId="186" fontId="65" fillId="0" borderId="0" xfId="110" applyNumberFormat="1" applyFont="1" applyAlignment="1">
      <alignment horizontal="center" vertical="center"/>
    </xf>
    <xf numFmtId="0" fontId="23" fillId="0" borderId="0" xfId="3" applyFont="1" applyAlignment="1">
      <alignment vertical="center"/>
    </xf>
    <xf numFmtId="186" fontId="65" fillId="0" borderId="0" xfId="110" applyNumberFormat="1" applyFont="1" applyAlignment="1">
      <alignment vertical="center" textRotation="255"/>
    </xf>
    <xf numFmtId="186" fontId="84" fillId="0" borderId="0" xfId="110" applyNumberFormat="1" applyFont="1" applyAlignment="1">
      <alignment vertical="center"/>
    </xf>
    <xf numFmtId="186" fontId="65" fillId="0" borderId="0" xfId="110" applyNumberFormat="1" applyFont="1" applyAlignment="1">
      <alignment vertical="top"/>
    </xf>
    <xf numFmtId="186" fontId="87" fillId="0" borderId="0" xfId="110" applyNumberFormat="1" applyFont="1" applyAlignment="1">
      <alignment horizontal="right" vertical="center"/>
    </xf>
    <xf numFmtId="0" fontId="17" fillId="0" borderId="6" xfId="53" applyFont="1" applyBorder="1" applyAlignment="1">
      <alignment horizontal="center" vertical="center"/>
    </xf>
    <xf numFmtId="0" fontId="17" fillId="0" borderId="4" xfId="53" applyFont="1" applyBorder="1" applyAlignment="1">
      <alignment horizontal="center" vertical="center"/>
    </xf>
    <xf numFmtId="0" fontId="17" fillId="0" borderId="26" xfId="53" applyFont="1" applyBorder="1" applyAlignment="1">
      <alignment horizontal="center" vertical="center"/>
    </xf>
    <xf numFmtId="0" fontId="17" fillId="0" borderId="12" xfId="53" applyFont="1" applyBorder="1" applyAlignment="1">
      <alignment horizontal="center" vertical="center"/>
    </xf>
    <xf numFmtId="0" fontId="17" fillId="0" borderId="27" xfId="53" applyFont="1" applyBorder="1" applyAlignment="1">
      <alignment horizontal="center" vertical="center"/>
    </xf>
    <xf numFmtId="0" fontId="17" fillId="0" borderId="0" xfId="53" applyFont="1" applyBorder="1" applyAlignment="1">
      <alignment horizontal="left" vertical="center"/>
    </xf>
    <xf numFmtId="0" fontId="17" fillId="0" borderId="27" xfId="53" applyFont="1" applyBorder="1" applyAlignment="1">
      <alignment horizontal="right" vertical="center"/>
    </xf>
    <xf numFmtId="0" fontId="17" fillId="0" borderId="0" xfId="53" applyFont="1" applyBorder="1" applyAlignment="1">
      <alignment vertical="center"/>
    </xf>
    <xf numFmtId="0" fontId="17" fillId="0" borderId="7" xfId="53" applyFont="1" applyBorder="1" applyAlignment="1">
      <alignment vertical="center"/>
    </xf>
    <xf numFmtId="0" fontId="17" fillId="0" borderId="8" xfId="53" applyFont="1" applyBorder="1" applyAlignment="1">
      <alignment vertical="center"/>
    </xf>
    <xf numFmtId="0" fontId="17" fillId="0" borderId="4" xfId="53" applyFont="1" applyBorder="1" applyAlignment="1">
      <alignment vertical="center"/>
    </xf>
    <xf numFmtId="0" fontId="48" fillId="4" borderId="0" xfId="53" applyFont="1" applyFill="1" applyBorder="1" applyAlignment="1">
      <alignment vertical="center"/>
    </xf>
    <xf numFmtId="0" fontId="17" fillId="0" borderId="27" xfId="53" applyFont="1" applyBorder="1" applyAlignment="1">
      <alignment vertical="center"/>
    </xf>
    <xf numFmtId="0" fontId="17" fillId="0" borderId="28" xfId="53" applyFont="1" applyBorder="1" applyAlignment="1">
      <alignment vertical="center"/>
    </xf>
    <xf numFmtId="0" fontId="17" fillId="3" borderId="6" xfId="53" applyFont="1" applyFill="1" applyBorder="1" applyAlignment="1">
      <alignment horizontal="center" vertical="center"/>
    </xf>
    <xf numFmtId="0" fontId="16" fillId="3" borderId="0" xfId="0" applyFont="1" applyFill="1" applyAlignment="1">
      <alignment vertical="center"/>
    </xf>
    <xf numFmtId="0" fontId="16" fillId="0" borderId="0" xfId="0" applyFont="1" applyAlignment="1">
      <alignment vertical="center"/>
    </xf>
    <xf numFmtId="186" fontId="92" fillId="0" borderId="128" xfId="110" applyNumberFormat="1" applyFont="1" applyBorder="1" applyAlignment="1">
      <alignment vertical="center"/>
    </xf>
    <xf numFmtId="186" fontId="92" fillId="0" borderId="130" xfId="110" applyNumberFormat="1" applyFont="1" applyBorder="1" applyAlignment="1">
      <alignment vertical="center"/>
    </xf>
    <xf numFmtId="186" fontId="65" fillId="0" borderId="0" xfId="110" applyNumberFormat="1" applyFont="1" applyAlignment="1" applyProtection="1">
      <alignment horizontal="center"/>
      <protection locked="0"/>
    </xf>
    <xf numFmtId="186" fontId="65" fillId="0" borderId="0" xfId="110" applyNumberFormat="1" applyFont="1" applyProtection="1">
      <protection locked="0"/>
    </xf>
    <xf numFmtId="0" fontId="84" fillId="0" borderId="0" xfId="109" applyFont="1" applyAlignment="1" applyProtection="1">
      <alignment vertical="center"/>
      <protection locked="0"/>
    </xf>
    <xf numFmtId="186" fontId="94" fillId="0" borderId="0" xfId="110" applyNumberFormat="1" applyFont="1" applyAlignment="1">
      <alignment vertical="center"/>
    </xf>
    <xf numFmtId="186" fontId="92" fillId="0" borderId="0" xfId="110" applyNumberFormat="1" applyFont="1"/>
    <xf numFmtId="186" fontId="92" fillId="0" borderId="0" xfId="110" applyNumberFormat="1" applyFont="1" applyAlignment="1">
      <alignment horizontal="center"/>
    </xf>
    <xf numFmtId="186" fontId="92" fillId="0" borderId="0" xfId="110" applyNumberFormat="1" applyFont="1" applyAlignment="1">
      <alignment horizontal="distributed" vertical="center"/>
    </xf>
    <xf numFmtId="0" fontId="92" fillId="3" borderId="0" xfId="0" applyFont="1" applyFill="1" applyAlignment="1">
      <alignment vertical="center"/>
    </xf>
    <xf numFmtId="186" fontId="92" fillId="0" borderId="0" xfId="110" applyNumberFormat="1" applyFont="1" applyAlignment="1" applyProtection="1">
      <alignment horizontal="center"/>
      <protection locked="0"/>
    </xf>
    <xf numFmtId="186" fontId="92" fillId="0" borderId="0" xfId="110" applyNumberFormat="1" applyFont="1" applyProtection="1">
      <protection locked="0"/>
    </xf>
    <xf numFmtId="186" fontId="95" fillId="0" borderId="0" xfId="110" applyNumberFormat="1" applyFont="1" applyAlignment="1" applyProtection="1">
      <alignment vertical="center"/>
      <protection locked="0"/>
    </xf>
    <xf numFmtId="0" fontId="96" fillId="0" borderId="0" xfId="109" applyFont="1" applyAlignment="1" applyProtection="1">
      <alignment vertical="center"/>
      <protection locked="0"/>
    </xf>
    <xf numFmtId="0" fontId="92" fillId="0" borderId="0" xfId="0" applyFont="1" applyAlignment="1">
      <alignment vertical="center"/>
    </xf>
    <xf numFmtId="0" fontId="92" fillId="0" borderId="0" xfId="0" applyFont="1" applyAlignment="1" applyProtection="1">
      <alignment vertical="center"/>
      <protection locked="0"/>
    </xf>
    <xf numFmtId="0" fontId="94" fillId="0" borderId="0" xfId="3" applyFont="1" applyAlignment="1" applyProtection="1">
      <alignment vertical="center"/>
      <protection locked="0"/>
    </xf>
    <xf numFmtId="186" fontId="92" fillId="0" borderId="0" xfId="110" applyNumberFormat="1" applyFont="1" applyAlignment="1">
      <alignment vertical="center"/>
    </xf>
    <xf numFmtId="186" fontId="92" fillId="0" borderId="0" xfId="110" applyNumberFormat="1" applyFont="1" applyAlignment="1">
      <alignment horizontal="center" vertical="center"/>
    </xf>
    <xf numFmtId="186" fontId="92" fillId="0" borderId="0" xfId="110" applyNumberFormat="1" applyFont="1" applyAlignment="1" applyProtection="1">
      <alignment vertical="center"/>
      <protection locked="0"/>
    </xf>
    <xf numFmtId="186" fontId="92" fillId="0" borderId="0" xfId="110" applyNumberFormat="1" applyFont="1" applyAlignment="1" applyProtection="1">
      <alignment horizontal="center" vertical="center"/>
      <protection locked="0"/>
    </xf>
    <xf numFmtId="186" fontId="92" fillId="0" borderId="23" xfId="110" applyNumberFormat="1" applyFont="1" applyBorder="1" applyAlignment="1">
      <alignment vertical="center"/>
    </xf>
    <xf numFmtId="186" fontId="92" fillId="0" borderId="24" xfId="110" applyNumberFormat="1" applyFont="1" applyBorder="1" applyAlignment="1">
      <alignment vertical="center"/>
    </xf>
    <xf numFmtId="186" fontId="92" fillId="0" borderId="24" xfId="110" applyNumberFormat="1" applyFont="1" applyBorder="1" applyAlignment="1">
      <alignment horizontal="center" vertical="center"/>
    </xf>
    <xf numFmtId="186" fontId="92" fillId="0" borderId="4" xfId="110" applyNumberFormat="1" applyFont="1" applyBorder="1" applyAlignment="1">
      <alignment vertical="center"/>
    </xf>
    <xf numFmtId="186" fontId="92" fillId="0" borderId="193" xfId="110" applyNumberFormat="1" applyFont="1" applyBorder="1" applyAlignment="1" applyProtection="1">
      <alignment vertical="center"/>
      <protection locked="0"/>
    </xf>
    <xf numFmtId="186" fontId="92" fillId="0" borderId="193" xfId="110" applyNumberFormat="1" applyFont="1" applyBorder="1" applyAlignment="1">
      <alignment vertical="center"/>
    </xf>
    <xf numFmtId="186" fontId="92" fillId="0" borderId="193" xfId="110" applyNumberFormat="1" applyFont="1" applyBorder="1" applyAlignment="1">
      <alignment horizontal="center" vertical="center"/>
    </xf>
    <xf numFmtId="186" fontId="92" fillId="0" borderId="194" xfId="110" applyNumberFormat="1" applyFont="1" applyBorder="1" applyAlignment="1">
      <alignment vertical="center"/>
    </xf>
    <xf numFmtId="186" fontId="92" fillId="0" borderId="0" xfId="110" applyNumberFormat="1" applyFont="1" applyAlignment="1" applyProtection="1">
      <alignment horizontal="left" vertical="center"/>
      <protection locked="0"/>
    </xf>
    <xf numFmtId="186" fontId="92" fillId="0" borderId="110" xfId="110" applyNumberFormat="1" applyFont="1" applyBorder="1" applyAlignment="1">
      <alignment vertical="center"/>
    </xf>
    <xf numFmtId="186" fontId="92" fillId="0" borderId="110" xfId="110" applyNumberFormat="1" applyFont="1" applyBorder="1" applyAlignment="1">
      <alignment horizontal="center" vertical="center"/>
    </xf>
    <xf numFmtId="186" fontId="95" fillId="0" borderId="0" xfId="110" applyNumberFormat="1" applyFont="1" applyAlignment="1">
      <alignment vertical="center"/>
    </xf>
    <xf numFmtId="186" fontId="92" fillId="12" borderId="141" xfId="110" applyNumberFormat="1" applyFont="1" applyFill="1" applyBorder="1" applyAlignment="1">
      <alignment vertical="center"/>
    </xf>
    <xf numFmtId="186" fontId="92" fillId="12" borderId="181" xfId="110" applyNumberFormat="1" applyFont="1" applyFill="1" applyBorder="1" applyAlignment="1">
      <alignment vertical="center"/>
    </xf>
    <xf numFmtId="186" fontId="92" fillId="0" borderId="149" xfId="110" applyNumberFormat="1" applyFont="1" applyBorder="1"/>
    <xf numFmtId="186" fontId="92" fillId="0" borderId="141" xfId="110" applyNumberFormat="1" applyFont="1" applyBorder="1" applyAlignment="1">
      <alignment horizontal="center" vertical="center"/>
    </xf>
    <xf numFmtId="186" fontId="92" fillId="0" borderId="205" xfId="110" applyNumberFormat="1" applyFont="1" applyBorder="1"/>
    <xf numFmtId="186" fontId="92" fillId="0" borderId="206" xfId="110" applyNumberFormat="1" applyFont="1" applyBorder="1" applyAlignment="1">
      <alignment horizontal="center" vertical="center"/>
    </xf>
    <xf numFmtId="186" fontId="92" fillId="0" borderId="170" xfId="110" applyNumberFormat="1" applyFont="1" applyBorder="1"/>
    <xf numFmtId="186" fontId="92" fillId="0" borderId="186" xfId="110" applyNumberFormat="1" applyFont="1" applyBorder="1" applyAlignment="1">
      <alignment vertical="center"/>
    </xf>
    <xf numFmtId="186" fontId="92" fillId="0" borderId="171" xfId="110" applyNumberFormat="1" applyFont="1" applyBorder="1" applyAlignment="1">
      <alignment vertical="center"/>
    </xf>
    <xf numFmtId="186" fontId="95" fillId="0" borderId="0" xfId="110" applyNumberFormat="1" applyFont="1" applyAlignment="1">
      <alignment horizontal="center" vertical="center"/>
    </xf>
    <xf numFmtId="186" fontId="92" fillId="0" borderId="150" xfId="110" applyNumberFormat="1" applyFont="1" applyBorder="1" applyAlignment="1">
      <alignment vertical="center"/>
    </xf>
    <xf numFmtId="186" fontId="92" fillId="0" borderId="154" xfId="110" applyNumberFormat="1" applyFont="1" applyBorder="1" applyAlignment="1">
      <alignment vertical="center"/>
    </xf>
    <xf numFmtId="186" fontId="92" fillId="0" borderId="155" xfId="110" applyNumberFormat="1" applyFont="1" applyBorder="1" applyAlignment="1">
      <alignment horizontal="left" vertical="center"/>
    </xf>
    <xf numFmtId="186" fontId="92" fillId="0" borderId="156" xfId="110" applyNumberFormat="1" applyFont="1" applyBorder="1" applyAlignment="1">
      <alignment horizontal="left" vertical="center"/>
    </xf>
    <xf numFmtId="186" fontId="92" fillId="0" borderId="156" xfId="110" applyNumberFormat="1" applyFont="1" applyBorder="1" applyAlignment="1">
      <alignment vertical="center"/>
    </xf>
    <xf numFmtId="186" fontId="95" fillId="0" borderId="159" xfId="110" applyNumberFormat="1" applyFont="1" applyBorder="1" applyAlignment="1">
      <alignment horizontal="center" vertical="center"/>
    </xf>
    <xf numFmtId="38" fontId="96" fillId="0" borderId="157" xfId="1" applyFont="1" applyBorder="1" applyAlignment="1">
      <alignment vertical="center"/>
    </xf>
    <xf numFmtId="38" fontId="92" fillId="0" borderId="156" xfId="1" applyFont="1" applyBorder="1" applyAlignment="1">
      <alignment horizontal="center" vertical="center"/>
    </xf>
    <xf numFmtId="186" fontId="92" fillId="0" borderId="0" xfId="110" applyNumberFormat="1" applyFont="1" applyAlignment="1">
      <alignment horizontal="center" vertical="distributed" textRotation="255"/>
    </xf>
    <xf numFmtId="186" fontId="92" fillId="0" borderId="155" xfId="110" applyNumberFormat="1" applyFont="1" applyBorder="1" applyAlignment="1">
      <alignment vertical="center"/>
    </xf>
    <xf numFmtId="186" fontId="92" fillId="0" borderId="156" xfId="110" applyNumberFormat="1" applyFont="1" applyBorder="1" applyAlignment="1">
      <alignment horizontal="center" vertical="distributed" textRotation="255"/>
    </xf>
    <xf numFmtId="186" fontId="92" fillId="0" borderId="156" xfId="110" applyNumberFormat="1" applyFont="1" applyBorder="1" applyAlignment="1">
      <alignment horizontal="center" vertical="center"/>
    </xf>
    <xf numFmtId="186" fontId="92" fillId="0" borderId="165" xfId="110" applyNumberFormat="1" applyFont="1" applyBorder="1" applyAlignment="1">
      <alignment vertical="center"/>
    </xf>
    <xf numFmtId="186" fontId="92" fillId="0" borderId="166" xfId="110" applyNumberFormat="1" applyFont="1" applyBorder="1" applyAlignment="1">
      <alignment vertical="center"/>
    </xf>
    <xf numFmtId="186" fontId="92" fillId="0" borderId="166" xfId="110" applyNumberFormat="1" applyFont="1" applyBorder="1" applyAlignment="1">
      <alignment horizontal="center" vertical="center"/>
    </xf>
    <xf numFmtId="186" fontId="95" fillId="0" borderId="166" xfId="110" applyNumberFormat="1" applyFont="1" applyBorder="1" applyAlignment="1">
      <alignment horizontal="center" vertical="center"/>
    </xf>
    <xf numFmtId="38" fontId="96" fillId="0" borderId="160" xfId="1" applyFont="1" applyBorder="1" applyAlignment="1" applyProtection="1">
      <alignment vertical="center"/>
      <protection locked="0"/>
    </xf>
    <xf numFmtId="38" fontId="92" fillId="0" borderId="161" xfId="1" applyFont="1" applyBorder="1" applyAlignment="1" applyProtection="1">
      <alignment horizontal="center" vertical="center"/>
      <protection locked="0"/>
    </xf>
    <xf numFmtId="38" fontId="92" fillId="0" borderId="163" xfId="1" applyFont="1" applyBorder="1" applyAlignment="1" applyProtection="1">
      <alignment horizontal="center" vertical="center"/>
      <protection locked="0"/>
    </xf>
    <xf numFmtId="38" fontId="92" fillId="0" borderId="162" xfId="1" applyFont="1" applyFill="1" applyBorder="1" applyAlignment="1" applyProtection="1">
      <alignment horizontal="center" vertical="center"/>
      <protection locked="0"/>
    </xf>
    <xf numFmtId="38" fontId="92" fillId="0" borderId="161" xfId="1" applyFont="1" applyFill="1" applyBorder="1" applyAlignment="1" applyProtection="1">
      <alignment horizontal="center" vertical="center"/>
      <protection locked="0"/>
    </xf>
    <xf numFmtId="38" fontId="92" fillId="0" borderId="164" xfId="1" applyFont="1" applyFill="1" applyBorder="1" applyAlignment="1" applyProtection="1">
      <alignment horizontal="center" vertical="center"/>
      <protection locked="0"/>
    </xf>
    <xf numFmtId="186" fontId="92" fillId="0" borderId="172" xfId="110" applyNumberFormat="1" applyFont="1" applyBorder="1" applyAlignment="1">
      <alignment vertical="center"/>
    </xf>
    <xf numFmtId="186" fontId="95" fillId="0" borderId="171" xfId="110" applyNumberFormat="1" applyFont="1" applyBorder="1" applyAlignment="1">
      <alignment horizontal="center" vertical="center"/>
    </xf>
    <xf numFmtId="186" fontId="92" fillId="0" borderId="161" xfId="110" applyNumberFormat="1" applyFont="1" applyBorder="1" applyAlignment="1">
      <alignment vertical="center"/>
    </xf>
    <xf numFmtId="186" fontId="92" fillId="0" borderId="161" xfId="110" applyNumberFormat="1" applyFont="1" applyBorder="1" applyAlignment="1">
      <alignment horizontal="center" vertical="distributed" textRotation="255"/>
    </xf>
    <xf numFmtId="38" fontId="96" fillId="0" borderId="163" xfId="1" applyFont="1" applyBorder="1" applyAlignment="1">
      <alignment horizontal="right" vertical="center"/>
    </xf>
    <xf numFmtId="38" fontId="96" fillId="0" borderId="162" xfId="1" applyFont="1" applyBorder="1" applyAlignment="1">
      <alignment horizontal="left" vertical="center"/>
    </xf>
    <xf numFmtId="186" fontId="92" fillId="0" borderId="154" xfId="110" applyNumberFormat="1" applyFont="1" applyBorder="1" applyAlignment="1">
      <alignment horizontal="center" vertical="distributed" textRotation="255"/>
    </xf>
    <xf numFmtId="186" fontId="92" fillId="0" borderId="159" xfId="110" applyNumberFormat="1" applyFont="1" applyBorder="1" applyAlignment="1">
      <alignment horizontal="center" vertical="center"/>
    </xf>
    <xf numFmtId="186" fontId="92" fillId="0" borderId="208" xfId="110" applyNumberFormat="1" applyFont="1" applyBorder="1" applyAlignment="1">
      <alignment vertical="center"/>
    </xf>
    <xf numFmtId="186" fontId="92" fillId="0" borderId="171" xfId="110" applyNumberFormat="1" applyFont="1" applyBorder="1" applyAlignment="1">
      <alignment horizontal="center" vertical="center"/>
    </xf>
    <xf numFmtId="187" fontId="96" fillId="0" borderId="149" xfId="110" applyNumberFormat="1" applyFont="1" applyBorder="1" applyAlignment="1" applyProtection="1">
      <alignment vertical="center"/>
      <protection locked="0"/>
    </xf>
    <xf numFmtId="187" fontId="96" fillId="0" borderId="0" xfId="110" applyNumberFormat="1" applyFont="1" applyAlignment="1" applyProtection="1">
      <alignment vertical="center"/>
      <protection locked="0"/>
    </xf>
    <xf numFmtId="187" fontId="96" fillId="0" borderId="152" xfId="110" applyNumberFormat="1" applyFont="1" applyBorder="1" applyAlignment="1" applyProtection="1">
      <alignment vertical="center"/>
      <protection locked="0"/>
    </xf>
    <xf numFmtId="186" fontId="92" fillId="0" borderId="0" xfId="110" applyNumberFormat="1" applyFont="1" applyAlignment="1">
      <alignment vertical="center" shrinkToFit="1"/>
    </xf>
    <xf numFmtId="186" fontId="92" fillId="0" borderId="0" xfId="110" applyNumberFormat="1" applyFont="1" applyAlignment="1" applyProtection="1">
      <alignment horizontal="right" vertical="center"/>
      <protection locked="0"/>
    </xf>
    <xf numFmtId="3" fontId="96" fillId="0" borderId="0" xfId="110" applyNumberFormat="1" applyFont="1" applyAlignment="1" applyProtection="1">
      <alignment vertical="center"/>
      <protection locked="0"/>
    </xf>
    <xf numFmtId="10" fontId="96" fillId="0" borderId="152" xfId="110" applyNumberFormat="1" applyFont="1" applyBorder="1" applyAlignment="1" applyProtection="1">
      <alignment vertical="center"/>
      <protection locked="0"/>
    </xf>
    <xf numFmtId="0" fontId="96" fillId="0" borderId="149" xfId="109" applyFont="1" applyBorder="1" applyAlignment="1" applyProtection="1">
      <alignment vertical="center"/>
      <protection locked="0"/>
    </xf>
    <xf numFmtId="4" fontId="96" fillId="0" borderId="0" xfId="110" applyNumberFormat="1" applyFont="1" applyAlignment="1" applyProtection="1">
      <alignment vertical="center"/>
      <protection locked="0"/>
    </xf>
    <xf numFmtId="0" fontId="92" fillId="3" borderId="0" xfId="0" applyFont="1" applyFill="1" applyAlignment="1" applyProtection="1">
      <alignment vertical="center"/>
      <protection locked="0"/>
    </xf>
    <xf numFmtId="186" fontId="92" fillId="0" borderId="152" xfId="110" applyNumberFormat="1" applyFont="1" applyBorder="1" applyProtection="1">
      <protection locked="0"/>
    </xf>
    <xf numFmtId="186" fontId="92" fillId="0" borderId="144" xfId="110" applyNumberFormat="1" applyFont="1" applyBorder="1"/>
    <xf numFmtId="186" fontId="92" fillId="0" borderId="145" xfId="110" applyNumberFormat="1" applyFont="1" applyBorder="1" applyAlignment="1">
      <alignment horizontal="distributed" wrapText="1"/>
    </xf>
    <xf numFmtId="186" fontId="92" fillId="0" borderId="145" xfId="110" applyNumberFormat="1" applyFont="1" applyBorder="1" applyAlignment="1">
      <alignment horizontal="distributed" vertical="center"/>
    </xf>
    <xf numFmtId="186" fontId="92" fillId="0" borderId="145" xfId="110" applyNumberFormat="1" applyFont="1" applyBorder="1" applyAlignment="1">
      <alignment horizontal="center" vertical="center"/>
    </xf>
    <xf numFmtId="186" fontId="92" fillId="0" borderId="145" xfId="110" applyNumberFormat="1" applyFont="1" applyBorder="1" applyAlignment="1">
      <alignment vertical="center"/>
    </xf>
    <xf numFmtId="0" fontId="74" fillId="0" borderId="175" xfId="109" applyFont="1" applyBorder="1" applyAlignment="1" applyProtection="1">
      <alignment vertical="center"/>
      <protection locked="0"/>
    </xf>
    <xf numFmtId="0" fontId="74" fillId="0" borderId="110" xfId="109" applyFont="1" applyBorder="1" applyAlignment="1" applyProtection="1">
      <alignment vertical="center"/>
      <protection locked="0"/>
    </xf>
    <xf numFmtId="186" fontId="92" fillId="0" borderId="110" xfId="110" applyNumberFormat="1" applyFont="1" applyBorder="1" applyAlignment="1" applyProtection="1">
      <alignment horizontal="right" vertical="center"/>
      <protection locked="0"/>
    </xf>
    <xf numFmtId="3" fontId="96" fillId="0" borderId="110" xfId="110" applyNumberFormat="1" applyFont="1" applyBorder="1" applyAlignment="1" applyProtection="1">
      <alignment horizontal="center" vertical="center"/>
      <protection locked="0"/>
    </xf>
    <xf numFmtId="0" fontId="74" fillId="0" borderId="110" xfId="109" applyFont="1" applyBorder="1" applyAlignment="1" applyProtection="1">
      <alignment horizontal="left" vertical="center" wrapText="1"/>
      <protection locked="0"/>
    </xf>
    <xf numFmtId="0" fontId="74" fillId="0" borderId="110" xfId="109" applyFont="1" applyBorder="1" applyAlignment="1" applyProtection="1">
      <alignment horizontal="right" vertical="center" wrapText="1"/>
      <protection locked="0"/>
    </xf>
    <xf numFmtId="186" fontId="92" fillId="0" borderId="110" xfId="110" applyNumberFormat="1" applyFont="1" applyBorder="1" applyProtection="1">
      <protection locked="0"/>
    </xf>
    <xf numFmtId="186" fontId="92" fillId="0" borderId="110" xfId="110" applyNumberFormat="1" applyFont="1" applyBorder="1" applyAlignment="1" applyProtection="1">
      <alignment horizontal="left" vertical="center"/>
      <protection locked="0"/>
    </xf>
    <xf numFmtId="3" fontId="96" fillId="0" borderId="176" xfId="110" applyNumberFormat="1" applyFont="1" applyBorder="1" applyAlignment="1" applyProtection="1">
      <alignment horizontal="center" vertical="center"/>
      <protection locked="0"/>
    </xf>
    <xf numFmtId="186" fontId="17" fillId="0" borderId="177" xfId="110" applyNumberFormat="1" applyFont="1" applyBorder="1" applyAlignment="1">
      <alignment horizontal="center"/>
    </xf>
    <xf numFmtId="186" fontId="17" fillId="0" borderId="0" xfId="110" applyNumberFormat="1" applyFont="1" applyAlignment="1">
      <alignment vertical="center"/>
    </xf>
    <xf numFmtId="186" fontId="49" fillId="0" borderId="0" xfId="110" applyNumberFormat="1" applyFont="1" applyAlignment="1">
      <alignment vertical="center"/>
    </xf>
    <xf numFmtId="186" fontId="92" fillId="0" borderId="178" xfId="110" applyNumberFormat="1" applyFont="1" applyBorder="1" applyAlignment="1">
      <alignment vertical="center"/>
    </xf>
    <xf numFmtId="186" fontId="17" fillId="0" borderId="177" xfId="110" applyNumberFormat="1" applyFont="1" applyBorder="1"/>
    <xf numFmtId="0" fontId="96" fillId="0" borderId="0" xfId="109" applyFont="1" applyAlignment="1">
      <alignment vertical="center"/>
    </xf>
    <xf numFmtId="0" fontId="96" fillId="0" borderId="178" xfId="109" applyFont="1" applyBorder="1" applyAlignment="1">
      <alignment vertical="center"/>
    </xf>
    <xf numFmtId="186" fontId="17" fillId="0" borderId="0" xfId="110" applyNumberFormat="1" applyFont="1"/>
    <xf numFmtId="186" fontId="49" fillId="0" borderId="0" xfId="110" applyNumberFormat="1" applyFont="1"/>
    <xf numFmtId="186" fontId="17" fillId="0" borderId="210" xfId="110" applyNumberFormat="1" applyFont="1" applyBorder="1"/>
    <xf numFmtId="186" fontId="17" fillId="0" borderId="206" xfId="110" applyNumberFormat="1" applyFont="1" applyBorder="1"/>
    <xf numFmtId="186" fontId="49" fillId="0" borderId="206" xfId="110" applyNumberFormat="1" applyFont="1" applyBorder="1" applyAlignment="1">
      <alignment vertical="center"/>
    </xf>
    <xf numFmtId="186" fontId="49" fillId="0" borderId="206" xfId="110" applyNumberFormat="1" applyFont="1" applyBorder="1"/>
    <xf numFmtId="186" fontId="92" fillId="0" borderId="206" xfId="110" applyNumberFormat="1" applyFont="1" applyBorder="1"/>
    <xf numFmtId="0" fontId="96" fillId="0" borderId="206" xfId="109" applyFont="1" applyBorder="1" applyAlignment="1">
      <alignment vertical="center"/>
    </xf>
    <xf numFmtId="0" fontId="16" fillId="3" borderId="0" xfId="0" applyFont="1" applyFill="1" applyAlignment="1">
      <alignment horizontal="right" vertical="center"/>
    </xf>
    <xf numFmtId="0" fontId="97" fillId="0" borderId="0" xfId="109" applyFont="1" applyAlignment="1">
      <alignment vertical="center"/>
    </xf>
    <xf numFmtId="186" fontId="92" fillId="2" borderId="182" xfId="110" applyNumberFormat="1" applyFont="1" applyFill="1" applyBorder="1" applyAlignment="1" applyProtection="1">
      <alignment horizontal="center" vertical="center"/>
      <protection locked="0"/>
    </xf>
    <xf numFmtId="186" fontId="92" fillId="2" borderId="0" xfId="110" applyNumberFormat="1" applyFont="1" applyFill="1" applyAlignment="1" applyProtection="1">
      <alignment vertical="center"/>
      <protection locked="0"/>
    </xf>
    <xf numFmtId="186" fontId="92" fillId="2" borderId="0" xfId="110" applyNumberFormat="1" applyFont="1" applyFill="1" applyAlignment="1" applyProtection="1">
      <alignment horizontal="center" vertical="center"/>
      <protection locked="0"/>
    </xf>
    <xf numFmtId="186" fontId="92" fillId="2" borderId="0" xfId="110" applyNumberFormat="1" applyFont="1" applyFill="1" applyAlignment="1" applyProtection="1">
      <alignment horizontal="distributed" vertical="center"/>
      <protection locked="0"/>
    </xf>
    <xf numFmtId="186" fontId="92" fillId="2" borderId="4" xfId="110" applyNumberFormat="1" applyFont="1" applyFill="1" applyBorder="1" applyAlignment="1" applyProtection="1">
      <alignment horizontal="center" vertical="center"/>
      <protection locked="0"/>
    </xf>
    <xf numFmtId="186" fontId="92" fillId="2" borderId="179" xfId="110" applyNumberFormat="1" applyFont="1" applyFill="1" applyBorder="1" applyAlignment="1" applyProtection="1">
      <alignment horizontal="center" vertical="center"/>
      <protection locked="0"/>
    </xf>
    <xf numFmtId="186" fontId="92" fillId="2" borderId="24" xfId="110" applyNumberFormat="1" applyFont="1" applyFill="1" applyBorder="1" applyAlignment="1" applyProtection="1">
      <alignment horizontal="center" vertical="center"/>
      <protection locked="0"/>
    </xf>
    <xf numFmtId="186" fontId="92" fillId="2" borderId="23" xfId="110" applyNumberFormat="1" applyFont="1" applyFill="1" applyBorder="1" applyAlignment="1" applyProtection="1">
      <alignment horizontal="center" vertical="center"/>
      <protection locked="0"/>
    </xf>
    <xf numFmtId="186" fontId="92" fillId="2" borderId="193" xfId="110" applyNumberFormat="1" applyFont="1" applyFill="1" applyBorder="1" applyAlignment="1" applyProtection="1">
      <alignment vertical="center"/>
      <protection locked="0"/>
    </xf>
    <xf numFmtId="186" fontId="92" fillId="2" borderId="204" xfId="110" applyNumberFormat="1" applyFont="1" applyFill="1" applyBorder="1" applyAlignment="1" applyProtection="1">
      <alignment vertical="center"/>
      <protection locked="0"/>
    </xf>
    <xf numFmtId="186" fontId="92" fillId="2" borderId="132" xfId="110" applyNumberFormat="1" applyFont="1" applyFill="1" applyBorder="1" applyAlignment="1" applyProtection="1">
      <alignment vertical="center"/>
      <protection locked="0"/>
    </xf>
    <xf numFmtId="186" fontId="92" fillId="2" borderId="133" xfId="110" applyNumberFormat="1" applyFont="1" applyFill="1" applyBorder="1" applyAlignment="1" applyProtection="1">
      <alignment horizontal="center" vertical="center"/>
      <protection locked="0"/>
    </xf>
    <xf numFmtId="186" fontId="92" fillId="2" borderId="193" xfId="110" applyNumberFormat="1" applyFont="1" applyFill="1" applyBorder="1" applyAlignment="1" applyProtection="1">
      <alignment horizontal="left" vertical="center"/>
      <protection locked="0"/>
    </xf>
    <xf numFmtId="186" fontId="92" fillId="2" borderId="193" xfId="110" applyNumberFormat="1" applyFont="1" applyFill="1" applyBorder="1" applyAlignment="1" applyProtection="1">
      <alignment horizontal="center" vertical="center"/>
      <protection locked="0"/>
    </xf>
    <xf numFmtId="186" fontId="92" fillId="2" borderId="193" xfId="110" applyNumberFormat="1" applyFont="1" applyFill="1" applyBorder="1" applyAlignment="1" applyProtection="1">
      <alignment horizontal="distributed" vertical="center"/>
      <protection locked="0"/>
    </xf>
    <xf numFmtId="186" fontId="92" fillId="2" borderId="0" xfId="110" applyNumberFormat="1" applyFont="1" applyFill="1" applyAlignment="1" applyProtection="1">
      <alignment horizontal="left" vertical="center"/>
      <protection locked="0"/>
    </xf>
    <xf numFmtId="0" fontId="98" fillId="2" borderId="0" xfId="0" applyFont="1" applyFill="1" applyAlignment="1">
      <alignment vertical="center"/>
    </xf>
    <xf numFmtId="0" fontId="98" fillId="0" borderId="0" xfId="0" applyFont="1" applyFill="1" applyAlignment="1">
      <alignment vertical="center"/>
    </xf>
    <xf numFmtId="186" fontId="92" fillId="0" borderId="193" xfId="110" applyNumberFormat="1" applyFont="1" applyFill="1" applyBorder="1" applyAlignment="1" applyProtection="1">
      <alignment horizontal="center" vertical="center"/>
    </xf>
    <xf numFmtId="0" fontId="96" fillId="0" borderId="211" xfId="109" applyFont="1" applyBorder="1" applyAlignment="1">
      <alignment horizontal="right" vertical="center"/>
    </xf>
    <xf numFmtId="186" fontId="92" fillId="0" borderId="0" xfId="110" applyNumberFormat="1" applyFont="1" applyFill="1" applyAlignment="1" applyProtection="1">
      <alignment vertical="center"/>
      <protection locked="0"/>
    </xf>
    <xf numFmtId="186" fontId="92" fillId="0" borderId="0" xfId="110" applyNumberFormat="1" applyFont="1" applyFill="1" applyAlignment="1" applyProtection="1">
      <alignment horizontal="center" vertical="center"/>
      <protection locked="0"/>
    </xf>
    <xf numFmtId="186" fontId="92" fillId="0" borderId="0" xfId="110" applyNumberFormat="1" applyFont="1" applyFill="1" applyAlignment="1" applyProtection="1">
      <alignment horizontal="distributed" vertical="center"/>
      <protection locked="0"/>
    </xf>
    <xf numFmtId="186" fontId="92" fillId="0" borderId="132" xfId="110" applyNumberFormat="1" applyFont="1" applyFill="1" applyBorder="1" applyAlignment="1" applyProtection="1">
      <alignment vertical="center"/>
      <protection locked="0"/>
    </xf>
    <xf numFmtId="186" fontId="92" fillId="0" borderId="182" xfId="110" applyNumberFormat="1" applyFont="1" applyFill="1" applyBorder="1" applyAlignment="1" applyProtection="1">
      <alignment vertical="center"/>
      <protection locked="0"/>
    </xf>
    <xf numFmtId="186" fontId="92" fillId="0" borderId="121" xfId="110" applyNumberFormat="1" applyFont="1" applyFill="1" applyBorder="1" applyAlignment="1" applyProtection="1">
      <alignment vertical="center"/>
      <protection locked="0"/>
    </xf>
    <xf numFmtId="186" fontId="92" fillId="0" borderId="110" xfId="110" applyNumberFormat="1" applyFont="1" applyFill="1" applyBorder="1" applyAlignment="1" applyProtection="1">
      <alignment horizontal="center" vertical="center"/>
      <protection locked="0"/>
    </xf>
    <xf numFmtId="186" fontId="92" fillId="0" borderId="110" xfId="110" applyNumberFormat="1" applyFont="1" applyFill="1" applyBorder="1" applyAlignment="1" applyProtection="1">
      <alignment horizontal="distributed" vertical="center"/>
      <protection locked="0"/>
    </xf>
    <xf numFmtId="186" fontId="92" fillId="0" borderId="110" xfId="110" applyNumberFormat="1" applyFont="1" applyFill="1" applyBorder="1" applyAlignment="1" applyProtection="1">
      <alignment vertical="center"/>
      <protection locked="0"/>
    </xf>
    <xf numFmtId="186" fontId="92" fillId="0" borderId="137" xfId="110" applyNumberFormat="1" applyFont="1" applyFill="1" applyBorder="1" applyAlignment="1" applyProtection="1">
      <alignment horizontal="center" vertical="center"/>
      <protection locked="0"/>
    </xf>
    <xf numFmtId="186" fontId="92" fillId="0" borderId="136" xfId="110" applyNumberFormat="1" applyFont="1" applyFill="1" applyBorder="1" applyAlignment="1" applyProtection="1">
      <alignment vertical="center"/>
      <protection locked="0"/>
    </xf>
    <xf numFmtId="186" fontId="92" fillId="2" borderId="195" xfId="110" applyNumberFormat="1" applyFont="1" applyFill="1" applyBorder="1" applyAlignment="1" applyProtection="1">
      <alignment vertical="center"/>
      <protection locked="0"/>
    </xf>
    <xf numFmtId="38" fontId="92" fillId="0" borderId="155" xfId="1" applyFont="1" applyFill="1" applyBorder="1" applyAlignment="1">
      <alignment horizontal="center" vertical="center"/>
    </xf>
    <xf numFmtId="38" fontId="92" fillId="0" borderId="158" xfId="1" applyFont="1" applyFill="1" applyBorder="1" applyAlignment="1">
      <alignment horizontal="center" vertical="center"/>
    </xf>
    <xf numFmtId="38" fontId="92" fillId="0" borderId="156" xfId="1" applyFont="1" applyFill="1" applyBorder="1" applyAlignment="1">
      <alignment horizontal="center" vertical="center"/>
    </xf>
    <xf numFmtId="38" fontId="92" fillId="0" borderId="159" xfId="1" applyFont="1" applyFill="1" applyBorder="1" applyAlignment="1">
      <alignment horizontal="center" vertical="center"/>
    </xf>
    <xf numFmtId="38" fontId="92" fillId="0" borderId="151" xfId="1" applyFont="1" applyFill="1" applyBorder="1" applyAlignment="1" applyProtection="1">
      <alignment vertical="center"/>
      <protection locked="0"/>
    </xf>
    <xf numFmtId="38" fontId="92" fillId="0" borderId="150" xfId="1" applyFont="1" applyFill="1" applyBorder="1" applyAlignment="1" applyProtection="1">
      <alignment vertical="center"/>
      <protection locked="0"/>
    </xf>
    <xf numFmtId="38" fontId="96" fillId="0" borderId="0" xfId="1" applyFont="1" applyFill="1" applyBorder="1" applyAlignment="1" applyProtection="1">
      <alignment vertical="center"/>
      <protection locked="0"/>
    </xf>
    <xf numFmtId="38" fontId="96" fillId="0" borderId="152" xfId="1" applyFont="1" applyFill="1" applyBorder="1" applyAlignment="1" applyProtection="1">
      <alignment vertical="center"/>
      <protection locked="0"/>
    </xf>
    <xf numFmtId="38" fontId="92" fillId="0" borderId="159" xfId="1" applyFont="1" applyFill="1" applyBorder="1" applyAlignment="1" applyProtection="1">
      <alignment vertical="center"/>
      <protection locked="0"/>
    </xf>
    <xf numFmtId="38" fontId="92" fillId="0" borderId="156" xfId="1" applyFont="1" applyFill="1" applyBorder="1" applyAlignment="1" applyProtection="1">
      <alignment vertical="center"/>
      <protection locked="0"/>
    </xf>
    <xf numFmtId="38" fontId="92" fillId="0" borderId="158" xfId="1" applyFont="1" applyFill="1" applyBorder="1" applyAlignment="1" applyProtection="1">
      <alignment vertical="center"/>
      <protection locked="0"/>
    </xf>
    <xf numFmtId="38" fontId="92" fillId="0" borderId="155" xfId="1" applyFont="1" applyFill="1" applyBorder="1" applyAlignment="1" applyProtection="1">
      <alignment vertical="center"/>
      <protection locked="0"/>
    </xf>
    <xf numFmtId="38" fontId="92" fillId="0" borderId="189" xfId="1" applyFont="1" applyFill="1" applyBorder="1" applyAlignment="1" applyProtection="1">
      <alignment vertical="center"/>
      <protection locked="0"/>
    </xf>
    <xf numFmtId="38" fontId="92" fillId="0" borderId="190" xfId="1" applyFont="1" applyFill="1" applyBorder="1" applyAlignment="1" applyProtection="1">
      <alignment vertical="center"/>
      <protection locked="0"/>
    </xf>
    <xf numFmtId="38" fontId="96" fillId="0" borderId="172" xfId="1" applyFont="1" applyFill="1" applyBorder="1" applyAlignment="1" applyProtection="1">
      <alignment vertical="center"/>
      <protection locked="0"/>
    </xf>
    <xf numFmtId="38" fontId="96" fillId="0" borderId="173" xfId="1" applyFont="1" applyFill="1" applyBorder="1" applyAlignment="1" applyProtection="1">
      <alignment vertical="center"/>
      <protection locked="0"/>
    </xf>
    <xf numFmtId="186" fontId="92" fillId="0" borderId="218" xfId="110" applyNumberFormat="1" applyFont="1" applyBorder="1" applyAlignment="1" applyProtection="1">
      <alignment vertical="center"/>
      <protection locked="0"/>
    </xf>
    <xf numFmtId="0" fontId="16" fillId="2" borderId="193" xfId="0" applyFont="1" applyFill="1" applyBorder="1" applyAlignment="1" applyProtection="1">
      <alignment vertical="center"/>
      <protection locked="0"/>
    </xf>
    <xf numFmtId="0" fontId="84" fillId="0" borderId="2" xfId="109" applyFont="1" applyBorder="1" applyAlignment="1" applyProtection="1">
      <alignment vertical="center"/>
      <protection locked="0"/>
    </xf>
    <xf numFmtId="38" fontId="84" fillId="0" borderId="2" xfId="109" applyNumberFormat="1" applyFont="1" applyBorder="1" applyAlignment="1" applyProtection="1">
      <alignment vertical="center"/>
      <protection locked="0"/>
    </xf>
    <xf numFmtId="186" fontId="72" fillId="0" borderId="0" xfId="110" applyNumberFormat="1" applyFont="1" applyAlignment="1">
      <alignment vertical="center"/>
    </xf>
    <xf numFmtId="38" fontId="96" fillId="0" borderId="227" xfId="1" applyFont="1" applyBorder="1" applyAlignment="1">
      <alignment horizontal="right" vertical="center"/>
    </xf>
    <xf numFmtId="38" fontId="96" fillId="0" borderId="229" xfId="1" applyFont="1" applyBorder="1" applyAlignment="1">
      <alignment horizontal="left" vertical="center"/>
    </xf>
    <xf numFmtId="0" fontId="99" fillId="0" borderId="0" xfId="3" applyFont="1" applyAlignment="1">
      <alignment horizontal="right"/>
    </xf>
    <xf numFmtId="0" fontId="100" fillId="0" borderId="0" xfId="53" applyFont="1">
      <alignment vertical="center"/>
    </xf>
    <xf numFmtId="0" fontId="101" fillId="0" borderId="0" xfId="3" applyFont="1"/>
    <xf numFmtId="0" fontId="15" fillId="0" borderId="0" xfId="3"/>
    <xf numFmtId="0" fontId="71" fillId="0" borderId="0" xfId="3" applyFont="1" applyAlignment="1">
      <alignment vertical="center"/>
    </xf>
    <xf numFmtId="0" fontId="103" fillId="0" borderId="0" xfId="3" applyFont="1"/>
    <xf numFmtId="0" fontId="104" fillId="0" borderId="0" xfId="3" applyFont="1" applyAlignment="1">
      <alignment horizontal="distributed"/>
    </xf>
    <xf numFmtId="0" fontId="75" fillId="0" borderId="0" xfId="3" applyFont="1" applyAlignment="1">
      <alignment horizontal="left" vertical="center"/>
    </xf>
    <xf numFmtId="0" fontId="104" fillId="0" borderId="0" xfId="3" applyFont="1" applyAlignment="1">
      <alignment horizontal="left" vertical="center"/>
    </xf>
    <xf numFmtId="0" fontId="23" fillId="0" borderId="0" xfId="3" applyFont="1" applyAlignment="1">
      <alignment horizontal="left" vertical="center"/>
    </xf>
    <xf numFmtId="0" fontId="101" fillId="0" borderId="0" xfId="3" applyFont="1" applyAlignment="1">
      <alignment horizontal="center" vertical="center"/>
    </xf>
    <xf numFmtId="0" fontId="75" fillId="10" borderId="18" xfId="3" applyFont="1" applyFill="1" applyBorder="1" applyAlignment="1">
      <alignment horizontal="left" vertical="center" wrapText="1" indent="1"/>
    </xf>
    <xf numFmtId="185" fontId="106" fillId="0" borderId="18" xfId="3" applyNumberFormat="1" applyFont="1" applyBorder="1" applyAlignment="1">
      <alignment vertical="center"/>
    </xf>
    <xf numFmtId="185" fontId="106" fillId="10" borderId="89" xfId="3" applyNumberFormat="1" applyFont="1" applyFill="1" applyBorder="1" applyAlignment="1">
      <alignment vertical="center"/>
    </xf>
    <xf numFmtId="185" fontId="18" fillId="3" borderId="18" xfId="3" applyNumberFormat="1" applyFont="1" applyFill="1" applyBorder="1" applyAlignment="1">
      <alignment vertical="center"/>
    </xf>
    <xf numFmtId="185" fontId="106" fillId="14" borderId="18" xfId="3" applyNumberFormat="1" applyFont="1" applyFill="1" applyBorder="1" applyAlignment="1">
      <alignment vertical="center"/>
    </xf>
    <xf numFmtId="185" fontId="106" fillId="0" borderId="232" xfId="3" applyNumberFormat="1" applyFont="1" applyBorder="1" applyAlignment="1">
      <alignment vertical="center"/>
    </xf>
    <xf numFmtId="185" fontId="106" fillId="0" borderId="61" xfId="3" applyNumberFormat="1" applyFont="1" applyBorder="1" applyAlignment="1">
      <alignment vertical="center"/>
    </xf>
    <xf numFmtId="185" fontId="106" fillId="0" borderId="236" xfId="3" applyNumberFormat="1" applyFont="1" applyBorder="1" applyAlignment="1">
      <alignment vertical="center"/>
    </xf>
    <xf numFmtId="185" fontId="106" fillId="10" borderId="18" xfId="3" applyNumberFormat="1" applyFont="1" applyFill="1" applyBorder="1" applyAlignment="1">
      <alignment vertical="center"/>
    </xf>
    <xf numFmtId="185" fontId="106" fillId="0" borderId="2" xfId="3" applyNumberFormat="1" applyFont="1" applyBorder="1" applyAlignment="1">
      <alignment vertical="center"/>
    </xf>
    <xf numFmtId="185" fontId="106" fillId="0" borderId="1" xfId="3" applyNumberFormat="1" applyFont="1" applyBorder="1" applyAlignment="1">
      <alignment vertical="center"/>
    </xf>
    <xf numFmtId="0" fontId="101" fillId="0" borderId="182" xfId="3" applyFont="1" applyBorder="1"/>
    <xf numFmtId="185" fontId="106" fillId="0" borderId="237" xfId="3" applyNumberFormat="1" applyFont="1" applyBorder="1" applyAlignment="1">
      <alignment vertical="center"/>
    </xf>
    <xf numFmtId="0" fontId="104" fillId="0" borderId="0" xfId="3" applyFont="1"/>
    <xf numFmtId="185" fontId="106" fillId="10" borderId="1" xfId="3" applyNumberFormat="1" applyFont="1" applyFill="1" applyBorder="1" applyAlignment="1">
      <alignment vertical="center"/>
    </xf>
    <xf numFmtId="185" fontId="106" fillId="0" borderId="89" xfId="3" applyNumberFormat="1" applyFont="1" applyBorder="1" applyAlignment="1">
      <alignment vertical="center"/>
    </xf>
    <xf numFmtId="185" fontId="106" fillId="0" borderId="238" xfId="3" applyNumberFormat="1" applyFont="1" applyBorder="1" applyAlignment="1">
      <alignment vertical="center"/>
    </xf>
    <xf numFmtId="185" fontId="18" fillId="0" borderId="18" xfId="3" applyNumberFormat="1" applyFont="1" applyBorder="1" applyAlignment="1">
      <alignment vertical="center"/>
    </xf>
    <xf numFmtId="185" fontId="106" fillId="14" borderId="18" xfId="3" applyNumberFormat="1" applyFont="1" applyFill="1" applyBorder="1" applyAlignment="1">
      <alignment horizontal="right" vertical="center"/>
    </xf>
    <xf numFmtId="0" fontId="75" fillId="10" borderId="2" xfId="3" applyFont="1" applyFill="1" applyBorder="1" applyAlignment="1">
      <alignment horizontal="left" vertical="center" wrapText="1" indent="1"/>
    </xf>
    <xf numFmtId="185" fontId="106" fillId="0" borderId="233" xfId="3" applyNumberFormat="1" applyFont="1" applyBorder="1" applyAlignment="1">
      <alignment vertical="center"/>
    </xf>
    <xf numFmtId="185" fontId="106" fillId="10" borderId="2" xfId="3" applyNumberFormat="1" applyFont="1" applyFill="1" applyBorder="1" applyAlignment="1">
      <alignment vertical="center"/>
    </xf>
    <xf numFmtId="185" fontId="106" fillId="10" borderId="233" xfId="3" applyNumberFormat="1" applyFont="1" applyFill="1" applyBorder="1" applyAlignment="1">
      <alignment vertical="center"/>
    </xf>
    <xf numFmtId="185" fontId="18" fillId="10" borderId="233" xfId="3" applyNumberFormat="1" applyFont="1" applyFill="1" applyBorder="1" applyAlignment="1">
      <alignment vertical="center"/>
    </xf>
    <xf numFmtId="185" fontId="106" fillId="10" borderId="232" xfId="3" applyNumberFormat="1" applyFont="1" applyFill="1" applyBorder="1" applyAlignment="1">
      <alignment vertical="center"/>
    </xf>
    <xf numFmtId="185" fontId="106" fillId="0" borderId="10" xfId="3" applyNumberFormat="1" applyFont="1" applyBorder="1" applyAlignment="1">
      <alignment vertical="center"/>
    </xf>
    <xf numFmtId="185" fontId="18" fillId="0" borderId="2" xfId="3" applyNumberFormat="1" applyFont="1" applyBorder="1" applyAlignment="1">
      <alignment vertical="center"/>
    </xf>
    <xf numFmtId="185" fontId="106" fillId="14" borderId="2" xfId="3" applyNumberFormat="1" applyFont="1" applyFill="1" applyBorder="1" applyAlignment="1">
      <alignment vertical="center"/>
    </xf>
    <xf numFmtId="185" fontId="106" fillId="0" borderId="25" xfId="3" applyNumberFormat="1" applyFont="1" applyBorder="1" applyAlignment="1">
      <alignment vertical="center"/>
    </xf>
    <xf numFmtId="185" fontId="106" fillId="0" borderId="16" xfId="3" applyNumberFormat="1" applyFont="1" applyBorder="1" applyAlignment="1">
      <alignment vertical="center"/>
    </xf>
    <xf numFmtId="185" fontId="106" fillId="10" borderId="81" xfId="3" applyNumberFormat="1" applyFont="1" applyFill="1" applyBorder="1" applyAlignment="1">
      <alignment vertical="center"/>
    </xf>
    <xf numFmtId="185" fontId="18" fillId="0" borderId="16" xfId="3" applyNumberFormat="1" applyFont="1" applyBorder="1" applyAlignment="1">
      <alignment vertical="center"/>
    </xf>
    <xf numFmtId="185" fontId="106" fillId="14" borderId="16" xfId="3" applyNumberFormat="1" applyFont="1" applyFill="1" applyBorder="1" applyAlignment="1">
      <alignment vertical="center"/>
    </xf>
    <xf numFmtId="185" fontId="106" fillId="10" borderId="123" xfId="3" applyNumberFormat="1" applyFont="1" applyFill="1" applyBorder="1" applyAlignment="1">
      <alignment vertical="center"/>
    </xf>
    <xf numFmtId="185" fontId="106" fillId="10" borderId="137" xfId="3" applyNumberFormat="1" applyFont="1" applyFill="1" applyBorder="1" applyAlignment="1">
      <alignment vertical="center"/>
    </xf>
    <xf numFmtId="185" fontId="106" fillId="0" borderId="241" xfId="3" applyNumberFormat="1" applyFont="1" applyBorder="1" applyAlignment="1">
      <alignment vertical="center"/>
    </xf>
    <xf numFmtId="0" fontId="107" fillId="0" borderId="242" xfId="3" applyFont="1" applyBorder="1" applyAlignment="1">
      <alignment vertical="center" wrapText="1"/>
    </xf>
    <xf numFmtId="0" fontId="107" fillId="0" borderId="0" xfId="3" applyFont="1" applyAlignment="1">
      <alignment vertical="center" wrapText="1"/>
    </xf>
    <xf numFmtId="0" fontId="74" fillId="0" borderId="242" xfId="3" applyFont="1" applyBorder="1" applyAlignment="1">
      <alignment vertical="center" wrapText="1"/>
    </xf>
    <xf numFmtId="0" fontId="104" fillId="0" borderId="242" xfId="3" applyFont="1" applyBorder="1" applyAlignment="1">
      <alignment vertical="center"/>
    </xf>
    <xf numFmtId="0" fontId="101" fillId="0" borderId="242" xfId="3" applyFont="1" applyBorder="1" applyAlignment="1">
      <alignment vertical="center"/>
    </xf>
    <xf numFmtId="0" fontId="108" fillId="0" borderId="0" xfId="3" applyFont="1" applyAlignment="1">
      <alignment horizontal="center" vertical="center"/>
    </xf>
    <xf numFmtId="185" fontId="108" fillId="0" borderId="0" xfId="3" applyNumberFormat="1" applyFont="1" applyAlignment="1">
      <alignment vertical="center" wrapText="1"/>
    </xf>
    <xf numFmtId="185" fontId="108" fillId="0" borderId="0" xfId="3" applyNumberFormat="1" applyFont="1" applyAlignment="1">
      <alignment vertical="center"/>
    </xf>
    <xf numFmtId="185" fontId="74" fillId="0" borderId="0" xfId="3" applyNumberFormat="1" applyFont="1" applyAlignment="1">
      <alignment vertical="center"/>
    </xf>
    <xf numFmtId="0" fontId="104" fillId="0" borderId="0" xfId="3" applyFont="1" applyAlignment="1">
      <alignment vertical="center"/>
    </xf>
    <xf numFmtId="0" fontId="101" fillId="0" borderId="0" xfId="3" applyFont="1" applyAlignment="1">
      <alignment vertical="center"/>
    </xf>
    <xf numFmtId="0" fontId="76" fillId="0" borderId="0" xfId="3" applyFont="1" applyAlignment="1">
      <alignment horizontal="left" vertical="center"/>
    </xf>
    <xf numFmtId="0" fontId="75" fillId="0" borderId="0" xfId="3" applyFont="1" applyAlignment="1">
      <alignment vertical="center"/>
    </xf>
    <xf numFmtId="0" fontId="75" fillId="0" borderId="0" xfId="3" applyFont="1" applyAlignment="1">
      <alignment horizontal="center" vertical="center"/>
    </xf>
    <xf numFmtId="0" fontId="77" fillId="0" borderId="0" xfId="3" applyFont="1" applyAlignment="1">
      <alignment horizontal="left" vertical="center"/>
    </xf>
    <xf numFmtId="0" fontId="77" fillId="0" borderId="0" xfId="3" applyFont="1" applyAlignment="1">
      <alignment vertical="center"/>
    </xf>
    <xf numFmtId="0" fontId="23" fillId="0" borderId="0" xfId="3" applyFont="1" applyAlignment="1">
      <alignment horizontal="left" vertical="center" wrapText="1"/>
    </xf>
    <xf numFmtId="0" fontId="76" fillId="0" borderId="0" xfId="3" applyFont="1" applyAlignment="1">
      <alignment vertical="center"/>
    </xf>
    <xf numFmtId="0" fontId="76" fillId="0" borderId="0" xfId="3" applyFont="1" applyAlignment="1">
      <alignment horizontal="left" vertical="center" wrapText="1"/>
    </xf>
    <xf numFmtId="0" fontId="75" fillId="0" borderId="0" xfId="3" applyFont="1" applyAlignment="1">
      <alignment horizontal="left" vertical="center" wrapText="1"/>
    </xf>
    <xf numFmtId="0" fontId="109" fillId="0" borderId="0" xfId="3" applyFont="1" applyAlignment="1">
      <alignment horizontal="left" vertical="center"/>
    </xf>
    <xf numFmtId="0" fontId="73" fillId="0" borderId="0" xfId="3" applyFont="1" applyAlignment="1">
      <alignment horizontal="left" vertical="center"/>
    </xf>
    <xf numFmtId="0" fontId="108" fillId="0" borderId="0" xfId="3" applyFont="1" applyAlignment="1">
      <alignment vertical="center"/>
    </xf>
    <xf numFmtId="0" fontId="110" fillId="0" borderId="0" xfId="3" applyFont="1" applyAlignment="1">
      <alignment horizontal="left" vertical="center"/>
    </xf>
    <xf numFmtId="0" fontId="112" fillId="0" borderId="0" xfId="3" applyFont="1" applyAlignment="1">
      <alignment wrapText="1"/>
    </xf>
    <xf numFmtId="0" fontId="112" fillId="0" borderId="0" xfId="3" applyFont="1" applyAlignment="1"/>
    <xf numFmtId="0" fontId="113" fillId="0" borderId="243" xfId="3" applyFont="1" applyBorder="1" applyAlignment="1">
      <alignment horizontal="center" wrapText="1"/>
    </xf>
    <xf numFmtId="0" fontId="112" fillId="0" borderId="243" xfId="3" applyFont="1" applyBorder="1" applyAlignment="1">
      <alignment horizontal="center" wrapText="1"/>
    </xf>
    <xf numFmtId="0" fontId="112" fillId="0" borderId="243" xfId="3" applyFont="1" applyBorder="1" applyAlignment="1">
      <alignment wrapText="1"/>
    </xf>
    <xf numFmtId="186" fontId="92" fillId="0" borderId="0" xfId="110" applyNumberFormat="1" applyFont="1" applyFill="1" applyAlignment="1" applyProtection="1">
      <alignment vertical="center"/>
    </xf>
    <xf numFmtId="186" fontId="92" fillId="0" borderId="0" xfId="110" applyNumberFormat="1" applyFont="1" applyFill="1" applyAlignment="1" applyProtection="1">
      <alignment horizontal="center" vertical="center"/>
    </xf>
    <xf numFmtId="186" fontId="92" fillId="0" borderId="0" xfId="110" applyNumberFormat="1" applyFont="1" applyFill="1" applyAlignment="1" applyProtection="1">
      <alignment horizontal="distributed" vertical="center"/>
    </xf>
    <xf numFmtId="0" fontId="92" fillId="0" borderId="0" xfId="109" applyFont="1" applyFill="1" applyAlignment="1" applyProtection="1">
      <alignment vertical="center"/>
    </xf>
    <xf numFmtId="0" fontId="92" fillId="0" borderId="6" xfId="109" applyFont="1" applyFill="1" applyBorder="1" applyAlignment="1" applyProtection="1">
      <alignment vertical="center"/>
    </xf>
    <xf numFmtId="186" fontId="92" fillId="0" borderId="4" xfId="110" applyNumberFormat="1" applyFont="1" applyFill="1" applyBorder="1" applyAlignment="1" applyProtection="1">
      <alignment horizontal="center" vertical="center"/>
    </xf>
    <xf numFmtId="186" fontId="92" fillId="0" borderId="132" xfId="110" applyNumberFormat="1" applyFont="1" applyFill="1" applyBorder="1" applyAlignment="1" applyProtection="1">
      <alignment vertical="center"/>
    </xf>
    <xf numFmtId="186" fontId="92" fillId="0" borderId="24" xfId="110" applyNumberFormat="1" applyFont="1" applyFill="1" applyBorder="1" applyAlignment="1" applyProtection="1">
      <alignment vertical="center"/>
    </xf>
    <xf numFmtId="186" fontId="92" fillId="0" borderId="24" xfId="110" applyNumberFormat="1" applyFont="1" applyFill="1" applyBorder="1" applyAlignment="1" applyProtection="1">
      <alignment horizontal="center" vertical="center"/>
    </xf>
    <xf numFmtId="186" fontId="92" fillId="0" borderId="24" xfId="110" applyNumberFormat="1" applyFont="1" applyFill="1" applyBorder="1" applyAlignment="1" applyProtection="1">
      <alignment horizontal="distributed" vertical="center"/>
    </xf>
    <xf numFmtId="0" fontId="92" fillId="0" borderId="24" xfId="109" applyFont="1" applyFill="1" applyBorder="1" applyAlignment="1" applyProtection="1">
      <alignment vertical="center"/>
    </xf>
    <xf numFmtId="0" fontId="92" fillId="0" borderId="25" xfId="109" applyFont="1" applyFill="1" applyBorder="1" applyAlignment="1" applyProtection="1">
      <alignment vertical="center"/>
    </xf>
    <xf numFmtId="186" fontId="92" fillId="0" borderId="134" xfId="110" applyNumberFormat="1" applyFont="1" applyFill="1" applyBorder="1" applyAlignment="1" applyProtection="1">
      <alignment vertical="center"/>
    </xf>
    <xf numFmtId="186" fontId="92" fillId="0" borderId="25" xfId="110" applyNumberFormat="1" applyFont="1" applyFill="1" applyBorder="1" applyAlignment="1" applyProtection="1">
      <alignment vertical="center"/>
    </xf>
    <xf numFmtId="186" fontId="92" fillId="0" borderId="6" xfId="110" applyNumberFormat="1" applyFont="1" applyFill="1" applyBorder="1" applyAlignment="1" applyProtection="1">
      <alignment vertical="center"/>
    </xf>
    <xf numFmtId="186" fontId="92" fillId="0" borderId="193" xfId="110" applyNumberFormat="1" applyFont="1" applyFill="1" applyBorder="1" applyAlignment="1" applyProtection="1">
      <alignment vertical="center"/>
    </xf>
    <xf numFmtId="0" fontId="92" fillId="0" borderId="193" xfId="109" applyFont="1" applyFill="1" applyBorder="1" applyAlignment="1" applyProtection="1">
      <alignment vertical="center"/>
    </xf>
    <xf numFmtId="0" fontId="92" fillId="0" borderId="195" xfId="109" applyFont="1" applyFill="1" applyBorder="1" applyAlignment="1" applyProtection="1">
      <alignment vertical="center"/>
    </xf>
    <xf numFmtId="186" fontId="92" fillId="0" borderId="194" xfId="110" applyNumberFormat="1" applyFont="1" applyFill="1" applyBorder="1" applyAlignment="1" applyProtection="1">
      <alignment horizontal="center" vertical="center"/>
    </xf>
    <xf numFmtId="186" fontId="92" fillId="0" borderId="6" xfId="110" applyNumberFormat="1" applyFont="1" applyFill="1" applyBorder="1" applyAlignment="1" applyProtection="1">
      <alignment horizontal="distributed" vertical="center"/>
    </xf>
    <xf numFmtId="186" fontId="92" fillId="0" borderId="110" xfId="110" applyNumberFormat="1" applyFont="1" applyFill="1" applyBorder="1" applyAlignment="1" applyProtection="1">
      <alignment vertical="center"/>
    </xf>
    <xf numFmtId="186" fontId="92" fillId="0" borderId="110" xfId="110" applyNumberFormat="1" applyFont="1" applyFill="1" applyBorder="1" applyAlignment="1" applyProtection="1">
      <alignment horizontal="distributed" vertical="center"/>
    </xf>
    <xf numFmtId="186" fontId="92" fillId="0" borderId="122" xfId="110" applyNumberFormat="1" applyFont="1" applyFill="1" applyBorder="1" applyAlignment="1" applyProtection="1">
      <alignment horizontal="distributed" vertical="center"/>
    </xf>
    <xf numFmtId="186" fontId="92" fillId="0" borderId="4" xfId="110" applyNumberFormat="1" applyFont="1" applyFill="1" applyBorder="1" applyAlignment="1" applyProtection="1">
      <alignment vertical="center"/>
    </xf>
    <xf numFmtId="186" fontId="92" fillId="0" borderId="137" xfId="110" applyNumberFormat="1" applyFont="1" applyFill="1" applyBorder="1" applyAlignment="1" applyProtection="1">
      <alignment vertical="center"/>
    </xf>
    <xf numFmtId="0" fontId="67" fillId="0" borderId="212" xfId="70" applyBorder="1" applyAlignment="1" applyProtection="1">
      <alignment horizontal="left" vertical="center"/>
    </xf>
    <xf numFmtId="0" fontId="67" fillId="0" borderId="213" xfId="70" applyBorder="1" applyAlignment="1" applyProtection="1">
      <alignment horizontal="left" vertical="center"/>
    </xf>
    <xf numFmtId="0" fontId="67" fillId="0" borderId="214" xfId="70" applyBorder="1" applyAlignment="1" applyProtection="1">
      <alignment horizontal="left" vertical="center"/>
    </xf>
    <xf numFmtId="0" fontId="16" fillId="0" borderId="0" xfId="71" applyFont="1" applyBorder="1" applyAlignment="1">
      <alignment horizontal="right"/>
    </xf>
    <xf numFmtId="0" fontId="67" fillId="0" borderId="215" xfId="70" applyBorder="1" applyAlignment="1" applyProtection="1">
      <alignment horizontal="left" vertical="center"/>
    </xf>
    <xf numFmtId="0" fontId="67" fillId="0" borderId="29" xfId="70" applyBorder="1" applyAlignment="1" applyProtection="1">
      <alignment horizontal="left" vertical="center"/>
    </xf>
    <xf numFmtId="0" fontId="67" fillId="0" borderId="216" xfId="70" applyBorder="1" applyAlignment="1" applyProtection="1">
      <alignment horizontal="left" vertical="center"/>
    </xf>
    <xf numFmtId="0" fontId="0" fillId="0" borderId="239" xfId="0" quotePrefix="1" applyBorder="1" applyAlignment="1">
      <alignment vertical="center"/>
    </xf>
    <xf numFmtId="0" fontId="0" fillId="0" borderId="124" xfId="0" quotePrefix="1" applyBorder="1" applyAlignment="1">
      <alignment vertical="center"/>
    </xf>
    <xf numFmtId="0" fontId="0" fillId="0" borderId="125" xfId="0" quotePrefix="1" applyBorder="1" applyAlignment="1">
      <alignment vertical="center"/>
    </xf>
    <xf numFmtId="0" fontId="54" fillId="0" borderId="0" xfId="71" applyFont="1" applyBorder="1" applyAlignment="1">
      <alignment horizontal="left" vertical="center"/>
    </xf>
    <xf numFmtId="0" fontId="16" fillId="0" borderId="0" xfId="71" applyFont="1" applyBorder="1" applyAlignment="1">
      <alignment horizontal="left"/>
    </xf>
    <xf numFmtId="0" fontId="16" fillId="0" borderId="0" xfId="71" applyFill="1" applyBorder="1" applyAlignment="1">
      <alignment horizontal="left"/>
    </xf>
    <xf numFmtId="0" fontId="21" fillId="0" borderId="0" xfId="71" applyFont="1" applyFill="1" applyBorder="1" applyAlignment="1">
      <alignment horizontal="left"/>
    </xf>
    <xf numFmtId="0" fontId="0" fillId="9" borderId="107" xfId="3" applyFont="1" applyFill="1" applyBorder="1" applyAlignment="1">
      <alignment horizontal="center" vertical="center"/>
    </xf>
    <xf numFmtId="0" fontId="13" fillId="9" borderId="107" xfId="3" applyFont="1" applyFill="1" applyBorder="1" applyAlignment="1">
      <alignment horizontal="center" vertical="center"/>
    </xf>
    <xf numFmtId="0" fontId="13" fillId="9" borderId="108" xfId="3" applyFont="1" applyFill="1" applyBorder="1" applyAlignment="1">
      <alignment horizontal="center" vertical="center"/>
    </xf>
    <xf numFmtId="0" fontId="16"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26"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176" fontId="17" fillId="2" borderId="52" xfId="0" applyNumberFormat="1" applyFont="1" applyFill="1" applyBorder="1" applyAlignment="1" applyProtection="1">
      <alignment horizontal="right" vertical="center" shrinkToFit="1"/>
      <protection locked="0"/>
    </xf>
    <xf numFmtId="176" fontId="17" fillId="2" borderId="53" xfId="0" applyNumberFormat="1" applyFont="1" applyFill="1" applyBorder="1" applyAlignment="1" applyProtection="1">
      <alignment horizontal="right" vertical="center" shrinkToFit="1"/>
      <protection locked="0"/>
    </xf>
    <xf numFmtId="38" fontId="17" fillId="2" borderId="29" xfId="1" applyFont="1" applyFill="1" applyBorder="1" applyAlignment="1" applyProtection="1">
      <alignment vertical="center" shrinkToFit="1"/>
      <protection locked="0"/>
    </xf>
    <xf numFmtId="38" fontId="17" fillId="2" borderId="40" xfId="1" applyFont="1" applyFill="1" applyBorder="1" applyAlignment="1" applyProtection="1">
      <alignment vertical="center" shrinkToFit="1"/>
      <protection locked="0"/>
    </xf>
    <xf numFmtId="38" fontId="17" fillId="2" borderId="52" xfId="1" applyFont="1" applyFill="1" applyBorder="1" applyAlignment="1" applyProtection="1">
      <alignment horizontal="right" vertical="center"/>
      <protection locked="0"/>
    </xf>
    <xf numFmtId="38" fontId="17" fillId="2" borderId="53" xfId="1" applyFont="1" applyFill="1" applyBorder="1" applyAlignment="1" applyProtection="1">
      <alignment horizontal="right" vertical="center"/>
      <protection locked="0"/>
    </xf>
    <xf numFmtId="176" fontId="17" fillId="2" borderId="26" xfId="0" applyNumberFormat="1" applyFont="1" applyFill="1" applyBorder="1" applyAlignment="1" applyProtection="1">
      <alignment horizontal="right" vertical="center" shrinkToFit="1"/>
      <protection locked="0"/>
    </xf>
    <xf numFmtId="176" fontId="17" fillId="2" borderId="27" xfId="0" applyNumberFormat="1" applyFont="1" applyFill="1" applyBorder="1" applyAlignment="1" applyProtection="1">
      <alignment horizontal="right" vertical="center" shrinkToFit="1"/>
      <protection locked="0"/>
    </xf>
    <xf numFmtId="38" fontId="17" fillId="2" borderId="38" xfId="1" applyFont="1" applyFill="1" applyBorder="1" applyAlignment="1" applyProtection="1">
      <alignment vertical="center" shrinkToFit="1"/>
      <protection locked="0"/>
    </xf>
    <xf numFmtId="38" fontId="17" fillId="2" borderId="37" xfId="1" applyFont="1" applyFill="1" applyBorder="1" applyAlignment="1" applyProtection="1">
      <alignment vertical="center" shrinkToFit="1"/>
      <protection locked="0"/>
    </xf>
    <xf numFmtId="38" fontId="17" fillId="2" borderId="37" xfId="1" applyFont="1" applyFill="1" applyBorder="1" applyAlignment="1" applyProtection="1">
      <alignment horizontal="right" vertical="center"/>
      <protection locked="0"/>
    </xf>
    <xf numFmtId="38" fontId="17" fillId="2" borderId="38" xfId="1" applyFont="1" applyFill="1" applyBorder="1" applyAlignment="1" applyProtection="1">
      <alignment horizontal="right" vertical="center"/>
      <protection locked="0"/>
    </xf>
    <xf numFmtId="0" fontId="17" fillId="2" borderId="52" xfId="0" applyFont="1" applyFill="1" applyBorder="1" applyAlignment="1" applyProtection="1">
      <alignment vertical="center" shrinkToFit="1"/>
      <protection locked="0"/>
    </xf>
    <xf numFmtId="0" fontId="17" fillId="2" borderId="53" xfId="0" applyFont="1" applyFill="1" applyBorder="1" applyAlignment="1" applyProtection="1">
      <alignment vertical="center" shrinkToFit="1"/>
      <protection locked="0"/>
    </xf>
    <xf numFmtId="0" fontId="17" fillId="3" borderId="41" xfId="0" applyFont="1" applyFill="1" applyBorder="1" applyAlignment="1" applyProtection="1">
      <alignment horizontal="center" vertical="center"/>
    </xf>
    <xf numFmtId="0" fontId="17" fillId="3" borderId="42" xfId="0" applyFont="1" applyFill="1" applyBorder="1" applyAlignment="1" applyProtection="1">
      <alignment horizontal="center" vertical="center"/>
    </xf>
    <xf numFmtId="0" fontId="17" fillId="3" borderId="44" xfId="0" applyFont="1" applyFill="1" applyBorder="1" applyAlignment="1" applyProtection="1">
      <alignment horizontal="center" vertical="center"/>
    </xf>
    <xf numFmtId="0" fontId="17" fillId="3" borderId="45"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176" fontId="17" fillId="2" borderId="4" xfId="0" applyNumberFormat="1" applyFont="1" applyFill="1" applyBorder="1" applyAlignment="1" applyProtection="1">
      <alignment horizontal="right" vertical="center" shrinkToFit="1"/>
      <protection locked="0"/>
    </xf>
    <xf numFmtId="176" fontId="17" fillId="2" borderId="0" xfId="0" applyNumberFormat="1" applyFont="1" applyFill="1" applyBorder="1" applyAlignment="1" applyProtection="1">
      <alignment horizontal="right" vertical="center" shrinkToFit="1"/>
      <protection locked="0"/>
    </xf>
    <xf numFmtId="38" fontId="17" fillId="2" borderId="4" xfId="1" applyFont="1" applyFill="1" applyBorder="1" applyAlignment="1" applyProtection="1">
      <alignment vertical="center" shrinkToFit="1"/>
      <protection locked="0"/>
    </xf>
    <xf numFmtId="38" fontId="17" fillId="2" borderId="0" xfId="1" applyFont="1" applyFill="1" applyBorder="1" applyAlignment="1" applyProtection="1">
      <alignment vertical="center" shrinkToFit="1"/>
      <protection locked="0"/>
    </xf>
    <xf numFmtId="38" fontId="17" fillId="2" borderId="47" xfId="1" applyFont="1" applyFill="1" applyBorder="1" applyAlignment="1" applyProtection="1">
      <alignment horizontal="right" vertical="center"/>
      <protection locked="0"/>
    </xf>
    <xf numFmtId="38" fontId="17" fillId="2" borderId="48" xfId="1" applyFont="1" applyFill="1" applyBorder="1" applyAlignment="1" applyProtection="1">
      <alignment horizontal="right" vertical="center"/>
      <protection locked="0"/>
    </xf>
    <xf numFmtId="0" fontId="17" fillId="2" borderId="40" xfId="0" applyFont="1" applyFill="1" applyBorder="1" applyAlignment="1" applyProtection="1">
      <alignment vertical="center" shrinkToFit="1"/>
      <protection locked="0"/>
    </xf>
    <xf numFmtId="0" fontId="17" fillId="2" borderId="29" xfId="0" applyFont="1" applyFill="1" applyBorder="1" applyAlignment="1" applyProtection="1">
      <alignment vertical="center" shrinkToFit="1"/>
      <protection locked="0"/>
    </xf>
    <xf numFmtId="0" fontId="17" fillId="0" borderId="29" xfId="0" applyFont="1" applyFill="1" applyBorder="1" applyAlignment="1" applyProtection="1">
      <alignment horizontal="distributed" vertical="center"/>
    </xf>
    <xf numFmtId="0" fontId="17" fillId="3" borderId="43" xfId="0" applyFont="1" applyFill="1" applyBorder="1" applyAlignment="1" applyProtection="1">
      <alignment horizontal="center" vertical="center"/>
    </xf>
    <xf numFmtId="38" fontId="17" fillId="3" borderId="42" xfId="1" applyFont="1" applyFill="1" applyBorder="1" applyAlignment="1" applyProtection="1">
      <alignment horizontal="center" vertical="center"/>
    </xf>
    <xf numFmtId="38" fontId="17" fillId="3" borderId="60" xfId="1" applyFont="1" applyFill="1" applyBorder="1" applyAlignment="1" applyProtection="1">
      <alignment horizontal="center" vertical="center"/>
    </xf>
    <xf numFmtId="38" fontId="17" fillId="3" borderId="41" xfId="1" applyFont="1" applyFill="1" applyBorder="1" applyAlignment="1" applyProtection="1">
      <alignment horizontal="center" vertical="center"/>
    </xf>
    <xf numFmtId="38" fontId="17" fillId="3" borderId="43" xfId="1" applyFont="1" applyFill="1" applyBorder="1" applyAlignment="1" applyProtection="1">
      <alignment horizontal="center" vertical="center"/>
    </xf>
    <xf numFmtId="0" fontId="17" fillId="3" borderId="1" xfId="0" applyFont="1" applyFill="1" applyBorder="1" applyAlignment="1" applyProtection="1">
      <alignment vertical="center" shrinkToFit="1"/>
    </xf>
    <xf numFmtId="0" fontId="17" fillId="3" borderId="12" xfId="0" applyFont="1" applyFill="1" applyBorder="1" applyAlignment="1" applyProtection="1">
      <alignment vertical="center" shrinkToFit="1"/>
    </xf>
    <xf numFmtId="178" fontId="17" fillId="0" borderId="23" xfId="5" applyNumberFormat="1" applyFont="1" applyFill="1" applyBorder="1" applyAlignment="1" applyProtection="1">
      <alignment horizontal="right" vertical="center"/>
    </xf>
    <xf numFmtId="178" fontId="17" fillId="0" borderId="24" xfId="5" applyNumberFormat="1" applyFont="1" applyFill="1" applyBorder="1" applyAlignment="1" applyProtection="1">
      <alignment horizontal="right" vertical="center"/>
    </xf>
    <xf numFmtId="178" fontId="17" fillId="3" borderId="24" xfId="5" applyNumberFormat="1" applyFont="1" applyFill="1" applyBorder="1" applyAlignment="1" applyProtection="1">
      <alignment horizontal="center" vertical="center" wrapText="1"/>
    </xf>
    <xf numFmtId="178" fontId="17" fillId="3" borderId="25" xfId="5" applyNumberFormat="1" applyFont="1" applyFill="1" applyBorder="1" applyAlignment="1" applyProtection="1">
      <alignment horizontal="center" vertical="center" wrapText="1"/>
    </xf>
    <xf numFmtId="178" fontId="17" fillId="3" borderId="0" xfId="5" applyNumberFormat="1" applyFont="1" applyFill="1" applyBorder="1" applyAlignment="1" applyProtection="1">
      <alignment horizontal="center" vertical="center" wrapText="1"/>
    </xf>
    <xf numFmtId="178" fontId="17" fillId="3" borderId="6" xfId="5" applyNumberFormat="1" applyFont="1" applyFill="1" applyBorder="1" applyAlignment="1" applyProtection="1">
      <alignment horizontal="center" vertical="center" wrapText="1"/>
    </xf>
    <xf numFmtId="178" fontId="17" fillId="3" borderId="34" xfId="5" applyNumberFormat="1" applyFont="1" applyFill="1" applyBorder="1" applyAlignment="1" applyProtection="1">
      <alignment horizontal="center" vertical="center"/>
    </xf>
    <xf numFmtId="0" fontId="17" fillId="3" borderId="15" xfId="0" applyFont="1" applyFill="1" applyBorder="1" applyAlignment="1" applyProtection="1">
      <alignment vertical="center"/>
    </xf>
    <xf numFmtId="0" fontId="17" fillId="3" borderId="11" xfId="0" applyFont="1" applyFill="1" applyBorder="1" applyAlignment="1" applyProtection="1">
      <alignment vertical="center"/>
    </xf>
    <xf numFmtId="178" fontId="17" fillId="2" borderId="15" xfId="5" applyNumberFormat="1" applyFont="1" applyFill="1" applyBorder="1" applyAlignment="1" applyProtection="1">
      <alignment horizontal="right" vertical="center"/>
      <protection locked="0"/>
    </xf>
    <xf numFmtId="178" fontId="17" fillId="2" borderId="11" xfId="5" applyNumberFormat="1" applyFont="1" applyFill="1" applyBorder="1" applyAlignment="1" applyProtection="1">
      <alignment horizontal="right" vertical="center"/>
      <protection locked="0"/>
    </xf>
    <xf numFmtId="9" fontId="17" fillId="2" borderId="63" xfId="5" applyNumberFormat="1" applyFont="1" applyFill="1" applyBorder="1" applyAlignment="1" applyProtection="1">
      <alignment horizontal="right" vertical="center"/>
      <protection locked="0"/>
    </xf>
    <xf numFmtId="9" fontId="17" fillId="3" borderId="27" xfId="5" applyNumberFormat="1"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3" borderId="24" xfId="0" applyFont="1" applyFill="1" applyBorder="1" applyAlignment="1" applyProtection="1">
      <alignment horizontal="center" vertical="center"/>
    </xf>
    <xf numFmtId="177" fontId="17" fillId="3" borderId="23" xfId="1" applyNumberFormat="1" applyFont="1" applyFill="1" applyBorder="1" applyAlignment="1" applyProtection="1">
      <alignment vertical="center"/>
    </xf>
    <xf numFmtId="177" fontId="17" fillId="3" borderId="24" xfId="1" applyNumberFormat="1" applyFont="1" applyFill="1" applyBorder="1" applyAlignment="1" applyProtection="1">
      <alignment vertical="center"/>
    </xf>
    <xf numFmtId="0" fontId="17" fillId="3" borderId="0" xfId="0" applyFont="1" applyFill="1" applyBorder="1" applyAlignment="1" applyProtection="1">
      <alignment horizontal="center" vertical="center"/>
    </xf>
    <xf numFmtId="0" fontId="17" fillId="3" borderId="27"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7" fillId="0" borderId="20" xfId="0" applyFont="1" applyFill="1" applyBorder="1" applyAlignment="1" applyProtection="1">
      <alignment horizontal="left" vertical="center"/>
    </xf>
    <xf numFmtId="0" fontId="17" fillId="0" borderId="21" xfId="0" applyFont="1" applyFill="1" applyBorder="1" applyAlignment="1" applyProtection="1">
      <alignment horizontal="left" vertical="center"/>
    </xf>
    <xf numFmtId="0" fontId="17" fillId="3" borderId="20" xfId="0" applyFont="1" applyFill="1" applyBorder="1" applyAlignment="1" applyProtection="1">
      <alignment horizontal="center" vertical="center"/>
    </xf>
    <xf numFmtId="0" fontId="17" fillId="2" borderId="19" xfId="0" applyFont="1" applyFill="1" applyBorder="1" applyAlignment="1" applyProtection="1">
      <alignment vertical="center" shrinkToFit="1"/>
      <protection locked="0"/>
    </xf>
    <xf numFmtId="0" fontId="17" fillId="2" borderId="7" xfId="0" applyFont="1" applyFill="1" applyBorder="1" applyAlignment="1" applyProtection="1">
      <alignment vertical="center" shrinkToFit="1"/>
      <protection locked="0"/>
    </xf>
    <xf numFmtId="0" fontId="17" fillId="2" borderId="8" xfId="0" applyFont="1" applyFill="1" applyBorder="1" applyAlignment="1" applyProtection="1">
      <alignment vertical="center" shrinkToFit="1"/>
      <protection locked="0"/>
    </xf>
    <xf numFmtId="0" fontId="17" fillId="3" borderId="61" xfId="0" applyFont="1" applyFill="1" applyBorder="1" applyAlignment="1" applyProtection="1">
      <alignment horizontal="center" vertical="center" shrinkToFit="1"/>
    </xf>
    <xf numFmtId="0" fontId="17" fillId="3" borderId="35" xfId="0" applyFont="1" applyFill="1" applyBorder="1" applyAlignment="1" applyProtection="1">
      <alignment horizontal="center" vertical="center"/>
    </xf>
    <xf numFmtId="0" fontId="17" fillId="3" borderId="34" xfId="0" applyFont="1" applyFill="1" applyBorder="1" applyAlignment="1" applyProtection="1">
      <alignment horizontal="center" vertical="center"/>
    </xf>
    <xf numFmtId="0" fontId="17" fillId="3" borderId="36" xfId="0" applyFont="1" applyFill="1" applyBorder="1" applyAlignment="1" applyProtection="1">
      <alignment horizontal="center" vertical="center"/>
    </xf>
    <xf numFmtId="0" fontId="17" fillId="3" borderId="56" xfId="0" applyFont="1" applyFill="1" applyBorder="1" applyAlignment="1" applyProtection="1">
      <alignment horizontal="center" vertical="center"/>
    </xf>
    <xf numFmtId="0" fontId="17" fillId="3" borderId="57" xfId="0" applyFont="1" applyFill="1" applyBorder="1" applyAlignment="1" applyProtection="1">
      <alignment horizontal="center" vertical="center"/>
    </xf>
    <xf numFmtId="0" fontId="17" fillId="2" borderId="40" xfId="0" applyFont="1" applyFill="1" applyBorder="1" applyAlignment="1" applyProtection="1">
      <alignment vertical="center" wrapText="1"/>
      <protection locked="0"/>
    </xf>
    <xf numFmtId="0" fontId="17" fillId="2" borderId="29" xfId="0" applyFont="1" applyFill="1" applyBorder="1" applyAlignment="1" applyProtection="1">
      <alignment vertical="center" wrapText="1"/>
      <protection locked="0"/>
    </xf>
    <xf numFmtId="0" fontId="17" fillId="2" borderId="30" xfId="0" applyFont="1" applyFill="1" applyBorder="1" applyAlignment="1" applyProtection="1">
      <alignment vertical="center" wrapText="1"/>
      <protection locked="0"/>
    </xf>
    <xf numFmtId="0" fontId="17" fillId="2" borderId="4" xfId="0" applyFont="1" applyFill="1" applyBorder="1" applyAlignment="1" applyProtection="1">
      <alignment vertical="center" wrapText="1"/>
      <protection locked="0"/>
    </xf>
    <xf numFmtId="0" fontId="17" fillId="2" borderId="0" xfId="0" applyFont="1" applyFill="1" applyBorder="1" applyAlignment="1" applyProtection="1">
      <alignment vertical="center" wrapText="1"/>
      <protection locked="0"/>
    </xf>
    <xf numFmtId="0" fontId="17" fillId="2" borderId="6" xfId="0" applyFont="1" applyFill="1" applyBorder="1" applyAlignment="1" applyProtection="1">
      <alignment vertical="center" wrapText="1"/>
      <protection locked="0"/>
    </xf>
    <xf numFmtId="0" fontId="17" fillId="2" borderId="26" xfId="0" applyFont="1" applyFill="1" applyBorder="1" applyAlignment="1" applyProtection="1">
      <alignment vertical="center" wrapText="1"/>
      <protection locked="0"/>
    </xf>
    <xf numFmtId="0" fontId="17" fillId="2" borderId="27" xfId="0" applyFont="1" applyFill="1" applyBorder="1" applyAlignment="1" applyProtection="1">
      <alignment vertical="center" wrapText="1"/>
      <protection locked="0"/>
    </xf>
    <xf numFmtId="0" fontId="17" fillId="2" borderId="28" xfId="0" applyFont="1" applyFill="1" applyBorder="1" applyAlignment="1" applyProtection="1">
      <alignment vertical="center" wrapText="1"/>
      <protection locked="0"/>
    </xf>
    <xf numFmtId="38" fontId="17" fillId="0" borderId="0" xfId="1" applyFont="1" applyFill="1" applyBorder="1" applyAlignment="1" applyProtection="1">
      <alignment vertical="center"/>
    </xf>
    <xf numFmtId="38" fontId="17" fillId="0" borderId="58" xfId="1" applyFont="1" applyFill="1" applyBorder="1" applyAlignment="1" applyProtection="1">
      <alignment vertical="center"/>
    </xf>
    <xf numFmtId="38" fontId="17" fillId="2" borderId="0" xfId="1" applyFont="1" applyFill="1" applyBorder="1" applyAlignment="1" applyProtection="1">
      <alignment vertical="center"/>
      <protection locked="0"/>
    </xf>
    <xf numFmtId="38" fontId="17" fillId="2" borderId="58" xfId="1" applyFont="1" applyFill="1" applyBorder="1" applyAlignment="1" applyProtection="1">
      <alignment vertical="center"/>
      <protection locked="0"/>
    </xf>
    <xf numFmtId="38" fontId="17" fillId="2" borderId="27" xfId="1" applyFont="1" applyFill="1" applyBorder="1" applyAlignment="1" applyProtection="1">
      <alignment vertical="center"/>
      <protection locked="0"/>
    </xf>
    <xf numFmtId="38" fontId="17" fillId="2" borderId="59" xfId="1" applyFont="1" applyFill="1" applyBorder="1" applyAlignment="1" applyProtection="1">
      <alignment vertical="center"/>
      <protection locked="0"/>
    </xf>
    <xf numFmtId="0" fontId="17" fillId="3" borderId="16" xfId="0" applyFont="1" applyFill="1" applyBorder="1" applyAlignment="1" applyProtection="1">
      <alignment vertical="center"/>
    </xf>
    <xf numFmtId="0" fontId="17" fillId="3" borderId="23" xfId="0" applyFont="1" applyFill="1" applyBorder="1" applyAlignment="1" applyProtection="1">
      <alignment vertical="center"/>
    </xf>
    <xf numFmtId="0" fontId="17" fillId="3" borderId="1" xfId="0" applyFont="1" applyFill="1" applyBorder="1" applyAlignment="1" applyProtection="1">
      <alignment vertical="center"/>
    </xf>
    <xf numFmtId="0" fontId="17" fillId="3" borderId="12" xfId="0" applyFont="1" applyFill="1" applyBorder="1" applyAlignment="1" applyProtection="1">
      <alignment vertical="center"/>
    </xf>
    <xf numFmtId="177" fontId="17" fillId="3" borderId="1" xfId="1" applyNumberFormat="1" applyFont="1" applyFill="1" applyBorder="1" applyAlignment="1" applyProtection="1">
      <alignment vertical="center"/>
    </xf>
    <xf numFmtId="177" fontId="17" fillId="3" borderId="12" xfId="1" applyNumberFormat="1" applyFont="1" applyFill="1" applyBorder="1" applyAlignment="1" applyProtection="1">
      <alignment vertical="center"/>
    </xf>
    <xf numFmtId="0" fontId="17" fillId="2" borderId="2" xfId="0" applyFont="1" applyFill="1" applyBorder="1" applyAlignment="1" applyProtection="1">
      <alignment vertical="center"/>
      <protection locked="0"/>
    </xf>
    <xf numFmtId="0" fontId="17" fillId="2" borderId="1"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17" fillId="2" borderId="23" xfId="0" applyFont="1" applyFill="1" applyBorder="1" applyAlignment="1" applyProtection="1">
      <alignment vertical="center"/>
      <protection locked="0"/>
    </xf>
    <xf numFmtId="0" fontId="17" fillId="2" borderId="24" xfId="0" applyFont="1" applyFill="1" applyBorder="1" applyAlignment="1" applyProtection="1">
      <alignment vertical="center"/>
      <protection locked="0"/>
    </xf>
    <xf numFmtId="0" fontId="17" fillId="3" borderId="2" xfId="0" applyFont="1" applyFill="1" applyBorder="1" applyAlignment="1" applyProtection="1">
      <alignment vertical="center"/>
    </xf>
    <xf numFmtId="0" fontId="17" fillId="3" borderId="16" xfId="0" applyFont="1" applyFill="1" applyBorder="1" applyAlignment="1" applyProtection="1">
      <alignment horizontal="center" vertical="center" textRotation="255" wrapText="1"/>
    </xf>
    <xf numFmtId="0" fontId="17" fillId="3" borderId="17" xfId="0" applyFont="1" applyFill="1" applyBorder="1" applyAlignment="1" applyProtection="1">
      <alignment horizontal="center" vertical="center" textRotation="255" wrapText="1"/>
    </xf>
    <xf numFmtId="0" fontId="17" fillId="3" borderId="18" xfId="0" applyFont="1" applyFill="1" applyBorder="1" applyAlignment="1" applyProtection="1">
      <alignment horizontal="center" vertical="center" textRotation="255" wrapText="1"/>
    </xf>
    <xf numFmtId="0" fontId="17" fillId="2" borderId="1" xfId="0" applyFont="1" applyFill="1" applyBorder="1" applyAlignment="1" applyProtection="1">
      <alignment vertical="center" shrinkToFit="1"/>
      <protection locked="0"/>
    </xf>
    <xf numFmtId="0" fontId="17" fillId="2" borderId="12" xfId="0" applyFont="1" applyFill="1" applyBorder="1" applyAlignment="1" applyProtection="1">
      <alignment vertical="center" shrinkToFit="1"/>
      <protection locked="0"/>
    </xf>
    <xf numFmtId="0" fontId="20" fillId="3" borderId="16" xfId="0" applyFont="1" applyFill="1" applyBorder="1" applyAlignment="1" applyProtection="1">
      <alignment horizontal="center" vertical="center" textRotation="255"/>
    </xf>
    <xf numFmtId="0" fontId="20" fillId="3" borderId="17" xfId="0" applyFont="1" applyFill="1" applyBorder="1" applyAlignment="1" applyProtection="1">
      <alignment horizontal="center" vertical="center" textRotation="255"/>
    </xf>
    <xf numFmtId="0" fontId="17" fillId="3" borderId="1" xfId="0" applyFont="1" applyFill="1" applyBorder="1" applyAlignment="1" applyProtection="1">
      <alignment horizontal="left" vertical="center"/>
    </xf>
    <xf numFmtId="0" fontId="17" fillId="3" borderId="12" xfId="0" applyFont="1" applyFill="1" applyBorder="1" applyAlignment="1" applyProtection="1">
      <alignment horizontal="left" vertical="center"/>
    </xf>
    <xf numFmtId="0" fontId="17" fillId="3" borderId="23"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0" fontId="17" fillId="0" borderId="23" xfId="0" applyFont="1" applyFill="1" applyBorder="1" applyAlignment="1" applyProtection="1">
      <alignment horizontal="right" vertical="center"/>
    </xf>
    <xf numFmtId="0" fontId="17" fillId="0" borderId="24" xfId="0" applyFont="1" applyFill="1" applyBorder="1" applyAlignment="1" applyProtection="1">
      <alignment horizontal="right" vertical="center"/>
    </xf>
    <xf numFmtId="0" fontId="17" fillId="0" borderId="24" xfId="0" applyFont="1" applyFill="1" applyBorder="1" applyAlignment="1" applyProtection="1">
      <alignment vertical="center"/>
    </xf>
    <xf numFmtId="0" fontId="17" fillId="0" borderId="25" xfId="0" applyFont="1" applyFill="1" applyBorder="1" applyAlignment="1" applyProtection="1">
      <alignment vertical="center"/>
    </xf>
    <xf numFmtId="38" fontId="17" fillId="3" borderId="22" xfId="1" applyFont="1" applyFill="1" applyBorder="1" applyAlignment="1" applyProtection="1">
      <alignment vertical="center"/>
    </xf>
    <xf numFmtId="38" fontId="17" fillId="3" borderId="19" xfId="1" applyFont="1" applyFill="1" applyBorder="1" applyAlignment="1" applyProtection="1">
      <alignment horizontal="center" vertical="center"/>
    </xf>
    <xf numFmtId="38" fontId="17" fillId="3" borderId="20" xfId="1" applyFont="1" applyFill="1" applyBorder="1" applyAlignment="1" applyProtection="1">
      <alignment horizontal="center" vertical="center"/>
    </xf>
    <xf numFmtId="38" fontId="17" fillId="3" borderId="21" xfId="1"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38" fontId="17" fillId="3" borderId="4" xfId="1" applyFont="1" applyFill="1" applyBorder="1" applyAlignment="1" applyProtection="1">
      <alignment vertical="center"/>
    </xf>
    <xf numFmtId="38" fontId="17" fillId="3" borderId="0" xfId="1" applyFont="1" applyFill="1" applyBorder="1" applyAlignment="1" applyProtection="1">
      <alignment vertical="center"/>
    </xf>
    <xf numFmtId="0" fontId="17" fillId="3" borderId="15" xfId="0" applyFont="1" applyFill="1" applyBorder="1" applyAlignment="1" applyProtection="1">
      <alignment horizontal="center" vertical="center"/>
    </xf>
    <xf numFmtId="0" fontId="17" fillId="3" borderId="11" xfId="0" applyFont="1" applyFill="1" applyBorder="1" applyAlignment="1" applyProtection="1">
      <alignment horizontal="center" vertical="center"/>
    </xf>
    <xf numFmtId="0" fontId="17" fillId="0" borderId="24" xfId="0" applyFont="1" applyFill="1" applyBorder="1" applyAlignment="1" applyProtection="1">
      <alignment horizontal="left" vertical="center"/>
    </xf>
    <xf numFmtId="0" fontId="17" fillId="0" borderId="25" xfId="0" applyFont="1" applyFill="1" applyBorder="1" applyAlignment="1" applyProtection="1">
      <alignment horizontal="left" vertical="center"/>
    </xf>
    <xf numFmtId="0" fontId="17" fillId="2" borderId="2" xfId="0" applyFont="1" applyFill="1" applyBorder="1" applyAlignment="1" applyProtection="1">
      <alignment horizontal="left" vertical="center" shrinkToFit="1"/>
      <protection locked="0"/>
    </xf>
    <xf numFmtId="181" fontId="17" fillId="2" borderId="1" xfId="0" applyNumberFormat="1" applyFont="1" applyFill="1" applyBorder="1" applyAlignment="1" applyProtection="1">
      <alignment horizontal="left" vertical="center"/>
      <protection locked="0"/>
    </xf>
    <xf numFmtId="181" fontId="17" fillId="2" borderId="12" xfId="0" applyNumberFormat="1" applyFont="1" applyFill="1" applyBorder="1" applyAlignment="1" applyProtection="1">
      <alignment horizontal="left" vertical="center"/>
      <protection locked="0"/>
    </xf>
    <xf numFmtId="181" fontId="17" fillId="2" borderId="10" xfId="0" applyNumberFormat="1" applyFont="1" applyFill="1" applyBorder="1" applyAlignment="1" applyProtection="1">
      <alignment horizontal="left" vertical="center"/>
      <protection locked="0"/>
    </xf>
    <xf numFmtId="0" fontId="17" fillId="3" borderId="23" xfId="0" applyFont="1" applyFill="1" applyBorder="1" applyAlignment="1" applyProtection="1">
      <alignment horizontal="distributed" vertical="center" indent="1"/>
    </xf>
    <xf numFmtId="0" fontId="17" fillId="3" borderId="24" xfId="0" applyFont="1" applyFill="1" applyBorder="1" applyAlignment="1" applyProtection="1">
      <alignment horizontal="distributed" vertical="center" indent="1"/>
    </xf>
    <xf numFmtId="0" fontId="17" fillId="3" borderId="4" xfId="0" applyFont="1" applyFill="1" applyBorder="1" applyAlignment="1" applyProtection="1">
      <alignment horizontal="distributed" vertical="center" indent="1"/>
    </xf>
    <xf numFmtId="0" fontId="17" fillId="3" borderId="0" xfId="0" applyFont="1" applyFill="1" applyBorder="1" applyAlignment="1" applyProtection="1">
      <alignment horizontal="distributed" vertical="center" indent="1"/>
    </xf>
    <xf numFmtId="0" fontId="17" fillId="3" borderId="3" xfId="0" applyFont="1" applyFill="1" applyBorder="1" applyAlignment="1" applyProtection="1">
      <alignment horizontal="distributed" vertical="center" indent="1"/>
    </xf>
    <xf numFmtId="0" fontId="17" fillId="2" borderId="24" xfId="0"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center" vertical="center"/>
    </xf>
    <xf numFmtId="0" fontId="17" fillId="3" borderId="5"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0" xfId="0" applyFont="1" applyFill="1" applyBorder="1" applyAlignment="1" applyProtection="1">
      <alignment vertical="center"/>
    </xf>
    <xf numFmtId="0" fontId="17" fillId="3" borderId="7" xfId="0" applyFont="1" applyFill="1" applyBorder="1" applyAlignment="1" applyProtection="1">
      <alignment vertical="center"/>
    </xf>
    <xf numFmtId="0" fontId="17" fillId="3" borderId="8" xfId="0" applyFont="1" applyFill="1" applyBorder="1" applyAlignment="1" applyProtection="1">
      <alignment vertical="center"/>
    </xf>
    <xf numFmtId="0" fontId="17" fillId="3" borderId="4" xfId="0" applyFont="1" applyFill="1" applyBorder="1" applyAlignment="1" applyProtection="1">
      <alignment vertical="center"/>
    </xf>
    <xf numFmtId="0" fontId="17" fillId="2" borderId="12" xfId="0" applyFont="1" applyFill="1" applyBorder="1" applyAlignment="1" applyProtection="1">
      <alignment horizontal="center" vertical="center"/>
      <protection locked="0"/>
    </xf>
    <xf numFmtId="0" fontId="17" fillId="0" borderId="12" xfId="0" applyFont="1" applyFill="1" applyBorder="1" applyAlignment="1" applyProtection="1">
      <alignment vertical="center"/>
    </xf>
    <xf numFmtId="0" fontId="17" fillId="0" borderId="10" xfId="0" applyFont="1" applyFill="1" applyBorder="1" applyAlignment="1" applyProtection="1">
      <alignment vertical="center"/>
    </xf>
    <xf numFmtId="0" fontId="17" fillId="3" borderId="1" xfId="0" applyFont="1" applyFill="1" applyBorder="1" applyAlignment="1" applyProtection="1">
      <alignment horizontal="distributed" vertical="center" indent="1"/>
    </xf>
    <xf numFmtId="0" fontId="17" fillId="3" borderId="12" xfId="0" applyFont="1" applyFill="1" applyBorder="1" applyAlignment="1" applyProtection="1">
      <alignment horizontal="distributed" vertical="center" indent="1"/>
    </xf>
    <xf numFmtId="0" fontId="17" fillId="2" borderId="16" xfId="0" applyFont="1" applyFill="1" applyBorder="1" applyAlignment="1" applyProtection="1">
      <alignment vertical="center" shrinkToFit="1"/>
      <protection locked="0"/>
    </xf>
    <xf numFmtId="0" fontId="16" fillId="3" borderId="0" xfId="0" applyFont="1" applyFill="1" applyAlignment="1" applyProtection="1">
      <alignment horizontal="center" vertical="center"/>
      <protection locked="0"/>
    </xf>
    <xf numFmtId="0" fontId="17" fillId="2" borderId="23" xfId="0" applyFont="1" applyFill="1" applyBorder="1" applyAlignment="1" applyProtection="1">
      <alignment vertical="center" shrinkToFit="1"/>
      <protection locked="0"/>
    </xf>
    <xf numFmtId="0" fontId="17" fillId="3" borderId="24" xfId="0" applyFont="1" applyFill="1" applyBorder="1" applyAlignment="1" applyProtection="1">
      <alignment horizontal="distributed" vertical="center"/>
    </xf>
    <xf numFmtId="0" fontId="17" fillId="2" borderId="23"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25" fillId="3" borderId="0" xfId="0" applyFont="1" applyFill="1" applyAlignment="1" applyProtection="1">
      <alignment horizontal="center" vertical="center"/>
    </xf>
    <xf numFmtId="176" fontId="0" fillId="2" borderId="4" xfId="0" applyNumberFormat="1" applyFill="1" applyBorder="1" applyAlignment="1" applyProtection="1">
      <alignment vertical="top"/>
      <protection locked="0"/>
    </xf>
    <xf numFmtId="176" fontId="0" fillId="2" borderId="0" xfId="0" applyNumberFormat="1" applyFill="1" applyBorder="1" applyAlignment="1" applyProtection="1">
      <alignment vertical="top"/>
      <protection locked="0"/>
    </xf>
    <xf numFmtId="176" fontId="0" fillId="2" borderId="6" xfId="0" applyNumberFormat="1" applyFill="1" applyBorder="1" applyAlignment="1" applyProtection="1">
      <alignment vertical="top"/>
      <protection locked="0"/>
    </xf>
    <xf numFmtId="176" fontId="0" fillId="2" borderId="3" xfId="0" applyNumberFormat="1" applyFill="1" applyBorder="1" applyAlignment="1" applyProtection="1">
      <alignment vertical="top"/>
      <protection locked="0"/>
    </xf>
    <xf numFmtId="176" fontId="0" fillId="2" borderId="7" xfId="0" applyNumberFormat="1" applyFill="1" applyBorder="1" applyAlignment="1" applyProtection="1">
      <alignment vertical="top"/>
      <protection locked="0"/>
    </xf>
    <xf numFmtId="176" fontId="0" fillId="2" borderId="8" xfId="0" applyNumberFormat="1" applyFill="1" applyBorder="1" applyAlignment="1" applyProtection="1">
      <alignment vertical="top"/>
      <protection locked="0"/>
    </xf>
    <xf numFmtId="0" fontId="17" fillId="2" borderId="224" xfId="0" applyFont="1" applyFill="1" applyBorder="1" applyAlignment="1" applyProtection="1">
      <alignment vertical="center" shrinkToFit="1"/>
      <protection locked="0"/>
    </xf>
    <xf numFmtId="0" fontId="17" fillId="2" borderId="225" xfId="0" applyFont="1" applyFill="1" applyBorder="1" applyAlignment="1" applyProtection="1">
      <alignment vertical="center" shrinkToFit="1"/>
      <protection locked="0"/>
    </xf>
    <xf numFmtId="0" fontId="17" fillId="2" borderId="226" xfId="0" applyFont="1" applyFill="1" applyBorder="1" applyAlignment="1" applyProtection="1">
      <alignment vertical="center" shrinkToFit="1"/>
      <protection locked="0"/>
    </xf>
    <xf numFmtId="177" fontId="17" fillId="3" borderId="33" xfId="1" applyNumberFormat="1" applyFont="1" applyFill="1" applyBorder="1" applyAlignment="1" applyProtection="1">
      <alignment vertical="center"/>
    </xf>
    <xf numFmtId="177" fontId="17" fillId="3" borderId="0" xfId="1" applyNumberFormat="1" applyFont="1" applyFill="1" applyBorder="1" applyAlignment="1" applyProtection="1">
      <alignment vertical="center"/>
    </xf>
    <xf numFmtId="177" fontId="17" fillId="3" borderId="217" xfId="1" applyNumberFormat="1" applyFont="1" applyFill="1" applyBorder="1" applyAlignment="1" applyProtection="1">
      <alignment vertical="center"/>
    </xf>
    <xf numFmtId="9" fontId="17" fillId="3" borderId="16" xfId="1" applyNumberFormat="1" applyFont="1" applyFill="1" applyBorder="1" applyAlignment="1" applyProtection="1">
      <alignment vertical="center"/>
    </xf>
    <xf numFmtId="178" fontId="17" fillId="3" borderId="16" xfId="5" applyNumberFormat="1" applyFont="1" applyFill="1" applyBorder="1" applyAlignment="1" applyProtection="1">
      <alignment horizontal="right" vertical="center"/>
    </xf>
    <xf numFmtId="178" fontId="17" fillId="2" borderId="35" xfId="5" applyNumberFormat="1" applyFont="1" applyFill="1" applyBorder="1" applyAlignment="1" applyProtection="1">
      <alignment horizontal="left" vertical="center" shrinkToFit="1"/>
      <protection locked="0"/>
    </xf>
    <xf numFmtId="178" fontId="17" fillId="2" borderId="34" xfId="5" applyNumberFormat="1" applyFont="1" applyFill="1" applyBorder="1" applyAlignment="1" applyProtection="1">
      <alignment horizontal="left" vertical="center" shrinkToFit="1"/>
      <protection locked="0"/>
    </xf>
    <xf numFmtId="178" fontId="17" fillId="2" borderId="36" xfId="5" applyNumberFormat="1" applyFont="1" applyFill="1" applyBorder="1" applyAlignment="1" applyProtection="1">
      <alignment horizontal="left" vertical="center" shrinkToFit="1"/>
      <protection locked="0"/>
    </xf>
    <xf numFmtId="9" fontId="17" fillId="2" borderId="221" xfId="5" applyNumberFormat="1" applyFont="1" applyFill="1" applyBorder="1" applyAlignment="1" applyProtection="1">
      <alignment horizontal="left" vertical="center" shrinkToFit="1"/>
      <protection locked="0"/>
    </xf>
    <xf numFmtId="9" fontId="17" fillId="2" borderId="222" xfId="5" applyNumberFormat="1" applyFont="1" applyFill="1" applyBorder="1" applyAlignment="1" applyProtection="1">
      <alignment horizontal="left" vertical="center" shrinkToFit="1"/>
      <protection locked="0"/>
    </xf>
    <xf numFmtId="9" fontId="17" fillId="2" borderId="223" xfId="5" applyNumberFormat="1" applyFont="1" applyFill="1" applyBorder="1" applyAlignment="1" applyProtection="1">
      <alignment horizontal="left" vertical="center" shrinkToFit="1"/>
      <protection locked="0"/>
    </xf>
    <xf numFmtId="177" fontId="17" fillId="3" borderId="17" xfId="1" applyNumberFormat="1" applyFont="1" applyFill="1" applyBorder="1" applyAlignment="1" applyProtection="1">
      <alignment vertical="center"/>
    </xf>
    <xf numFmtId="177" fontId="17" fillId="3" borderId="6" xfId="1" applyNumberFormat="1" applyFont="1" applyFill="1" applyBorder="1" applyAlignment="1" applyProtection="1">
      <alignment vertical="center"/>
    </xf>
    <xf numFmtId="183" fontId="17" fillId="2" borderId="0" xfId="0" applyNumberFormat="1" applyFont="1" applyFill="1" applyBorder="1" applyAlignment="1" applyProtection="1">
      <alignment horizontal="center" vertical="center" shrinkToFit="1"/>
      <protection locked="0"/>
    </xf>
    <xf numFmtId="177" fontId="17" fillId="2" borderId="2" xfId="1" applyNumberFormat="1" applyFont="1" applyFill="1" applyBorder="1" applyAlignment="1" applyProtection="1">
      <alignment vertical="center"/>
      <protection locked="0"/>
    </xf>
    <xf numFmtId="177" fontId="17" fillId="2" borderId="12" xfId="1" applyNumberFormat="1" applyFont="1" applyFill="1" applyBorder="1" applyAlignment="1" applyProtection="1">
      <alignment horizontal="right" vertical="center"/>
      <protection locked="0"/>
    </xf>
    <xf numFmtId="177" fontId="17" fillId="2" borderId="10" xfId="1" applyNumberFormat="1" applyFont="1" applyFill="1" applyBorder="1" applyAlignment="1" applyProtection="1">
      <alignment horizontal="right" vertical="center"/>
      <protection locked="0"/>
    </xf>
    <xf numFmtId="177" fontId="17" fillId="2" borderId="12" xfId="1" applyNumberFormat="1" applyFont="1" applyFill="1" applyBorder="1" applyAlignment="1" applyProtection="1">
      <alignment vertical="center"/>
      <protection locked="0"/>
    </xf>
    <xf numFmtId="177" fontId="17" fillId="2" borderId="10" xfId="1" applyNumberFormat="1" applyFont="1" applyFill="1" applyBorder="1" applyAlignment="1" applyProtection="1">
      <alignment vertical="center"/>
      <protection locked="0"/>
    </xf>
    <xf numFmtId="177" fontId="17" fillId="2" borderId="193" xfId="1" applyNumberFormat="1" applyFont="1" applyFill="1" applyBorder="1" applyAlignment="1" applyProtection="1">
      <alignment horizontal="right" vertical="center"/>
      <protection locked="0"/>
    </xf>
    <xf numFmtId="177" fontId="17" fillId="2" borderId="232" xfId="1" applyNumberFormat="1" applyFont="1" applyFill="1" applyBorder="1" applyAlignment="1" applyProtection="1">
      <alignment horizontal="right" vertical="center"/>
      <protection locked="0"/>
    </xf>
    <xf numFmtId="177" fontId="17" fillId="2" borderId="233" xfId="1" applyNumberFormat="1" applyFont="1" applyFill="1" applyBorder="1" applyAlignment="1" applyProtection="1">
      <alignment horizontal="right" vertical="center"/>
      <protection locked="0"/>
    </xf>
    <xf numFmtId="177" fontId="17" fillId="2" borderId="1" xfId="1" applyNumberFormat="1" applyFont="1" applyFill="1" applyBorder="1" applyAlignment="1" applyProtection="1">
      <alignment vertical="center"/>
      <protection locked="0"/>
    </xf>
    <xf numFmtId="177" fontId="17" fillId="2" borderId="1" xfId="1" applyNumberFormat="1" applyFont="1" applyFill="1" applyBorder="1" applyAlignment="1" applyProtection="1">
      <alignment horizontal="right" vertical="center"/>
      <protection locked="0"/>
    </xf>
    <xf numFmtId="177" fontId="17" fillId="2" borderId="24" xfId="1" applyNumberFormat="1" applyFont="1" applyFill="1" applyBorder="1" applyAlignment="1" applyProtection="1">
      <alignment horizontal="right" vertical="center"/>
      <protection locked="0"/>
    </xf>
    <xf numFmtId="177" fontId="17" fillId="2" borderId="23" xfId="1" applyNumberFormat="1" applyFont="1" applyFill="1" applyBorder="1" applyAlignment="1" applyProtection="1">
      <alignment horizontal="right" vertical="center"/>
      <protection locked="0"/>
    </xf>
    <xf numFmtId="177" fontId="17" fillId="2" borderId="25" xfId="1" applyNumberFormat="1" applyFont="1" applyFill="1" applyBorder="1" applyAlignment="1" applyProtection="1">
      <alignment horizontal="right" vertical="center"/>
      <protection locked="0"/>
    </xf>
    <xf numFmtId="177" fontId="17" fillId="2" borderId="24" xfId="1" applyNumberFormat="1" applyFont="1" applyFill="1" applyBorder="1" applyAlignment="1" applyProtection="1">
      <alignment vertical="center"/>
      <protection locked="0"/>
    </xf>
    <xf numFmtId="177" fontId="17" fillId="2" borderId="25" xfId="1" applyNumberFormat="1" applyFont="1" applyFill="1" applyBorder="1" applyAlignment="1" applyProtection="1">
      <alignment vertical="center"/>
      <protection locked="0"/>
    </xf>
    <xf numFmtId="0" fontId="17" fillId="2" borderId="1" xfId="0" applyFont="1" applyFill="1" applyBorder="1" applyAlignment="1" applyProtection="1">
      <alignment horizontal="left" vertical="center" shrinkToFit="1"/>
      <protection locked="0"/>
    </xf>
    <xf numFmtId="177" fontId="17" fillId="3" borderId="31" xfId="1" applyNumberFormat="1" applyFont="1" applyFill="1" applyBorder="1" applyAlignment="1" applyProtection="1">
      <alignment vertical="center"/>
    </xf>
    <xf numFmtId="177" fontId="17" fillId="3" borderId="27" xfId="1" applyNumberFormat="1" applyFont="1" applyFill="1" applyBorder="1" applyAlignment="1" applyProtection="1">
      <alignment vertical="center"/>
    </xf>
    <xf numFmtId="177" fontId="17" fillId="3" borderId="28" xfId="1" applyNumberFormat="1" applyFont="1" applyFill="1" applyBorder="1" applyAlignment="1" applyProtection="1">
      <alignment vertical="center"/>
    </xf>
    <xf numFmtId="0" fontId="17" fillId="3" borderId="16" xfId="0" applyFont="1" applyFill="1" applyBorder="1" applyAlignment="1" applyProtection="1">
      <alignment horizontal="center" vertical="center"/>
    </xf>
    <xf numFmtId="177" fontId="17" fillId="3" borderId="15" xfId="1" applyNumberFormat="1" applyFont="1" applyFill="1" applyBorder="1" applyAlignment="1" applyProtection="1">
      <alignment vertical="center"/>
    </xf>
    <xf numFmtId="177" fontId="17" fillId="3" borderId="11" xfId="1" applyNumberFormat="1" applyFont="1" applyFill="1" applyBorder="1" applyAlignment="1" applyProtection="1">
      <alignment vertical="center"/>
    </xf>
    <xf numFmtId="177" fontId="17" fillId="3" borderId="13" xfId="1" applyNumberFormat="1" applyFont="1" applyFill="1" applyBorder="1" applyAlignment="1" applyProtection="1">
      <alignment vertical="center"/>
    </xf>
    <xf numFmtId="177" fontId="17" fillId="3" borderId="64" xfId="1" applyNumberFormat="1" applyFont="1" applyFill="1" applyBorder="1" applyAlignment="1" applyProtection="1">
      <alignment vertical="center"/>
    </xf>
    <xf numFmtId="0" fontId="17" fillId="3" borderId="217" xfId="0" applyFont="1" applyFill="1" applyBorder="1" applyAlignment="1" applyProtection="1">
      <alignment horizontal="center" vertical="center"/>
    </xf>
    <xf numFmtId="0" fontId="17" fillId="3" borderId="193" xfId="0" applyFont="1" applyFill="1" applyBorder="1" applyAlignment="1" applyProtection="1">
      <alignment horizontal="distributed" vertical="center" indent="1"/>
    </xf>
    <xf numFmtId="0" fontId="17" fillId="2" borderId="23" xfId="0" applyFont="1" applyFill="1" applyBorder="1" applyAlignment="1" applyProtection="1">
      <alignment vertical="top" wrapText="1"/>
      <protection locked="0"/>
    </xf>
    <xf numFmtId="0" fontId="17" fillId="2" borderId="24" xfId="0" applyFont="1" applyFill="1" applyBorder="1" applyAlignment="1" applyProtection="1">
      <alignment vertical="top" wrapText="1"/>
      <protection locked="0"/>
    </xf>
    <xf numFmtId="0" fontId="17" fillId="2" borderId="25" xfId="0" applyFont="1" applyFill="1" applyBorder="1" applyAlignment="1" applyProtection="1">
      <alignment vertical="top" wrapText="1"/>
      <protection locked="0"/>
    </xf>
    <xf numFmtId="0" fontId="17" fillId="2" borderId="4" xfId="0" applyFont="1" applyFill="1" applyBorder="1" applyAlignment="1" applyProtection="1">
      <alignment vertical="top" wrapText="1"/>
      <protection locked="0"/>
    </xf>
    <xf numFmtId="0" fontId="17" fillId="2" borderId="0" xfId="0" applyFont="1" applyFill="1" applyBorder="1" applyAlignment="1" applyProtection="1">
      <alignment vertical="top" wrapText="1"/>
      <protection locked="0"/>
    </xf>
    <xf numFmtId="0" fontId="17" fillId="2" borderId="217" xfId="0" applyFont="1" applyFill="1" applyBorder="1" applyAlignment="1" applyProtection="1">
      <alignment vertical="top" wrapText="1"/>
      <protection locked="0"/>
    </xf>
    <xf numFmtId="0" fontId="17" fillId="2" borderId="26" xfId="0" applyFont="1" applyFill="1" applyBorder="1" applyAlignment="1" applyProtection="1">
      <alignment vertical="top" wrapText="1"/>
      <protection locked="0"/>
    </xf>
    <xf numFmtId="0" fontId="17" fillId="2" borderId="27" xfId="0" applyFont="1" applyFill="1" applyBorder="1" applyAlignment="1" applyProtection="1">
      <alignment vertical="top" wrapText="1"/>
      <protection locked="0"/>
    </xf>
    <xf numFmtId="0" fontId="17" fillId="2" borderId="28" xfId="0" applyFont="1" applyFill="1" applyBorder="1" applyAlignment="1" applyProtection="1">
      <alignment vertical="top" wrapText="1"/>
      <protection locked="0"/>
    </xf>
    <xf numFmtId="0" fontId="17" fillId="2" borderId="2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217" xfId="0" applyFont="1" applyFill="1" applyBorder="1" applyAlignment="1" applyProtection="1">
      <alignment horizontal="center" vertical="center" wrapText="1"/>
      <protection locked="0"/>
    </xf>
    <xf numFmtId="0" fontId="17" fillId="2" borderId="26" xfId="0" applyFont="1" applyFill="1" applyBorder="1" applyAlignment="1" applyProtection="1">
      <alignment horizontal="center" vertical="center" wrapText="1"/>
      <protection locked="0"/>
    </xf>
    <xf numFmtId="0" fontId="17" fillId="3" borderId="217" xfId="0" applyFont="1" applyFill="1" applyBorder="1" applyAlignment="1" applyProtection="1">
      <alignment horizontal="center" vertical="center" wrapText="1"/>
    </xf>
    <xf numFmtId="0" fontId="17" fillId="2" borderId="23" xfId="0" applyFont="1" applyFill="1" applyBorder="1" applyAlignment="1" applyProtection="1">
      <alignment horizontal="right" vertical="center"/>
      <protection locked="0"/>
    </xf>
    <xf numFmtId="0" fontId="17" fillId="2" borderId="24" xfId="0" applyFont="1" applyFill="1" applyBorder="1" applyAlignment="1" applyProtection="1">
      <alignment horizontal="right" vertical="center"/>
      <protection locked="0"/>
    </xf>
    <xf numFmtId="186" fontId="92" fillId="0" borderId="105" xfId="110" applyNumberFormat="1" applyFont="1" applyBorder="1" applyAlignment="1">
      <alignment horizontal="center" vertical="center"/>
    </xf>
    <xf numFmtId="186" fontId="92" fillId="0" borderId="130" xfId="110" applyNumberFormat="1" applyFont="1" applyBorder="1" applyAlignment="1">
      <alignment horizontal="center" vertical="center"/>
    </xf>
    <xf numFmtId="186" fontId="92" fillId="2" borderId="130" xfId="110" applyNumberFormat="1" applyFont="1" applyFill="1" applyBorder="1" applyAlignment="1" applyProtection="1">
      <alignment horizontal="center" vertical="center" wrapText="1"/>
      <protection locked="0"/>
    </xf>
    <xf numFmtId="186" fontId="93" fillId="0" borderId="130" xfId="110" applyNumberFormat="1" applyFont="1" applyBorder="1" applyAlignment="1">
      <alignment horizontal="center" vertical="center"/>
    </xf>
    <xf numFmtId="186" fontId="92" fillId="12" borderId="127" xfId="110" applyNumberFormat="1" applyFont="1" applyFill="1" applyBorder="1" applyAlignment="1">
      <alignment horizontal="center" vertical="center"/>
    </xf>
    <xf numFmtId="186" fontId="92" fillId="12" borderId="107" xfId="110" applyNumberFormat="1" applyFont="1" applyFill="1" applyBorder="1" applyAlignment="1">
      <alignment horizontal="center" vertical="center"/>
    </xf>
    <xf numFmtId="186" fontId="92" fillId="12" borderId="105" xfId="110" applyNumberFormat="1" applyFont="1" applyFill="1" applyBorder="1" applyAlignment="1">
      <alignment horizontal="center" vertical="center"/>
    </xf>
    <xf numFmtId="186" fontId="92" fillId="12" borderId="130" xfId="110" applyNumberFormat="1" applyFont="1" applyFill="1" applyBorder="1" applyAlignment="1">
      <alignment horizontal="center" vertical="center"/>
    </xf>
    <xf numFmtId="186" fontId="92" fillId="12" borderId="129" xfId="110" applyNumberFormat="1" applyFont="1" applyFill="1" applyBorder="1" applyAlignment="1">
      <alignment horizontal="center" vertical="center"/>
    </xf>
    <xf numFmtId="186" fontId="92" fillId="12" borderId="131" xfId="110" applyNumberFormat="1" applyFont="1" applyFill="1" applyBorder="1" applyAlignment="1">
      <alignment horizontal="center" vertical="center"/>
    </xf>
    <xf numFmtId="186" fontId="92" fillId="0" borderId="106" xfId="110" applyNumberFormat="1" applyFont="1" applyBorder="1" applyAlignment="1">
      <alignment vertical="center" textRotation="255"/>
    </xf>
    <xf numFmtId="186" fontId="92" fillId="0" borderId="120" xfId="110" applyNumberFormat="1" applyFont="1" applyBorder="1" applyAlignment="1">
      <alignment vertical="center" textRotation="255"/>
    </xf>
    <xf numFmtId="186" fontId="92" fillId="0" borderId="135" xfId="110" applyNumberFormat="1" applyFont="1" applyBorder="1" applyAlignment="1">
      <alignment vertical="center" textRotation="255"/>
    </xf>
    <xf numFmtId="186" fontId="92" fillId="12" borderId="138" xfId="110" applyNumberFormat="1" applyFont="1" applyFill="1" applyBorder="1" applyAlignment="1">
      <alignment horizontal="center"/>
    </xf>
    <xf numFmtId="186" fontId="92" fillId="12" borderId="139" xfId="110" applyNumberFormat="1" applyFont="1" applyFill="1" applyBorder="1" applyAlignment="1">
      <alignment horizontal="center"/>
    </xf>
    <xf numFmtId="186" fontId="92" fillId="12" borderId="184" xfId="110" applyNumberFormat="1" applyFont="1" applyFill="1" applyBorder="1" applyAlignment="1">
      <alignment horizontal="center"/>
    </xf>
    <xf numFmtId="186" fontId="92" fillId="12" borderId="142" xfId="110" applyNumberFormat="1" applyFont="1" applyFill="1" applyBorder="1" applyAlignment="1">
      <alignment horizontal="center"/>
    </xf>
    <xf numFmtId="186" fontId="92" fillId="12" borderId="143" xfId="110" applyNumberFormat="1" applyFont="1" applyFill="1" applyBorder="1" applyAlignment="1">
      <alignment horizontal="center"/>
    </xf>
    <xf numFmtId="186" fontId="92" fillId="12" borderId="185" xfId="110" applyNumberFormat="1" applyFont="1" applyFill="1" applyBorder="1" applyAlignment="1">
      <alignment horizontal="center"/>
    </xf>
    <xf numFmtId="186" fontId="92" fillId="12" borderId="140" xfId="110" applyNumberFormat="1" applyFont="1" applyFill="1" applyBorder="1" applyAlignment="1">
      <alignment horizontal="center" vertical="center"/>
    </xf>
    <xf numFmtId="186" fontId="92" fillId="12" borderId="141" xfId="110" applyNumberFormat="1" applyFont="1" applyFill="1" applyBorder="1" applyAlignment="1">
      <alignment horizontal="center" vertical="center"/>
    </xf>
    <xf numFmtId="186" fontId="92" fillId="12" borderId="144" xfId="110" applyNumberFormat="1" applyFont="1" applyFill="1" applyBorder="1" applyAlignment="1">
      <alignment horizontal="center" vertical="center"/>
    </xf>
    <xf numFmtId="186" fontId="92" fillId="12" borderId="145" xfId="110" applyNumberFormat="1" applyFont="1" applyFill="1" applyBorder="1" applyAlignment="1">
      <alignment horizontal="center" vertical="center"/>
    </xf>
    <xf numFmtId="186" fontId="92" fillId="12" borderId="146" xfId="110" applyNumberFormat="1" applyFont="1" applyFill="1" applyBorder="1" applyAlignment="1">
      <alignment horizontal="left" vertical="center"/>
    </xf>
    <xf numFmtId="186" fontId="92" fillId="12" borderId="147" xfId="110" applyNumberFormat="1" applyFont="1" applyFill="1" applyBorder="1" applyAlignment="1">
      <alignment horizontal="left" vertical="center"/>
    </xf>
    <xf numFmtId="186" fontId="92" fillId="12" borderId="148" xfId="110" applyNumberFormat="1" applyFont="1" applyFill="1" applyBorder="1" applyAlignment="1">
      <alignment horizontal="left" vertical="center"/>
    </xf>
    <xf numFmtId="186" fontId="92" fillId="12" borderId="183" xfId="110" applyNumberFormat="1" applyFont="1" applyFill="1" applyBorder="1" applyAlignment="1">
      <alignment horizontal="left" vertical="center"/>
    </xf>
    <xf numFmtId="186" fontId="92" fillId="0" borderId="141" xfId="110" applyNumberFormat="1" applyFont="1" applyBorder="1" applyAlignment="1">
      <alignment horizontal="left" vertical="center"/>
    </xf>
    <xf numFmtId="186" fontId="92" fillId="0" borderId="206" xfId="110" applyNumberFormat="1" applyFont="1" applyBorder="1" applyAlignment="1">
      <alignment horizontal="left" vertical="center"/>
    </xf>
    <xf numFmtId="186" fontId="92" fillId="0" borderId="141" xfId="110" applyNumberFormat="1" applyFont="1" applyBorder="1" applyAlignment="1">
      <alignment horizontal="center" vertical="center"/>
    </xf>
    <xf numFmtId="186" fontId="92" fillId="0" borderId="206" xfId="110" applyNumberFormat="1" applyFont="1" applyBorder="1" applyAlignment="1">
      <alignment horizontal="center" vertical="center"/>
    </xf>
    <xf numFmtId="186" fontId="95" fillId="0" borderId="141" xfId="110" applyNumberFormat="1" applyFont="1" applyBorder="1" applyAlignment="1">
      <alignment horizontal="center" vertical="center"/>
    </xf>
    <xf numFmtId="186" fontId="95" fillId="0" borderId="206" xfId="110" applyNumberFormat="1" applyFont="1" applyBorder="1" applyAlignment="1">
      <alignment horizontal="center" vertical="center"/>
    </xf>
    <xf numFmtId="38" fontId="96" fillId="5" borderId="140" xfId="1" applyFont="1" applyFill="1" applyBorder="1" applyAlignment="1" applyProtection="1">
      <alignment horizontal="center" vertical="center"/>
    </xf>
    <xf numFmtId="38" fontId="96" fillId="5" borderId="141" xfId="1" applyFont="1" applyFill="1" applyBorder="1" applyAlignment="1" applyProtection="1">
      <alignment horizontal="center" vertical="center"/>
    </xf>
    <xf numFmtId="38" fontId="96" fillId="5" borderId="205" xfId="1" applyFont="1" applyFill="1" applyBorder="1" applyAlignment="1" applyProtection="1">
      <alignment horizontal="center" vertical="center"/>
    </xf>
    <xf numFmtId="38" fontId="96" fillId="5" borderId="206" xfId="1" applyFont="1" applyFill="1" applyBorder="1" applyAlignment="1" applyProtection="1">
      <alignment horizontal="center" vertical="center"/>
    </xf>
    <xf numFmtId="38" fontId="96" fillId="5" borderId="187" xfId="1" applyFont="1" applyFill="1" applyBorder="1" applyAlignment="1" applyProtection="1">
      <alignment horizontal="center" vertical="center"/>
    </xf>
    <xf numFmtId="38" fontId="96" fillId="5" borderId="180" xfId="1" applyFont="1" applyFill="1" applyBorder="1" applyAlignment="1" applyProtection="1">
      <alignment horizontal="center" vertical="center"/>
    </xf>
    <xf numFmtId="38" fontId="96" fillId="5" borderId="207" xfId="1" applyFont="1" applyFill="1" applyBorder="1" applyAlignment="1" applyProtection="1">
      <alignment horizontal="center" vertical="center"/>
    </xf>
    <xf numFmtId="38" fontId="96" fillId="5" borderId="208" xfId="1" applyFont="1" applyFill="1" applyBorder="1" applyAlignment="1" applyProtection="1">
      <alignment horizontal="center" vertical="center"/>
    </xf>
    <xf numFmtId="38" fontId="96" fillId="5" borderId="181" xfId="1" applyFont="1" applyFill="1" applyBorder="1" applyAlignment="1" applyProtection="1">
      <alignment horizontal="center" vertical="center"/>
    </xf>
    <xf numFmtId="38" fontId="96" fillId="5" borderId="209" xfId="1" applyFont="1" applyFill="1" applyBorder="1" applyAlignment="1" applyProtection="1">
      <alignment horizontal="center" vertical="center"/>
    </xf>
    <xf numFmtId="38" fontId="96" fillId="5" borderId="149" xfId="1" applyFont="1" applyFill="1" applyBorder="1" applyAlignment="1" applyProtection="1">
      <alignment horizontal="center" vertical="center"/>
    </xf>
    <xf numFmtId="38" fontId="96" fillId="5" borderId="0" xfId="1" applyFont="1" applyFill="1" applyBorder="1" applyAlignment="1" applyProtection="1">
      <alignment horizontal="center" vertical="center"/>
    </xf>
    <xf numFmtId="38" fontId="92" fillId="5" borderId="156" xfId="1" applyFont="1" applyFill="1" applyBorder="1" applyAlignment="1" applyProtection="1">
      <alignment horizontal="center" vertical="center"/>
    </xf>
    <xf numFmtId="38" fontId="92" fillId="2" borderId="156" xfId="1" applyFont="1" applyFill="1" applyBorder="1" applyAlignment="1" applyProtection="1">
      <alignment horizontal="center" vertical="center"/>
      <protection locked="0"/>
    </xf>
    <xf numFmtId="186" fontId="92" fillId="0" borderId="149" xfId="110" applyNumberFormat="1" applyFont="1" applyBorder="1" applyAlignment="1">
      <alignment horizontal="center" vertical="distributed" textRotation="255"/>
    </xf>
    <xf numFmtId="186" fontId="92" fillId="0" borderId="150" xfId="110" applyNumberFormat="1" applyFont="1" applyBorder="1" applyAlignment="1">
      <alignment horizontal="center" vertical="distributed" textRotation="255"/>
    </xf>
    <xf numFmtId="186" fontId="92" fillId="0" borderId="163" xfId="110" applyNumberFormat="1" applyFont="1" applyBorder="1" applyAlignment="1">
      <alignment horizontal="left" vertical="center"/>
    </xf>
    <xf numFmtId="186" fontId="92" fillId="0" borderId="161" xfId="110" applyNumberFormat="1" applyFont="1" applyBorder="1" applyAlignment="1">
      <alignment horizontal="left" vertical="center"/>
    </xf>
    <xf numFmtId="186" fontId="92" fillId="0" borderId="151" xfId="110" applyNumberFormat="1" applyFont="1" applyBorder="1" applyAlignment="1">
      <alignment horizontal="left" vertical="center"/>
    </xf>
    <xf numFmtId="186" fontId="92" fillId="0" borderId="0" xfId="110" applyNumberFormat="1" applyFont="1" applyAlignment="1">
      <alignment horizontal="left" vertical="center"/>
    </xf>
    <xf numFmtId="186" fontId="95" fillId="0" borderId="0" xfId="110" applyNumberFormat="1" applyFont="1" applyAlignment="1">
      <alignment horizontal="center" vertical="center"/>
    </xf>
    <xf numFmtId="38" fontId="96" fillId="0" borderId="160" xfId="1" applyFont="1" applyFill="1" applyBorder="1" applyAlignment="1" applyProtection="1">
      <alignment horizontal="center" vertical="center"/>
    </xf>
    <xf numFmtId="38" fontId="96" fillId="0" borderId="161" xfId="1" applyFont="1" applyFill="1" applyBorder="1" applyAlignment="1" applyProtection="1">
      <alignment horizontal="center" vertical="center"/>
    </xf>
    <xf numFmtId="38" fontId="96" fillId="0" borderId="162" xfId="1" applyFont="1" applyFill="1" applyBorder="1" applyAlignment="1" applyProtection="1">
      <alignment horizontal="center" vertical="center"/>
    </xf>
    <xf numFmtId="38" fontId="96" fillId="2" borderId="228" xfId="1" applyFont="1" applyFill="1" applyBorder="1" applyAlignment="1" applyProtection="1">
      <alignment horizontal="center" vertical="center"/>
      <protection locked="0"/>
    </xf>
    <xf numFmtId="38" fontId="96" fillId="0" borderId="228" xfId="1" applyFont="1" applyFill="1" applyBorder="1" applyAlignment="1" applyProtection="1">
      <alignment horizontal="center" vertical="center"/>
    </xf>
    <xf numFmtId="38" fontId="96" fillId="0" borderId="230" xfId="1" applyFont="1" applyFill="1" applyBorder="1" applyAlignment="1" applyProtection="1">
      <alignment horizontal="center" vertical="center"/>
    </xf>
    <xf numFmtId="38" fontId="96" fillId="5" borderId="191" xfId="1" applyFont="1" applyFill="1" applyBorder="1" applyAlignment="1" applyProtection="1">
      <alignment horizontal="center" vertical="center"/>
    </xf>
    <xf numFmtId="38" fontId="96" fillId="5" borderId="154" xfId="1" applyFont="1" applyFill="1" applyBorder="1" applyAlignment="1" applyProtection="1">
      <alignment horizontal="center" vertical="center"/>
    </xf>
    <xf numFmtId="38" fontId="96" fillId="5" borderId="153" xfId="1" applyFont="1" applyFill="1" applyBorder="1" applyAlignment="1" applyProtection="1">
      <alignment horizontal="center" vertical="center"/>
    </xf>
    <xf numFmtId="38" fontId="96" fillId="5" borderId="192" xfId="1" applyFont="1" applyFill="1" applyBorder="1" applyAlignment="1" applyProtection="1">
      <alignment horizontal="center" vertical="center"/>
    </xf>
    <xf numFmtId="38" fontId="96" fillId="5" borderId="231" xfId="1" applyFont="1" applyFill="1" applyBorder="1" applyAlignment="1" applyProtection="1">
      <alignment horizontal="center" vertical="center"/>
    </xf>
    <xf numFmtId="38" fontId="96" fillId="5" borderId="157" xfId="1" applyFont="1" applyFill="1" applyBorder="1" applyAlignment="1" applyProtection="1">
      <alignment horizontal="center" vertical="center"/>
    </xf>
    <xf numFmtId="38" fontId="96" fillId="5" borderId="156" xfId="1" applyFont="1" applyFill="1" applyBorder="1" applyAlignment="1" applyProtection="1">
      <alignment horizontal="center" vertical="center"/>
    </xf>
    <xf numFmtId="186" fontId="92" fillId="2" borderId="155" xfId="110" applyNumberFormat="1" applyFont="1" applyFill="1" applyBorder="1" applyAlignment="1" applyProtection="1">
      <alignment horizontal="left" vertical="center"/>
      <protection locked="0"/>
    </xf>
    <xf numFmtId="186" fontId="92" fillId="2" borderId="156" xfId="110" applyNumberFormat="1" applyFont="1" applyFill="1" applyBorder="1" applyAlignment="1" applyProtection="1">
      <alignment horizontal="left" vertical="center"/>
      <protection locked="0"/>
    </xf>
    <xf numFmtId="186" fontId="92" fillId="2" borderId="155" xfId="110" applyNumberFormat="1" applyFont="1" applyFill="1" applyBorder="1" applyAlignment="1" applyProtection="1">
      <alignment horizontal="left" vertical="center" shrinkToFit="1"/>
      <protection locked="0"/>
    </xf>
    <xf numFmtId="186" fontId="92" fillId="2" borderId="156" xfId="110" applyNumberFormat="1" applyFont="1" applyFill="1" applyBorder="1" applyAlignment="1" applyProtection="1">
      <alignment horizontal="left" vertical="center" shrinkToFit="1"/>
      <protection locked="0"/>
    </xf>
    <xf numFmtId="38" fontId="96" fillId="5" borderId="174" xfId="1" applyFont="1" applyFill="1" applyBorder="1" applyAlignment="1" applyProtection="1">
      <alignment horizontal="center" vertical="center"/>
    </xf>
    <xf numFmtId="38" fontId="92" fillId="2" borderId="220" xfId="1" applyFont="1" applyFill="1" applyBorder="1" applyAlignment="1" applyProtection="1">
      <alignment horizontal="center" vertical="center"/>
      <protection locked="0"/>
    </xf>
    <xf numFmtId="186" fontId="92" fillId="0" borderId="156" xfId="110" applyNumberFormat="1" applyFont="1" applyBorder="1" applyAlignment="1">
      <alignment horizontal="center" vertical="center"/>
    </xf>
    <xf numFmtId="186" fontId="92" fillId="0" borderId="149" xfId="110" applyNumberFormat="1" applyFont="1" applyBorder="1" applyAlignment="1" applyProtection="1">
      <alignment horizontal="right" vertical="center" shrinkToFit="1"/>
      <protection locked="0"/>
    </xf>
    <xf numFmtId="186" fontId="92" fillId="0" borderId="0" xfId="110" applyNumberFormat="1" applyFont="1" applyAlignment="1" applyProtection="1">
      <alignment horizontal="right" vertical="center" shrinkToFit="1"/>
      <protection locked="0"/>
    </xf>
    <xf numFmtId="38" fontId="96" fillId="5" borderId="0" xfId="1" applyFont="1" applyFill="1" applyAlignment="1" applyProtection="1">
      <alignment horizontal="center" vertical="center"/>
    </xf>
    <xf numFmtId="0" fontId="96" fillId="2" borderId="0" xfId="110" applyFont="1" applyFill="1" applyAlignment="1" applyProtection="1">
      <alignment horizontal="center" vertical="center"/>
      <protection locked="0"/>
    </xf>
    <xf numFmtId="186" fontId="92" fillId="0" borderId="166" xfId="110" applyNumberFormat="1" applyFont="1" applyBorder="1" applyAlignment="1">
      <alignment horizontal="center" vertical="center"/>
    </xf>
    <xf numFmtId="38" fontId="96" fillId="5" borderId="167" xfId="1" applyFont="1" applyFill="1" applyBorder="1" applyAlignment="1" applyProtection="1">
      <alignment horizontal="center" vertical="center"/>
    </xf>
    <xf numFmtId="38" fontId="96" fillId="5" borderId="166" xfId="1" applyFont="1" applyFill="1" applyBorder="1" applyAlignment="1" applyProtection="1">
      <alignment horizontal="center" vertical="center"/>
    </xf>
    <xf numFmtId="38" fontId="96" fillId="5" borderId="165" xfId="1" applyFont="1" applyFill="1" applyBorder="1" applyAlignment="1" applyProtection="1">
      <alignment horizontal="center" vertical="center"/>
    </xf>
    <xf numFmtId="38" fontId="96" fillId="5" borderId="168" xfId="1" applyFont="1" applyFill="1" applyBorder="1" applyAlignment="1" applyProtection="1">
      <alignment horizontal="center" vertical="center"/>
    </xf>
    <xf numFmtId="38" fontId="96" fillId="5" borderId="169" xfId="1" applyFont="1" applyFill="1" applyBorder="1" applyAlignment="1" applyProtection="1">
      <alignment horizontal="center" vertical="center"/>
    </xf>
    <xf numFmtId="186" fontId="92" fillId="0" borderId="171" xfId="110" applyNumberFormat="1" applyFont="1" applyBorder="1" applyAlignment="1">
      <alignment horizontal="left" vertical="center"/>
    </xf>
    <xf numFmtId="186" fontId="92" fillId="0" borderId="171" xfId="110" applyNumberFormat="1" applyFont="1" applyBorder="1" applyAlignment="1">
      <alignment horizontal="center" vertical="center"/>
    </xf>
    <xf numFmtId="186" fontId="95" fillId="0" borderId="171" xfId="110" applyNumberFormat="1" applyFont="1" applyBorder="1" applyAlignment="1">
      <alignment horizontal="center" vertical="center"/>
    </xf>
    <xf numFmtId="38" fontId="96" fillId="5" borderId="151" xfId="1" applyFont="1" applyFill="1" applyBorder="1" applyAlignment="1" applyProtection="1">
      <alignment horizontal="center" vertical="center"/>
    </xf>
    <xf numFmtId="38" fontId="96" fillId="5" borderId="150" xfId="1" applyFont="1" applyFill="1" applyBorder="1" applyAlignment="1" applyProtection="1">
      <alignment horizontal="center" vertical="center"/>
    </xf>
    <xf numFmtId="38" fontId="96" fillId="5" borderId="152" xfId="1" applyFont="1" applyFill="1" applyBorder="1" applyAlignment="1" applyProtection="1">
      <alignment horizontal="center" vertical="center"/>
    </xf>
    <xf numFmtId="38" fontId="92" fillId="5" borderId="161" xfId="1" applyFont="1" applyFill="1" applyBorder="1" applyAlignment="1" applyProtection="1">
      <alignment horizontal="center" vertical="center"/>
    </xf>
    <xf numFmtId="38" fontId="92" fillId="2" borderId="161" xfId="1" applyFont="1" applyFill="1" applyBorder="1" applyAlignment="1" applyProtection="1">
      <alignment horizontal="center" vertical="center"/>
      <protection locked="0"/>
    </xf>
    <xf numFmtId="38" fontId="96" fillId="5" borderId="188" xfId="1" applyFont="1" applyFill="1" applyBorder="1" applyAlignment="1" applyProtection="1">
      <alignment horizontal="center" vertical="center"/>
    </xf>
    <xf numFmtId="38" fontId="96" fillId="5" borderId="172" xfId="1" applyFont="1" applyFill="1" applyBorder="1" applyAlignment="1" applyProtection="1">
      <alignment horizontal="center" vertical="center"/>
    </xf>
    <xf numFmtId="38" fontId="96" fillId="5" borderId="155" xfId="1" applyFont="1" applyFill="1" applyBorder="1" applyAlignment="1" applyProtection="1">
      <alignment horizontal="center" vertical="center"/>
    </xf>
    <xf numFmtId="38" fontId="96" fillId="5" borderId="158" xfId="1" applyFont="1" applyFill="1" applyBorder="1" applyAlignment="1" applyProtection="1">
      <alignment horizontal="center" vertical="center"/>
    </xf>
    <xf numFmtId="38" fontId="96" fillId="5" borderId="159" xfId="1" applyFont="1" applyFill="1" applyBorder="1" applyAlignment="1" applyProtection="1">
      <alignment horizontal="center" vertical="center"/>
    </xf>
    <xf numFmtId="186" fontId="95" fillId="0" borderId="159" xfId="110" applyNumberFormat="1" applyFont="1" applyBorder="1" applyAlignment="1">
      <alignment horizontal="center" vertical="center"/>
    </xf>
    <xf numFmtId="38" fontId="96" fillId="2" borderId="161" xfId="1" applyFont="1" applyFill="1" applyBorder="1" applyAlignment="1" applyProtection="1">
      <alignment horizontal="center" vertical="center"/>
      <protection locked="0"/>
    </xf>
    <xf numFmtId="38" fontId="96" fillId="0" borderId="164" xfId="1" applyFont="1" applyFill="1" applyBorder="1" applyAlignment="1" applyProtection="1">
      <alignment horizontal="center" vertical="center"/>
    </xf>
    <xf numFmtId="186" fontId="93" fillId="2" borderId="107" xfId="110" applyNumberFormat="1" applyFont="1" applyFill="1" applyBorder="1" applyAlignment="1" applyProtection="1">
      <alignment horizontal="center" vertical="center"/>
      <protection locked="0"/>
    </xf>
    <xf numFmtId="186" fontId="93" fillId="0" borderId="129" xfId="110" applyNumberFormat="1" applyFont="1" applyFill="1" applyBorder="1" applyAlignment="1" applyProtection="1">
      <alignment horizontal="center" vertical="center"/>
    </xf>
    <xf numFmtId="186" fontId="93" fillId="0" borderId="107" xfId="110" applyNumberFormat="1" applyFont="1" applyFill="1" applyBorder="1" applyAlignment="1" applyProtection="1">
      <alignment horizontal="center" vertical="center"/>
    </xf>
    <xf numFmtId="0" fontId="92" fillId="0" borderId="129" xfId="0" applyFont="1" applyFill="1" applyBorder="1" applyAlignment="1" applyProtection="1">
      <alignment horizontal="left" vertical="center" wrapText="1"/>
    </xf>
    <xf numFmtId="0" fontId="92" fillId="0" borderId="107" xfId="0" applyFont="1" applyFill="1" applyBorder="1" applyAlignment="1" applyProtection="1">
      <alignment horizontal="left" vertical="center" wrapText="1"/>
    </xf>
    <xf numFmtId="0" fontId="92" fillId="0" borderId="108" xfId="0" applyFont="1" applyFill="1" applyBorder="1" applyAlignment="1" applyProtection="1">
      <alignment horizontal="left" vertical="center" wrapText="1"/>
    </xf>
    <xf numFmtId="38" fontId="92" fillId="2" borderId="219" xfId="1" applyFont="1" applyFill="1" applyBorder="1" applyAlignment="1" applyProtection="1">
      <alignment horizontal="center" vertical="center"/>
      <protection locked="0"/>
    </xf>
    <xf numFmtId="38" fontId="96" fillId="2" borderId="219" xfId="1" applyFont="1" applyFill="1" applyBorder="1" applyAlignment="1" applyProtection="1">
      <alignment horizontal="center" vertical="center"/>
      <protection locked="0"/>
    </xf>
    <xf numFmtId="0" fontId="29" fillId="0" borderId="0" xfId="48" applyFont="1" applyAlignment="1">
      <alignment horizontal="left" vertical="center"/>
    </xf>
    <xf numFmtId="0" fontId="43" fillId="0" borderId="0" xfId="48" applyFont="1" applyAlignment="1">
      <alignment horizontal="left" vertical="center"/>
    </xf>
    <xf numFmtId="0" fontId="43" fillId="0" borderId="0" xfId="48" applyFont="1" applyAlignment="1">
      <alignment horizontal="left" vertical="center" wrapText="1"/>
    </xf>
    <xf numFmtId="0" fontId="38" fillId="0" borderId="0" xfId="48" applyFont="1" applyAlignment="1">
      <alignment horizontal="left" vertical="center"/>
    </xf>
    <xf numFmtId="0" fontId="29" fillId="0" borderId="0" xfId="48" applyFont="1" applyAlignment="1">
      <alignment horizontal="center" vertical="center"/>
    </xf>
    <xf numFmtId="0" fontId="30" fillId="0" borderId="0" xfId="48" applyFont="1" applyAlignment="1">
      <alignment horizontal="left" vertical="center"/>
    </xf>
    <xf numFmtId="0" fontId="27" fillId="0" borderId="0" xfId="48" applyFont="1" applyAlignment="1">
      <alignment vertical="center"/>
    </xf>
    <xf numFmtId="0" fontId="32" fillId="0" borderId="0" xfId="48" applyFont="1" applyAlignment="1">
      <alignment horizontal="left" vertical="center"/>
    </xf>
    <xf numFmtId="0" fontId="35" fillId="0" borderId="0" xfId="48" applyFont="1" applyAlignment="1">
      <alignment horizontal="left" vertical="center"/>
    </xf>
    <xf numFmtId="0" fontId="17" fillId="0" borderId="1" xfId="53" applyFont="1" applyBorder="1" applyAlignment="1">
      <alignment horizontal="distributed" vertical="center"/>
    </xf>
    <xf numFmtId="0" fontId="17" fillId="0" borderId="12" xfId="53" applyFont="1" applyBorder="1" applyAlignment="1">
      <alignment horizontal="distributed" vertical="center"/>
    </xf>
    <xf numFmtId="0" fontId="48" fillId="4" borderId="16" xfId="53" applyFont="1" applyFill="1" applyBorder="1" applyAlignment="1">
      <alignment vertical="center"/>
    </xf>
    <xf numFmtId="0" fontId="17" fillId="0" borderId="24" xfId="53" applyFont="1" applyBorder="1" applyAlignment="1">
      <alignment horizontal="center" vertical="center"/>
    </xf>
    <xf numFmtId="0" fontId="17" fillId="0" borderId="0" xfId="53" applyFont="1" applyBorder="1" applyAlignment="1">
      <alignment horizontal="center" vertical="center"/>
    </xf>
    <xf numFmtId="0" fontId="17" fillId="0" borderId="6" xfId="53" applyFont="1" applyBorder="1" applyAlignment="1">
      <alignment horizontal="center" vertical="center"/>
    </xf>
    <xf numFmtId="0" fontId="17" fillId="0" borderId="4" xfId="53" applyFont="1" applyBorder="1" applyAlignment="1">
      <alignment horizontal="center" vertical="center"/>
    </xf>
    <xf numFmtId="0" fontId="17" fillId="0" borderId="23" xfId="53" applyFont="1" applyBorder="1" applyAlignment="1">
      <alignment horizontal="distributed" vertical="center"/>
    </xf>
    <xf numFmtId="0" fontId="17" fillId="0" borderId="24" xfId="53" applyFont="1" applyBorder="1" applyAlignment="1">
      <alignment horizontal="distributed" vertical="center"/>
    </xf>
    <xf numFmtId="0" fontId="17" fillId="0" borderId="4" xfId="53" applyFont="1" applyBorder="1" applyAlignment="1">
      <alignment horizontal="distributed" vertical="center"/>
    </xf>
    <xf numFmtId="0" fontId="17" fillId="0" borderId="0" xfId="53" applyFont="1" applyBorder="1" applyAlignment="1">
      <alignment horizontal="distributed" vertical="center"/>
    </xf>
    <xf numFmtId="0" fontId="17" fillId="0" borderId="3" xfId="53" applyFont="1" applyBorder="1" applyAlignment="1">
      <alignment horizontal="distributed" vertical="center"/>
    </xf>
    <xf numFmtId="0" fontId="17" fillId="0" borderId="7" xfId="53" applyFont="1" applyBorder="1" applyAlignment="1">
      <alignment horizontal="distributed" vertical="center"/>
    </xf>
    <xf numFmtId="0" fontId="48" fillId="4" borderId="23" xfId="53" applyFont="1" applyFill="1" applyBorder="1" applyAlignment="1">
      <alignment vertical="center" wrapText="1"/>
    </xf>
    <xf numFmtId="0" fontId="48" fillId="4" borderId="24" xfId="53" applyFont="1" applyFill="1" applyBorder="1" applyAlignment="1">
      <alignment vertical="center" wrapText="1"/>
    </xf>
    <xf numFmtId="0" fontId="48" fillId="4" borderId="25" xfId="53" applyFont="1" applyFill="1" applyBorder="1" applyAlignment="1">
      <alignment vertical="center" wrapText="1"/>
    </xf>
    <xf numFmtId="0" fontId="48" fillId="4" borderId="4" xfId="53" applyFont="1" applyFill="1" applyBorder="1" applyAlignment="1">
      <alignment vertical="center" wrapText="1"/>
    </xf>
    <xf numFmtId="0" fontId="48" fillId="4" borderId="0" xfId="53" applyFont="1" applyFill="1" applyBorder="1" applyAlignment="1">
      <alignment vertical="center" wrapText="1"/>
    </xf>
    <xf numFmtId="0" fontId="48" fillId="4" borderId="6" xfId="53" applyFont="1" applyFill="1" applyBorder="1" applyAlignment="1">
      <alignment vertical="center" wrapText="1"/>
    </xf>
    <xf numFmtId="0" fontId="48" fillId="4" borderId="26" xfId="53" applyFont="1" applyFill="1" applyBorder="1" applyAlignment="1">
      <alignment vertical="center" wrapText="1"/>
    </xf>
    <xf numFmtId="0" fontId="48" fillId="4" borderId="27" xfId="53" applyFont="1" applyFill="1" applyBorder="1" applyAlignment="1">
      <alignment vertical="center" wrapText="1"/>
    </xf>
    <xf numFmtId="0" fontId="48" fillId="4" borderId="28" xfId="53" applyFont="1" applyFill="1" applyBorder="1" applyAlignment="1">
      <alignment vertical="center" wrapText="1"/>
    </xf>
    <xf numFmtId="0" fontId="48" fillId="4" borderId="24" xfId="53" applyFont="1" applyFill="1" applyBorder="1" applyAlignment="1">
      <alignment vertical="center"/>
    </xf>
    <xf numFmtId="0" fontId="48" fillId="4" borderId="25" xfId="53" applyFont="1" applyFill="1" applyBorder="1" applyAlignment="1">
      <alignment vertical="center"/>
    </xf>
    <xf numFmtId="0" fontId="48" fillId="4" borderId="0" xfId="53" applyFont="1" applyFill="1" applyBorder="1" applyAlignment="1">
      <alignment vertical="center"/>
    </xf>
    <xf numFmtId="0" fontId="48" fillId="4" borderId="6" xfId="53" applyFont="1" applyFill="1" applyBorder="1" applyAlignment="1">
      <alignment vertical="center"/>
    </xf>
    <xf numFmtId="0" fontId="48" fillId="4" borderId="4" xfId="53" applyFont="1" applyFill="1" applyBorder="1" applyAlignment="1">
      <alignment vertical="center"/>
    </xf>
    <xf numFmtId="0" fontId="48" fillId="4" borderId="27" xfId="53" applyFont="1" applyFill="1" applyBorder="1" applyAlignment="1">
      <alignment vertical="center"/>
    </xf>
    <xf numFmtId="0" fontId="48" fillId="4" borderId="28" xfId="53" applyFont="1" applyFill="1" applyBorder="1" applyAlignment="1">
      <alignment vertical="center"/>
    </xf>
    <xf numFmtId="0" fontId="48" fillId="4" borderId="26" xfId="53" applyFont="1" applyFill="1" applyBorder="1" applyAlignment="1">
      <alignment vertical="center"/>
    </xf>
    <xf numFmtId="0" fontId="16" fillId="0" borderId="0" xfId="53" applyFont="1" applyAlignment="1">
      <alignment horizontal="center" vertical="center"/>
    </xf>
    <xf numFmtId="0" fontId="48" fillId="4" borderId="23" xfId="53" applyFont="1" applyFill="1" applyBorder="1" applyAlignment="1">
      <alignment vertical="center"/>
    </xf>
    <xf numFmtId="0" fontId="48" fillId="4" borderId="12" xfId="53" applyFont="1" applyFill="1" applyBorder="1" applyAlignment="1">
      <alignment horizontal="right" vertical="center"/>
    </xf>
    <xf numFmtId="0" fontId="17" fillId="0" borderId="12" xfId="53" applyFont="1" applyBorder="1" applyAlignment="1">
      <alignment vertical="center"/>
    </xf>
    <xf numFmtId="0" fontId="17" fillId="0" borderId="14" xfId="53" applyFont="1" applyBorder="1" applyAlignment="1">
      <alignment horizontal="center" vertical="center"/>
    </xf>
    <xf numFmtId="0" fontId="17" fillId="0" borderId="5" xfId="53" applyFont="1" applyBorder="1" applyAlignment="1">
      <alignment horizontal="center" vertical="center"/>
    </xf>
    <xf numFmtId="0" fontId="17" fillId="0" borderId="3" xfId="53" applyFont="1" applyBorder="1" applyAlignment="1">
      <alignment horizontal="center" vertical="center"/>
    </xf>
    <xf numFmtId="0" fontId="17" fillId="0" borderId="7" xfId="53" applyFont="1" applyBorder="1" applyAlignment="1">
      <alignment horizontal="center" vertical="center"/>
    </xf>
    <xf numFmtId="0" fontId="17" fillId="0" borderId="4" xfId="53" applyFont="1" applyBorder="1" applyAlignment="1">
      <alignment horizontal="center" vertical="center" wrapText="1"/>
    </xf>
    <xf numFmtId="0" fontId="17" fillId="0" borderId="0" xfId="53" applyFont="1" applyBorder="1" applyAlignment="1">
      <alignment horizontal="center" vertical="center" wrapText="1"/>
    </xf>
    <xf numFmtId="0" fontId="17" fillId="0" borderId="6" xfId="53" applyFont="1" applyBorder="1" applyAlignment="1">
      <alignment horizontal="center" vertical="center" wrapText="1"/>
    </xf>
    <xf numFmtId="0" fontId="17" fillId="0" borderId="0" xfId="53" applyFont="1" applyBorder="1" applyAlignment="1">
      <alignment vertical="center"/>
    </xf>
    <xf numFmtId="0" fontId="17" fillId="0" borderId="7" xfId="53" applyFont="1" applyBorder="1" applyAlignment="1">
      <alignment vertical="center"/>
    </xf>
    <xf numFmtId="0" fontId="17" fillId="0" borderId="8" xfId="53" applyFont="1" applyBorder="1" applyAlignment="1">
      <alignment vertical="center"/>
    </xf>
    <xf numFmtId="0" fontId="17" fillId="0" borderId="9" xfId="53" applyFont="1" applyBorder="1" applyAlignment="1">
      <alignment horizontal="center" vertical="center"/>
    </xf>
    <xf numFmtId="0" fontId="17" fillId="0" borderId="4" xfId="53" applyFont="1" applyBorder="1" applyAlignment="1">
      <alignment vertical="center"/>
    </xf>
    <xf numFmtId="0" fontId="17" fillId="0" borderId="65" xfId="53" applyFont="1" applyBorder="1" applyAlignment="1">
      <alignment vertical="center"/>
    </xf>
    <xf numFmtId="0" fontId="17" fillId="0" borderId="66" xfId="53" applyFont="1" applyBorder="1" applyAlignment="1">
      <alignment horizontal="center" vertical="center"/>
    </xf>
    <xf numFmtId="0" fontId="17" fillId="0" borderId="29" xfId="53" applyFont="1" applyBorder="1" applyAlignment="1">
      <alignment horizontal="center" vertical="center"/>
    </xf>
    <xf numFmtId="0" fontId="48" fillId="0" borderId="23" xfId="53" applyFont="1" applyFill="1" applyBorder="1" applyAlignment="1">
      <alignment horizontal="right" vertical="center"/>
    </xf>
    <xf numFmtId="0" fontId="48" fillId="0" borderId="24" xfId="53" applyFont="1" applyFill="1" applyBorder="1" applyAlignment="1">
      <alignment horizontal="right" vertical="center"/>
    </xf>
    <xf numFmtId="0" fontId="17" fillId="0" borderId="24" xfId="53" applyFont="1" applyFill="1" applyBorder="1" applyAlignment="1">
      <alignment horizontal="left" vertical="center"/>
    </xf>
    <xf numFmtId="0" fontId="17" fillId="0" borderId="25" xfId="53" applyFont="1" applyFill="1" applyBorder="1" applyAlignment="1">
      <alignment horizontal="left" vertical="center"/>
    </xf>
    <xf numFmtId="0" fontId="48" fillId="4" borderId="2" xfId="53" applyFont="1" applyFill="1" applyBorder="1" applyAlignment="1">
      <alignment vertical="center"/>
    </xf>
    <xf numFmtId="0" fontId="48" fillId="4" borderId="1" xfId="53" applyFont="1" applyFill="1" applyBorder="1" applyAlignment="1">
      <alignment vertical="center"/>
    </xf>
    <xf numFmtId="14" fontId="48" fillId="4" borderId="1" xfId="53" applyNumberFormat="1" applyFont="1" applyFill="1" applyBorder="1">
      <alignment vertical="center"/>
    </xf>
    <xf numFmtId="14" fontId="48" fillId="4" borderId="12" xfId="53" applyNumberFormat="1" applyFont="1" applyFill="1" applyBorder="1">
      <alignment vertical="center"/>
    </xf>
    <xf numFmtId="0" fontId="48" fillId="4" borderId="10" xfId="53" applyFont="1" applyFill="1" applyBorder="1">
      <alignment vertical="center"/>
    </xf>
    <xf numFmtId="177" fontId="48" fillId="0" borderId="12" xfId="54" applyNumberFormat="1" applyFont="1" applyFill="1" applyBorder="1">
      <alignment vertical="center"/>
    </xf>
    <xf numFmtId="177" fontId="48" fillId="0" borderId="67" xfId="54" applyNumberFormat="1" applyFont="1" applyFill="1" applyBorder="1">
      <alignment vertical="center"/>
    </xf>
    <xf numFmtId="177" fontId="17" fillId="0" borderId="68" xfId="54" applyNumberFormat="1" applyFont="1" applyBorder="1">
      <alignment vertical="center"/>
    </xf>
    <xf numFmtId="177" fontId="17" fillId="0" borderId="12" xfId="54" applyNumberFormat="1" applyFont="1" applyBorder="1">
      <alignment vertical="center"/>
    </xf>
    <xf numFmtId="177" fontId="17" fillId="0" borderId="10" xfId="54" applyNumberFormat="1" applyFont="1" applyBorder="1">
      <alignment vertical="center"/>
    </xf>
    <xf numFmtId="177" fontId="48" fillId="4" borderId="12" xfId="54" applyNumberFormat="1" applyFont="1" applyFill="1" applyBorder="1" applyAlignment="1">
      <alignment horizontal="right" vertical="center"/>
    </xf>
    <xf numFmtId="177" fontId="48" fillId="4" borderId="10" xfId="54" applyNumberFormat="1" applyFont="1" applyFill="1" applyBorder="1" applyAlignment="1">
      <alignment horizontal="right" vertical="center"/>
    </xf>
    <xf numFmtId="177" fontId="48" fillId="4" borderId="1" xfId="54" applyNumberFormat="1" applyFont="1" applyFill="1" applyBorder="1" applyAlignment="1">
      <alignment horizontal="right" vertical="center"/>
    </xf>
    <xf numFmtId="0" fontId="17" fillId="0" borderId="30" xfId="53" applyFont="1" applyBorder="1" applyAlignment="1">
      <alignment horizontal="center" vertical="center"/>
    </xf>
    <xf numFmtId="0" fontId="17" fillId="0" borderId="23" xfId="53" applyFont="1" applyBorder="1" applyAlignment="1">
      <alignment horizontal="center" vertical="center"/>
    </xf>
    <xf numFmtId="0" fontId="17" fillId="0" borderId="25" xfId="53" applyFont="1" applyBorder="1" applyAlignment="1">
      <alignment horizontal="center" vertical="center"/>
    </xf>
    <xf numFmtId="0" fontId="48" fillId="4" borderId="23" xfId="53" applyFont="1" applyFill="1" applyBorder="1" applyAlignment="1">
      <alignment horizontal="right" vertical="center"/>
    </xf>
    <xf numFmtId="0" fontId="48" fillId="4" borderId="24" xfId="53" applyFont="1" applyFill="1" applyBorder="1" applyAlignment="1">
      <alignment horizontal="right" vertical="center"/>
    </xf>
    <xf numFmtId="0" fontId="17" fillId="4" borderId="24" xfId="53" applyFont="1" applyFill="1" applyBorder="1" applyAlignment="1">
      <alignment horizontal="left" vertical="center"/>
    </xf>
    <xf numFmtId="0" fontId="17" fillId="4" borderId="25" xfId="53" applyFont="1" applyFill="1" applyBorder="1" applyAlignment="1">
      <alignment horizontal="left" vertical="center"/>
    </xf>
    <xf numFmtId="177" fontId="48" fillId="4" borderId="12" xfId="54" applyNumberFormat="1" applyFont="1" applyFill="1" applyBorder="1">
      <alignment vertical="center"/>
    </xf>
    <xf numFmtId="177" fontId="48" fillId="4" borderId="10" xfId="54" applyNumberFormat="1" applyFont="1" applyFill="1" applyBorder="1">
      <alignment vertical="center"/>
    </xf>
    <xf numFmtId="177" fontId="17" fillId="0" borderId="67" xfId="54" applyNumberFormat="1" applyFont="1" applyBorder="1">
      <alignment vertical="center"/>
    </xf>
    <xf numFmtId="0" fontId="17" fillId="4" borderId="2" xfId="53" applyFont="1" applyFill="1" applyBorder="1" applyAlignment="1">
      <alignment vertical="center"/>
    </xf>
    <xf numFmtId="0" fontId="17" fillId="4" borderId="1" xfId="53" applyFont="1" applyFill="1" applyBorder="1" applyAlignment="1">
      <alignment vertical="center"/>
    </xf>
    <xf numFmtId="0" fontId="48" fillId="4" borderId="1" xfId="53" applyFont="1" applyFill="1" applyBorder="1">
      <alignment vertical="center"/>
    </xf>
    <xf numFmtId="0" fontId="48" fillId="4" borderId="12" xfId="53" applyFont="1" applyFill="1" applyBorder="1">
      <alignment vertical="center"/>
    </xf>
    <xf numFmtId="177" fontId="17" fillId="0" borderId="12" xfId="54" applyNumberFormat="1" applyFont="1" applyFill="1" applyBorder="1">
      <alignment vertical="center"/>
    </xf>
    <xf numFmtId="177" fontId="17" fillId="0" borderId="67" xfId="54" applyNumberFormat="1" applyFont="1" applyFill="1" applyBorder="1">
      <alignment vertical="center"/>
    </xf>
    <xf numFmtId="177" fontId="48" fillId="4" borderId="7" xfId="54" applyNumberFormat="1" applyFont="1" applyFill="1" applyBorder="1" applyAlignment="1">
      <alignment horizontal="right" vertical="center"/>
    </xf>
    <xf numFmtId="177" fontId="48" fillId="4" borderId="8" xfId="54" applyNumberFormat="1" applyFont="1" applyFill="1" applyBorder="1" applyAlignment="1">
      <alignment horizontal="right" vertical="center"/>
    </xf>
    <xf numFmtId="177" fontId="17" fillId="0" borderId="26" xfId="54" applyNumberFormat="1" applyFont="1" applyBorder="1">
      <alignment vertical="center"/>
    </xf>
    <xf numFmtId="177" fontId="17" fillId="0" borderId="27" xfId="54" applyNumberFormat="1" applyFont="1" applyBorder="1">
      <alignment vertical="center"/>
    </xf>
    <xf numFmtId="177" fontId="17" fillId="0" borderId="28" xfId="54" applyNumberFormat="1" applyFont="1" applyBorder="1">
      <alignment vertical="center"/>
    </xf>
    <xf numFmtId="0" fontId="17" fillId="0" borderId="19" xfId="53" applyFont="1" applyBorder="1" applyAlignment="1">
      <alignment horizontal="center" vertical="center"/>
    </xf>
    <xf numFmtId="0" fontId="17" fillId="0" borderId="20" xfId="53" applyFont="1" applyBorder="1" applyAlignment="1">
      <alignment horizontal="center" vertical="center"/>
    </xf>
    <xf numFmtId="38" fontId="17" fillId="0" borderId="22" xfId="54" applyFont="1" applyBorder="1" applyAlignment="1">
      <alignment vertical="center"/>
    </xf>
    <xf numFmtId="38" fontId="17" fillId="0" borderId="32" xfId="54" applyFont="1" applyBorder="1" applyAlignment="1">
      <alignment vertical="center"/>
    </xf>
    <xf numFmtId="38" fontId="17" fillId="0" borderId="19" xfId="54" applyFont="1" applyBorder="1" applyAlignment="1">
      <alignment horizontal="center" vertical="center"/>
    </xf>
    <xf numFmtId="38" fontId="17" fillId="0" borderId="20" xfId="54" applyFont="1" applyBorder="1" applyAlignment="1">
      <alignment horizontal="center" vertical="center"/>
    </xf>
    <xf numFmtId="38" fontId="17" fillId="0" borderId="21" xfId="54" applyFont="1" applyBorder="1" applyAlignment="1">
      <alignment horizontal="center" vertical="center"/>
    </xf>
    <xf numFmtId="0" fontId="17" fillId="0" borderId="18" xfId="53" applyFont="1" applyBorder="1" applyAlignment="1">
      <alignment horizontal="center" vertical="center"/>
    </xf>
    <xf numFmtId="38" fontId="17" fillId="0" borderId="4" xfId="54" applyFont="1" applyBorder="1" applyAlignment="1">
      <alignment vertical="center"/>
    </xf>
    <xf numFmtId="38" fontId="17" fillId="0" borderId="0" xfId="54" applyFont="1" applyBorder="1" applyAlignment="1">
      <alignment vertical="center"/>
    </xf>
    <xf numFmtId="38" fontId="17" fillId="0" borderId="65" xfId="54" applyFont="1" applyBorder="1" applyAlignment="1">
      <alignment vertical="center"/>
    </xf>
    <xf numFmtId="0" fontId="17" fillId="0" borderId="33" xfId="53" applyFont="1" applyBorder="1" applyAlignment="1">
      <alignment horizontal="center" vertical="center"/>
    </xf>
    <xf numFmtId="0" fontId="17" fillId="0" borderId="65" xfId="53" applyFont="1" applyBorder="1" applyAlignment="1">
      <alignment horizontal="center" vertical="center"/>
    </xf>
    <xf numFmtId="0" fontId="17" fillId="0" borderId="15" xfId="53" applyFont="1" applyBorder="1" applyAlignment="1">
      <alignment horizontal="center" vertical="center"/>
    </xf>
    <xf numFmtId="0" fontId="17" fillId="0" borderId="11" xfId="53" applyFont="1" applyBorder="1" applyAlignment="1">
      <alignment horizontal="center" vertical="center"/>
    </xf>
    <xf numFmtId="0" fontId="17" fillId="0" borderId="27" xfId="53" applyFont="1" applyBorder="1" applyAlignment="1">
      <alignment horizontal="center" vertical="center"/>
    </xf>
    <xf numFmtId="177" fontId="17" fillId="0" borderId="69" xfId="54" applyNumberFormat="1" applyFont="1" applyBorder="1">
      <alignment vertical="center"/>
    </xf>
    <xf numFmtId="177" fontId="17" fillId="0" borderId="31" xfId="54" applyNumberFormat="1" applyFont="1" applyBorder="1">
      <alignment vertical="center"/>
    </xf>
    <xf numFmtId="177" fontId="17" fillId="0" borderId="70" xfId="54" applyNumberFormat="1" applyFont="1" applyBorder="1">
      <alignment vertical="center"/>
    </xf>
    <xf numFmtId="177" fontId="17" fillId="0" borderId="11" xfId="54" applyNumberFormat="1" applyFont="1" applyBorder="1">
      <alignment vertical="center"/>
    </xf>
    <xf numFmtId="177" fontId="17" fillId="0" borderId="13" xfId="54" applyNumberFormat="1" applyFont="1" applyBorder="1">
      <alignment vertical="center"/>
    </xf>
    <xf numFmtId="177" fontId="48" fillId="0" borderId="12" xfId="54" applyNumberFormat="1" applyFont="1" applyBorder="1">
      <alignment vertical="center"/>
    </xf>
    <xf numFmtId="177" fontId="48" fillId="0" borderId="10" xfId="54" applyNumberFormat="1" applyFont="1" applyBorder="1">
      <alignment vertical="center"/>
    </xf>
    <xf numFmtId="0" fontId="17" fillId="0" borderId="1" xfId="53" applyFont="1" applyBorder="1" applyAlignment="1">
      <alignment vertical="center"/>
    </xf>
    <xf numFmtId="0" fontId="17" fillId="4" borderId="12" xfId="53" applyFont="1" applyFill="1" applyBorder="1" applyAlignment="1">
      <alignment vertical="center"/>
    </xf>
    <xf numFmtId="177" fontId="48" fillId="0" borderId="1" xfId="54" applyNumberFormat="1" applyFont="1" applyFill="1" applyBorder="1">
      <alignment vertical="center"/>
    </xf>
    <xf numFmtId="177" fontId="48" fillId="0" borderId="68" xfId="54" applyNumberFormat="1" applyFont="1" applyBorder="1">
      <alignment vertical="center"/>
    </xf>
    <xf numFmtId="177" fontId="48" fillId="0" borderId="67" xfId="54" applyNumberFormat="1" applyFont="1" applyBorder="1">
      <alignment vertical="center"/>
    </xf>
    <xf numFmtId="0" fontId="17" fillId="0" borderId="24" xfId="53" applyFont="1" applyFill="1" applyBorder="1" applyAlignment="1">
      <alignment vertical="center"/>
    </xf>
    <xf numFmtId="0" fontId="17" fillId="0" borderId="25" xfId="53" applyFont="1" applyFill="1" applyBorder="1" applyAlignment="1">
      <alignment vertical="center"/>
    </xf>
    <xf numFmtId="0" fontId="20" fillId="0" borderId="16" xfId="53" applyFont="1" applyBorder="1" applyAlignment="1">
      <alignment horizontal="center" vertical="center" textRotation="255"/>
    </xf>
    <xf numFmtId="0" fontId="20" fillId="0" borderId="17" xfId="53" applyFont="1" applyBorder="1" applyAlignment="1">
      <alignment horizontal="center" vertical="center" textRotation="255"/>
    </xf>
    <xf numFmtId="0" fontId="17" fillId="0" borderId="1" xfId="53" applyFont="1" applyBorder="1" applyAlignment="1">
      <alignment horizontal="left" vertical="center"/>
    </xf>
    <xf numFmtId="0" fontId="17" fillId="0" borderId="12" xfId="53" applyFont="1" applyBorder="1" applyAlignment="1">
      <alignment horizontal="left" vertical="center"/>
    </xf>
    <xf numFmtId="0" fontId="48" fillId="4" borderId="12" xfId="53" applyFont="1" applyFill="1" applyBorder="1" applyAlignment="1">
      <alignment vertical="center"/>
    </xf>
    <xf numFmtId="0" fontId="17" fillId="0" borderId="16" xfId="53" applyFont="1" applyBorder="1" applyAlignment="1">
      <alignment horizontal="center" vertical="center" textRotation="255" wrapText="1"/>
    </xf>
    <xf numFmtId="0" fontId="17" fillId="0" borderId="17" xfId="53" applyFont="1" applyBorder="1" applyAlignment="1">
      <alignment horizontal="center" vertical="center" textRotation="255" wrapText="1"/>
    </xf>
    <xf numFmtId="0" fontId="17" fillId="0" borderId="18" xfId="53" applyFont="1" applyBorder="1" applyAlignment="1">
      <alignment horizontal="center" vertical="center" textRotation="255" wrapText="1"/>
    </xf>
    <xf numFmtId="0" fontId="17" fillId="0" borderId="2" xfId="53" applyFont="1" applyBorder="1" applyAlignment="1">
      <alignment vertical="center"/>
    </xf>
    <xf numFmtId="0" fontId="17" fillId="4" borderId="23" xfId="53" applyFont="1" applyFill="1" applyBorder="1" applyAlignment="1">
      <alignment vertical="center"/>
    </xf>
    <xf numFmtId="0" fontId="17" fillId="4" borderId="24" xfId="53" applyFont="1" applyFill="1" applyBorder="1" applyAlignment="1">
      <alignment vertical="center"/>
    </xf>
    <xf numFmtId="177" fontId="48" fillId="0" borderId="23" xfId="54" applyNumberFormat="1" applyFont="1" applyFill="1" applyBorder="1">
      <alignment vertical="center"/>
    </xf>
    <xf numFmtId="177" fontId="48" fillId="0" borderId="24" xfId="54" applyNumberFormat="1" applyFont="1" applyFill="1" applyBorder="1">
      <alignment vertical="center"/>
    </xf>
    <xf numFmtId="177" fontId="48" fillId="0" borderId="71" xfId="54" applyNumberFormat="1" applyFont="1" applyFill="1" applyBorder="1">
      <alignment vertical="center"/>
    </xf>
    <xf numFmtId="177" fontId="48" fillId="0" borderId="72" xfId="54" applyNumberFormat="1" applyFont="1" applyBorder="1">
      <alignment vertical="center"/>
    </xf>
    <xf numFmtId="177" fontId="48" fillId="0" borderId="24" xfId="54" applyNumberFormat="1" applyFont="1" applyBorder="1">
      <alignment vertical="center"/>
    </xf>
    <xf numFmtId="177" fontId="48" fillId="0" borderId="71" xfId="54" applyNumberFormat="1" applyFont="1" applyBorder="1">
      <alignment vertical="center"/>
    </xf>
    <xf numFmtId="177" fontId="48" fillId="0" borderId="7" xfId="54" applyNumberFormat="1" applyFont="1" applyBorder="1">
      <alignment vertical="center"/>
    </xf>
    <xf numFmtId="177" fontId="48" fillId="0" borderId="8" xfId="54" applyNumberFormat="1" applyFont="1" applyBorder="1">
      <alignment vertical="center"/>
    </xf>
    <xf numFmtId="0" fontId="17" fillId="0" borderId="35" xfId="53" applyFont="1" applyBorder="1" applyAlignment="1">
      <alignment horizontal="center" vertical="center"/>
    </xf>
    <xf numFmtId="0" fontId="17" fillId="0" borderId="34" xfId="53" applyFont="1" applyBorder="1" applyAlignment="1">
      <alignment horizontal="center" vertical="center"/>
    </xf>
    <xf numFmtId="0" fontId="17" fillId="0" borderId="36" xfId="53" applyFont="1" applyBorder="1" applyAlignment="1">
      <alignment horizontal="center" vertical="center"/>
    </xf>
    <xf numFmtId="0" fontId="48" fillId="2" borderId="40" xfId="53" applyFont="1" applyFill="1" applyBorder="1" applyAlignment="1">
      <alignment vertical="center" wrapText="1"/>
    </xf>
    <xf numFmtId="0" fontId="48" fillId="2" borderId="29" xfId="53" applyFont="1" applyFill="1" applyBorder="1" applyAlignment="1">
      <alignment vertical="center" wrapText="1"/>
    </xf>
    <xf numFmtId="0" fontId="48" fillId="2" borderId="30" xfId="53" applyFont="1" applyFill="1" applyBorder="1" applyAlignment="1">
      <alignment vertical="center" wrapText="1"/>
    </xf>
    <xf numFmtId="0" fontId="48" fillId="2" borderId="4" xfId="53" applyFont="1" applyFill="1" applyBorder="1" applyAlignment="1">
      <alignment vertical="center" wrapText="1"/>
    </xf>
    <xf numFmtId="0" fontId="48" fillId="2" borderId="0" xfId="53" applyFont="1" applyFill="1" applyBorder="1" applyAlignment="1">
      <alignment vertical="center" wrapText="1"/>
    </xf>
    <xf numFmtId="0" fontId="48" fillId="2" borderId="6" xfId="53" applyFont="1" applyFill="1" applyBorder="1" applyAlignment="1">
      <alignment vertical="center" wrapText="1"/>
    </xf>
    <xf numFmtId="0" fontId="48" fillId="2" borderId="26" xfId="53" applyFont="1" applyFill="1" applyBorder="1" applyAlignment="1">
      <alignment vertical="center" wrapText="1"/>
    </xf>
    <xf numFmtId="0" fontId="48" fillId="2" borderId="27" xfId="53" applyFont="1" applyFill="1" applyBorder="1" applyAlignment="1">
      <alignment vertical="center" wrapText="1"/>
    </xf>
    <xf numFmtId="0" fontId="48" fillId="2" borderId="28" xfId="53" applyFont="1" applyFill="1" applyBorder="1" applyAlignment="1">
      <alignment vertical="center" wrapText="1"/>
    </xf>
    <xf numFmtId="179" fontId="48" fillId="2" borderId="0" xfId="53" applyNumberFormat="1" applyFont="1" applyFill="1" applyBorder="1" applyAlignment="1">
      <alignment horizontal="center" vertical="center"/>
    </xf>
    <xf numFmtId="38" fontId="48" fillId="2" borderId="0" xfId="54" applyFont="1" applyFill="1" applyBorder="1" applyAlignment="1">
      <alignment vertical="center"/>
    </xf>
    <xf numFmtId="0" fontId="17" fillId="0" borderId="0" xfId="53" applyFont="1" applyBorder="1" applyAlignment="1">
      <alignment horizontal="left" vertical="center"/>
    </xf>
    <xf numFmtId="0" fontId="17" fillId="0" borderId="27" xfId="53" applyFont="1" applyBorder="1" applyAlignment="1">
      <alignment horizontal="right" vertical="center"/>
    </xf>
    <xf numFmtId="38" fontId="48" fillId="2" borderId="27" xfId="54" applyFont="1" applyFill="1" applyBorder="1" applyAlignment="1">
      <alignment vertical="center"/>
    </xf>
    <xf numFmtId="0" fontId="49" fillId="0" borderId="27" xfId="53" applyFont="1" applyBorder="1" applyAlignment="1">
      <alignment vertical="center"/>
    </xf>
    <xf numFmtId="0" fontId="49" fillId="0" borderId="28" xfId="53" applyFont="1" applyBorder="1" applyAlignment="1">
      <alignment vertical="center"/>
    </xf>
    <xf numFmtId="0" fontId="17" fillId="0" borderId="27" xfId="53" applyFont="1" applyBorder="1" applyAlignment="1">
      <alignment horizontal="distributed" vertical="center"/>
    </xf>
    <xf numFmtId="0" fontId="17" fillId="0" borderId="16" xfId="53" applyFont="1" applyBorder="1" applyAlignment="1">
      <alignment vertical="center"/>
    </xf>
    <xf numFmtId="0" fontId="17" fillId="0" borderId="23" xfId="53" applyFont="1" applyBorder="1" applyAlignment="1">
      <alignment vertical="center"/>
    </xf>
    <xf numFmtId="177" fontId="48" fillId="0" borderId="1" xfId="54" applyNumberFormat="1" applyFont="1" applyBorder="1">
      <alignment vertical="center"/>
    </xf>
    <xf numFmtId="177" fontId="48" fillId="0" borderId="73" xfId="54" applyNumberFormat="1" applyFont="1" applyBorder="1">
      <alignment vertical="center"/>
    </xf>
    <xf numFmtId="177" fontId="48" fillId="0" borderId="74" xfId="54" applyNumberFormat="1" applyFont="1" applyBorder="1">
      <alignment vertical="center"/>
    </xf>
    <xf numFmtId="177" fontId="48" fillId="0" borderId="7" xfId="54" applyNumberFormat="1" applyFont="1" applyBorder="1" applyAlignment="1">
      <alignment horizontal="right" vertical="center"/>
    </xf>
    <xf numFmtId="177" fontId="48" fillId="0" borderId="8" xfId="54" applyNumberFormat="1" applyFont="1" applyBorder="1" applyAlignment="1">
      <alignment horizontal="right" vertical="center"/>
    </xf>
    <xf numFmtId="177" fontId="48" fillId="0" borderId="3" xfId="54" applyNumberFormat="1" applyFont="1" applyBorder="1" applyAlignment="1">
      <alignment horizontal="right" vertical="center"/>
    </xf>
    <xf numFmtId="177" fontId="48" fillId="4" borderId="3" xfId="54" applyNumberFormat="1" applyFont="1" applyFill="1" applyBorder="1" applyAlignment="1">
      <alignment horizontal="right" vertical="center"/>
    </xf>
    <xf numFmtId="177" fontId="48" fillId="4" borderId="1" xfId="54" applyNumberFormat="1" applyFont="1" applyFill="1" applyBorder="1">
      <alignment vertical="center"/>
    </xf>
    <xf numFmtId="176" fontId="48" fillId="6" borderId="4" xfId="53" applyNumberFormat="1" applyFont="1" applyFill="1" applyBorder="1" applyAlignment="1">
      <alignment horizontal="left" vertical="center" shrinkToFit="1"/>
    </xf>
    <xf numFmtId="176" fontId="48" fillId="6" borderId="0" xfId="53" applyNumberFormat="1" applyFont="1" applyFill="1" applyBorder="1" applyAlignment="1">
      <alignment horizontal="left" vertical="center" shrinkToFit="1"/>
    </xf>
    <xf numFmtId="177" fontId="17" fillId="0" borderId="4" xfId="54" applyNumberFormat="1" applyFont="1" applyBorder="1">
      <alignment vertical="center"/>
    </xf>
    <xf numFmtId="177" fontId="17" fillId="0" borderId="0" xfId="54" applyNumberFormat="1" applyFont="1" applyBorder="1">
      <alignment vertical="center"/>
    </xf>
    <xf numFmtId="177" fontId="17" fillId="0" borderId="6" xfId="54" applyNumberFormat="1" applyFont="1" applyBorder="1">
      <alignment vertical="center"/>
    </xf>
    <xf numFmtId="0" fontId="17" fillId="0" borderId="1" xfId="53" applyFont="1" applyBorder="1" applyAlignment="1">
      <alignment vertical="center" shrinkToFit="1"/>
    </xf>
    <xf numFmtId="0" fontId="17" fillId="0" borderId="12" xfId="53" applyFont="1" applyBorder="1" applyAlignment="1">
      <alignment vertical="center" shrinkToFit="1"/>
    </xf>
    <xf numFmtId="178" fontId="17" fillId="0" borderId="1" xfId="55" applyNumberFormat="1" applyFont="1" applyBorder="1" applyAlignment="1">
      <alignment horizontal="right" vertical="center"/>
    </xf>
    <xf numFmtId="178" fontId="17" fillId="0" borderId="12" xfId="55" applyNumberFormat="1" applyFont="1" applyBorder="1" applyAlignment="1">
      <alignment horizontal="right" vertical="center"/>
    </xf>
    <xf numFmtId="178" fontId="17" fillId="0" borderId="68" xfId="55" applyNumberFormat="1" applyFont="1" applyBorder="1" applyAlignment="1">
      <alignment horizontal="right" vertical="center"/>
    </xf>
    <xf numFmtId="178" fontId="17" fillId="0" borderId="10" xfId="55" applyNumberFormat="1" applyFont="1" applyBorder="1" applyAlignment="1">
      <alignment horizontal="right" vertical="center"/>
    </xf>
    <xf numFmtId="178" fontId="17" fillId="0" borderId="24" xfId="55" applyNumberFormat="1" applyFont="1" applyBorder="1" applyAlignment="1">
      <alignment horizontal="center" vertical="center" wrapText="1"/>
    </xf>
    <xf numFmtId="178" fontId="17" fillId="0" borderId="71" xfId="55" applyNumberFormat="1" applyFont="1" applyBorder="1" applyAlignment="1">
      <alignment horizontal="center" vertical="center" wrapText="1"/>
    </xf>
    <xf numFmtId="178" fontId="17" fillId="0" borderId="27" xfId="55" applyNumberFormat="1" applyFont="1" applyBorder="1" applyAlignment="1">
      <alignment horizontal="center" vertical="center" wrapText="1"/>
    </xf>
    <xf numFmtId="178" fontId="17" fillId="0" borderId="69" xfId="55" applyNumberFormat="1" applyFont="1" applyBorder="1" applyAlignment="1">
      <alignment horizontal="center" vertical="center" wrapText="1"/>
    </xf>
    <xf numFmtId="178" fontId="17" fillId="0" borderId="34" xfId="55" applyNumberFormat="1" applyFont="1" applyBorder="1" applyAlignment="1">
      <alignment horizontal="center" vertical="center"/>
    </xf>
    <xf numFmtId="178" fontId="48" fillId="4" borderId="35" xfId="55" applyNumberFormat="1" applyFont="1" applyFill="1" applyBorder="1" applyAlignment="1">
      <alignment horizontal="left" vertical="center" shrinkToFit="1"/>
    </xf>
    <xf numFmtId="178" fontId="48" fillId="4" borderId="34" xfId="55" applyNumberFormat="1" applyFont="1" applyFill="1" applyBorder="1" applyAlignment="1">
      <alignment horizontal="left" vertical="center" shrinkToFit="1"/>
    </xf>
    <xf numFmtId="178" fontId="48" fillId="4" borderId="36" xfId="55" applyNumberFormat="1" applyFont="1" applyFill="1" applyBorder="1" applyAlignment="1">
      <alignment horizontal="left" vertical="center" shrinkToFit="1"/>
    </xf>
    <xf numFmtId="0" fontId="17" fillId="0" borderId="15" xfId="53" applyFont="1" applyBorder="1" applyAlignment="1">
      <alignment vertical="center"/>
    </xf>
    <xf numFmtId="0" fontId="17" fillId="0" borderId="11" xfId="53" applyFont="1" applyBorder="1" applyAlignment="1">
      <alignment vertical="center"/>
    </xf>
    <xf numFmtId="9" fontId="48" fillId="5" borderId="26" xfId="55" applyNumberFormat="1" applyFont="1" applyFill="1" applyBorder="1" applyAlignment="1">
      <alignment horizontal="right" vertical="center"/>
    </xf>
    <xf numFmtId="9" fontId="48" fillId="5" borderId="27" xfId="55" applyNumberFormat="1" applyFont="1" applyFill="1" applyBorder="1" applyAlignment="1">
      <alignment horizontal="right" vertical="center"/>
    </xf>
    <xf numFmtId="9" fontId="48" fillId="5" borderId="31" xfId="55" applyNumberFormat="1" applyFont="1" applyFill="1" applyBorder="1" applyAlignment="1">
      <alignment horizontal="right" vertical="center"/>
    </xf>
    <xf numFmtId="9" fontId="48" fillId="5" borderId="28" xfId="55" applyNumberFormat="1" applyFont="1" applyFill="1" applyBorder="1" applyAlignment="1">
      <alignment horizontal="right" vertical="center"/>
    </xf>
    <xf numFmtId="9" fontId="17" fillId="0" borderId="27" xfId="55" applyNumberFormat="1" applyFont="1" applyBorder="1" applyAlignment="1">
      <alignment horizontal="center" vertical="center"/>
    </xf>
    <xf numFmtId="9" fontId="48" fillId="4" borderId="37" xfId="55" applyNumberFormat="1" applyFont="1" applyFill="1" applyBorder="1" applyAlignment="1">
      <alignment horizontal="left" vertical="center" shrinkToFit="1"/>
    </xf>
    <xf numFmtId="9" fontId="48" fillId="4" borderId="38" xfId="55" applyNumberFormat="1" applyFont="1" applyFill="1" applyBorder="1" applyAlignment="1">
      <alignment horizontal="left" vertical="center" shrinkToFit="1"/>
    </xf>
    <xf numFmtId="9" fontId="48" fillId="4" borderId="39" xfId="55" applyNumberFormat="1" applyFont="1" applyFill="1" applyBorder="1" applyAlignment="1">
      <alignment horizontal="left" vertical="center" shrinkToFit="1"/>
    </xf>
    <xf numFmtId="0" fontId="17" fillId="0" borderId="1" xfId="53" applyFont="1" applyBorder="1" applyAlignment="1">
      <alignment horizontal="center" vertical="center"/>
    </xf>
    <xf numFmtId="0" fontId="17" fillId="0" borderId="12" xfId="53" applyFont="1" applyBorder="1" applyAlignment="1">
      <alignment horizontal="center" vertical="center"/>
    </xf>
    <xf numFmtId="177" fontId="17" fillId="0" borderId="3" xfId="54" applyNumberFormat="1" applyFont="1" applyBorder="1">
      <alignment vertical="center"/>
    </xf>
    <xf numFmtId="177" fontId="17" fillId="0" borderId="7" xfId="54" applyNumberFormat="1" applyFont="1" applyBorder="1">
      <alignment vertical="center"/>
    </xf>
    <xf numFmtId="177" fontId="17" fillId="0" borderId="74" xfId="54" applyNumberFormat="1" applyFont="1" applyBorder="1">
      <alignment vertical="center"/>
    </xf>
    <xf numFmtId="177" fontId="17" fillId="0" borderId="33" xfId="54" applyNumberFormat="1" applyFont="1" applyBorder="1">
      <alignment vertical="center"/>
    </xf>
    <xf numFmtId="177" fontId="17" fillId="0" borderId="8" xfId="54" applyNumberFormat="1" applyFont="1" applyBorder="1">
      <alignment vertical="center"/>
    </xf>
    <xf numFmtId="0" fontId="17" fillId="0" borderId="14" xfId="53" applyFont="1" applyBorder="1" applyAlignment="1">
      <alignment horizontal="center" vertical="center" wrapText="1"/>
    </xf>
    <xf numFmtId="0" fontId="17" fillId="0" borderId="26" xfId="53" applyFont="1" applyBorder="1" applyAlignment="1">
      <alignment horizontal="center" vertical="center"/>
    </xf>
    <xf numFmtId="0" fontId="17" fillId="0" borderId="21" xfId="53" applyFont="1" applyBorder="1" applyAlignment="1">
      <alignment horizontal="center" vertical="center"/>
    </xf>
    <xf numFmtId="0" fontId="48" fillId="2" borderId="19" xfId="53" applyFont="1" applyFill="1" applyBorder="1" applyAlignment="1">
      <alignment horizontal="center" vertical="center"/>
    </xf>
    <xf numFmtId="0" fontId="48" fillId="2" borderId="20" xfId="53" applyFont="1" applyFill="1" applyBorder="1" applyAlignment="1">
      <alignment horizontal="center" vertical="center"/>
    </xf>
    <xf numFmtId="0" fontId="48" fillId="2" borderId="21" xfId="53" applyFont="1" applyFill="1" applyBorder="1" applyAlignment="1">
      <alignment horizontal="center" vertical="center"/>
    </xf>
    <xf numFmtId="0" fontId="48" fillId="2" borderId="19" xfId="53" applyFont="1" applyFill="1" applyBorder="1" applyAlignment="1">
      <alignment vertical="center"/>
    </xf>
    <xf numFmtId="0" fontId="48" fillId="2" borderId="7" xfId="53" applyFont="1" applyFill="1" applyBorder="1" applyAlignment="1">
      <alignment vertical="center"/>
    </xf>
    <xf numFmtId="0" fontId="48" fillId="2" borderId="8" xfId="53" applyFont="1" applyFill="1" applyBorder="1" applyAlignment="1">
      <alignment vertical="center"/>
    </xf>
    <xf numFmtId="176" fontId="48" fillId="2" borderId="19" xfId="53" applyNumberFormat="1" applyFont="1" applyFill="1" applyBorder="1" applyAlignment="1">
      <alignment horizontal="center" vertical="center"/>
    </xf>
    <xf numFmtId="176" fontId="48" fillId="2" borderId="20" xfId="53" applyNumberFormat="1" applyFont="1" applyFill="1" applyBorder="1" applyAlignment="1">
      <alignment horizontal="center" vertical="center"/>
    </xf>
    <xf numFmtId="176" fontId="48" fillId="2" borderId="7" xfId="53" applyNumberFormat="1" applyFont="1" applyFill="1" applyBorder="1" applyAlignment="1">
      <alignment horizontal="center" vertical="center"/>
    </xf>
    <xf numFmtId="0" fontId="17" fillId="0" borderId="45" xfId="53" applyFont="1" applyBorder="1" applyAlignment="1">
      <alignment horizontal="center" vertical="center"/>
    </xf>
    <xf numFmtId="38" fontId="48" fillId="6" borderId="40" xfId="54" applyFont="1" applyFill="1" applyBorder="1" applyAlignment="1">
      <alignment vertical="center"/>
    </xf>
    <xf numFmtId="38" fontId="48" fillId="6" borderId="29" xfId="54" applyFont="1" applyFill="1" applyBorder="1" applyAlignment="1">
      <alignment vertical="center"/>
    </xf>
    <xf numFmtId="38" fontId="48" fillId="6" borderId="4" xfId="54" applyFont="1" applyFill="1" applyBorder="1" applyAlignment="1">
      <alignment vertical="center"/>
    </xf>
    <xf numFmtId="38" fontId="48" fillId="6" borderId="0" xfId="54" applyFont="1" applyFill="1" applyBorder="1" applyAlignment="1">
      <alignment vertical="center"/>
    </xf>
    <xf numFmtId="38" fontId="48" fillId="6" borderId="47" xfId="54" applyFont="1" applyFill="1" applyBorder="1" applyAlignment="1">
      <alignment horizontal="right" vertical="center"/>
    </xf>
    <xf numFmtId="38" fontId="48" fillId="6" borderId="48" xfId="54" applyFont="1" applyFill="1" applyBorder="1" applyAlignment="1">
      <alignment horizontal="right" vertical="center"/>
    </xf>
    <xf numFmtId="0" fontId="48" fillId="6" borderId="40" xfId="53" applyFont="1" applyFill="1" applyBorder="1" applyAlignment="1">
      <alignment vertical="center"/>
    </xf>
    <xf numFmtId="0" fontId="48" fillId="6" borderId="29" xfId="53" applyFont="1" applyFill="1" applyBorder="1" applyAlignment="1">
      <alignment vertical="center"/>
    </xf>
    <xf numFmtId="0" fontId="17" fillId="0" borderId="29" xfId="53" applyFont="1" applyBorder="1" applyAlignment="1">
      <alignment horizontal="distributed" vertical="center"/>
    </xf>
    <xf numFmtId="0" fontId="48" fillId="6" borderId="52" xfId="53" applyFont="1" applyFill="1" applyBorder="1" applyAlignment="1">
      <alignment vertical="center"/>
    </xf>
    <xf numFmtId="0" fontId="48" fillId="6" borderId="53" xfId="53" applyFont="1" applyFill="1" applyBorder="1" applyAlignment="1">
      <alignment vertical="center"/>
    </xf>
    <xf numFmtId="38" fontId="48" fillId="6" borderId="37" xfId="54" applyFont="1" applyFill="1" applyBorder="1" applyAlignment="1">
      <alignment vertical="center"/>
    </xf>
    <xf numFmtId="38" fontId="48" fillId="6" borderId="38" xfId="54" applyFont="1" applyFill="1" applyBorder="1" applyAlignment="1">
      <alignment vertical="center"/>
    </xf>
    <xf numFmtId="38" fontId="48" fillId="6" borderId="37" xfId="54" applyFont="1" applyFill="1" applyBorder="1" applyAlignment="1">
      <alignment horizontal="right" vertical="center"/>
    </xf>
    <xf numFmtId="38" fontId="48" fillId="6" borderId="38" xfId="54" applyFont="1" applyFill="1" applyBorder="1" applyAlignment="1">
      <alignment horizontal="right" vertical="center"/>
    </xf>
    <xf numFmtId="0" fontId="48" fillId="6" borderId="26" xfId="53" applyFont="1" applyFill="1" applyBorder="1" applyAlignment="1">
      <alignment vertical="center"/>
    </xf>
    <xf numFmtId="0" fontId="48" fillId="6" borderId="27" xfId="53" applyFont="1" applyFill="1" applyBorder="1" applyAlignment="1">
      <alignment vertical="center"/>
    </xf>
    <xf numFmtId="38" fontId="48" fillId="6" borderId="52" xfId="54" applyFont="1" applyFill="1" applyBorder="1" applyAlignment="1">
      <alignment horizontal="right" vertical="center"/>
    </xf>
    <xf numFmtId="38" fontId="48" fillId="6" borderId="53" xfId="54" applyFont="1" applyFill="1" applyBorder="1" applyAlignment="1">
      <alignment horizontal="right" vertical="center"/>
    </xf>
    <xf numFmtId="0" fontId="17" fillId="0" borderId="41" xfId="53" applyFont="1" applyBorder="1" applyAlignment="1">
      <alignment horizontal="center" vertical="center"/>
    </xf>
    <xf numFmtId="0" fontId="17" fillId="0" borderId="42" xfId="53" applyFont="1" applyBorder="1" applyAlignment="1">
      <alignment horizontal="center" vertical="center"/>
    </xf>
    <xf numFmtId="0" fontId="17" fillId="0" borderId="44" xfId="53" applyFont="1" applyBorder="1" applyAlignment="1">
      <alignment horizontal="center" vertical="center"/>
    </xf>
    <xf numFmtId="0" fontId="17" fillId="0" borderId="28" xfId="53" applyFont="1" applyBorder="1" applyAlignment="1">
      <alignment horizontal="center" vertical="center"/>
    </xf>
    <xf numFmtId="0" fontId="17" fillId="0" borderId="43" xfId="53" applyFont="1" applyBorder="1" applyAlignment="1">
      <alignment horizontal="center" vertical="center"/>
    </xf>
    <xf numFmtId="38" fontId="17" fillId="0" borderId="41" xfId="54" applyFont="1" applyBorder="1" applyAlignment="1">
      <alignment horizontal="center" vertical="center"/>
    </xf>
    <xf numFmtId="38" fontId="17" fillId="0" borderId="42" xfId="54" applyFont="1" applyBorder="1" applyAlignment="1">
      <alignment horizontal="center" vertical="center"/>
    </xf>
    <xf numFmtId="38" fontId="17" fillId="0" borderId="43" xfId="54" applyFont="1" applyBorder="1" applyAlignment="1">
      <alignment horizontal="center" vertical="center"/>
    </xf>
    <xf numFmtId="176" fontId="48" fillId="6" borderId="52" xfId="53" applyNumberFormat="1" applyFont="1" applyFill="1" applyBorder="1" applyAlignment="1">
      <alignment horizontal="left" vertical="center" shrinkToFit="1"/>
    </xf>
    <xf numFmtId="176" fontId="48" fillId="6" borderId="53" xfId="53" applyNumberFormat="1" applyFont="1" applyFill="1" applyBorder="1" applyAlignment="1">
      <alignment horizontal="left" vertical="center" shrinkToFit="1"/>
    </xf>
    <xf numFmtId="176" fontId="48" fillId="6" borderId="52" xfId="53" applyNumberFormat="1" applyFont="1" applyFill="1" applyBorder="1" applyAlignment="1">
      <alignment horizontal="right" vertical="center" shrinkToFit="1"/>
    </xf>
    <xf numFmtId="176" fontId="48" fillId="6" borderId="53" xfId="53" applyNumberFormat="1" applyFont="1" applyFill="1" applyBorder="1" applyAlignment="1">
      <alignment horizontal="right" vertical="center" shrinkToFit="1"/>
    </xf>
    <xf numFmtId="176" fontId="48" fillId="6" borderId="26" xfId="53" applyNumberFormat="1" applyFont="1" applyFill="1" applyBorder="1" applyAlignment="1">
      <alignment horizontal="right" vertical="center" shrinkToFit="1"/>
    </xf>
    <xf numFmtId="176" fontId="48" fillId="6" borderId="27" xfId="53" applyNumberFormat="1" applyFont="1" applyFill="1" applyBorder="1" applyAlignment="1">
      <alignment horizontal="right" vertical="center" shrinkToFit="1"/>
    </xf>
    <xf numFmtId="0" fontId="21" fillId="0" borderId="0" xfId="53" applyFont="1" applyAlignment="1">
      <alignment horizontal="center" vertical="center"/>
    </xf>
    <xf numFmtId="177" fontId="48" fillId="4" borderId="12" xfId="54" applyNumberFormat="1" applyFont="1" applyFill="1" applyBorder="1" applyAlignment="1">
      <alignment horizontal="right" vertical="center" wrapText="1"/>
    </xf>
    <xf numFmtId="0" fontId="48" fillId="0" borderId="23" xfId="53" applyFont="1" applyBorder="1" applyAlignment="1">
      <alignment horizontal="right" vertical="center"/>
    </xf>
    <xf numFmtId="0" fontId="48" fillId="0" borderId="24" xfId="53" applyFont="1" applyBorder="1" applyAlignment="1">
      <alignment horizontal="right" vertical="center"/>
    </xf>
    <xf numFmtId="0" fontId="17" fillId="0" borderId="24" xfId="53" applyFont="1" applyBorder="1" applyAlignment="1">
      <alignment horizontal="left" vertical="center"/>
    </xf>
    <xf numFmtId="0" fontId="17" fillId="0" borderId="25" xfId="53" applyFont="1" applyBorder="1" applyAlignment="1">
      <alignment horizontal="left" vertical="center"/>
    </xf>
    <xf numFmtId="177" fontId="48" fillId="0" borderId="76" xfId="54" applyNumberFormat="1" applyFont="1" applyBorder="1">
      <alignment vertical="center"/>
    </xf>
    <xf numFmtId="177" fontId="48" fillId="0" borderId="77" xfId="54" applyNumberFormat="1" applyFont="1" applyBorder="1">
      <alignment vertical="center"/>
    </xf>
    <xf numFmtId="177" fontId="48" fillId="4" borderId="68" xfId="54" applyNumberFormat="1" applyFont="1" applyFill="1" applyBorder="1">
      <alignment vertical="center"/>
    </xf>
    <xf numFmtId="177" fontId="48" fillId="4" borderId="67" xfId="54" applyNumberFormat="1" applyFont="1" applyFill="1" applyBorder="1">
      <alignment vertical="center"/>
    </xf>
    <xf numFmtId="177" fontId="48" fillId="0" borderId="75" xfId="54" applyNumberFormat="1" applyFont="1" applyBorder="1" applyAlignment="1">
      <alignment horizontal="right" vertical="center"/>
    </xf>
    <xf numFmtId="177" fontId="48" fillId="0" borderId="76" xfId="54" applyNumberFormat="1" applyFont="1" applyBorder="1" applyAlignment="1">
      <alignment horizontal="right" vertical="center"/>
    </xf>
    <xf numFmtId="177" fontId="48" fillId="0" borderId="77" xfId="54" applyNumberFormat="1" applyFont="1" applyBorder="1" applyAlignment="1">
      <alignment horizontal="right" vertical="center"/>
    </xf>
    <xf numFmtId="0" fontId="17" fillId="0" borderId="24" xfId="53" applyFont="1" applyBorder="1" applyAlignment="1">
      <alignment vertical="center"/>
    </xf>
    <xf numFmtId="0" fontId="17" fillId="0" borderId="25" xfId="53" applyFont="1" applyBorder="1" applyAlignment="1">
      <alignment vertical="center"/>
    </xf>
    <xf numFmtId="0" fontId="17" fillId="3" borderId="15" xfId="53" applyFont="1" applyFill="1" applyBorder="1" applyAlignment="1">
      <alignment horizontal="center" vertical="center"/>
    </xf>
    <xf numFmtId="0" fontId="17" fillId="3" borderId="11" xfId="53" applyFont="1" applyFill="1" applyBorder="1" applyAlignment="1">
      <alignment horizontal="center" vertical="center"/>
    </xf>
    <xf numFmtId="0" fontId="17" fillId="3" borderId="27" xfId="53" applyFont="1" applyFill="1" applyBorder="1" applyAlignment="1">
      <alignment horizontal="center" vertical="center"/>
    </xf>
    <xf numFmtId="177" fontId="17" fillId="3" borderId="26" xfId="54" applyNumberFormat="1" applyFont="1" applyFill="1" applyBorder="1">
      <alignment vertical="center"/>
    </xf>
    <xf numFmtId="177" fontId="17" fillId="3" borderId="27" xfId="54" applyNumberFormat="1" applyFont="1" applyFill="1" applyBorder="1">
      <alignment vertical="center"/>
    </xf>
    <xf numFmtId="177" fontId="17" fillId="3" borderId="69" xfId="54" applyNumberFormat="1" applyFont="1" applyFill="1" applyBorder="1">
      <alignment vertical="center"/>
    </xf>
    <xf numFmtId="177" fontId="17" fillId="3" borderId="28" xfId="54" applyNumberFormat="1" applyFont="1" applyFill="1" applyBorder="1">
      <alignment vertical="center"/>
    </xf>
    <xf numFmtId="0" fontId="50" fillId="4" borderId="1" xfId="53" applyFont="1" applyFill="1" applyBorder="1" applyAlignment="1">
      <alignment vertical="center"/>
    </xf>
    <xf numFmtId="0" fontId="50" fillId="4" borderId="12" xfId="53" applyFont="1" applyFill="1" applyBorder="1" applyAlignment="1">
      <alignment vertical="center"/>
    </xf>
    <xf numFmtId="177" fontId="48" fillId="0" borderId="78" xfId="54" applyNumberFormat="1" applyFont="1" applyBorder="1" applyAlignment="1">
      <alignment horizontal="right" vertical="center"/>
    </xf>
    <xf numFmtId="177" fontId="48" fillId="0" borderId="79" xfId="54" applyNumberFormat="1" applyFont="1" applyBorder="1" applyAlignment="1">
      <alignment horizontal="right" vertical="center"/>
    </xf>
    <xf numFmtId="177" fontId="48" fillId="0" borderId="80" xfId="54" applyNumberFormat="1" applyFont="1" applyBorder="1" applyAlignment="1">
      <alignment horizontal="right" vertical="center"/>
    </xf>
    <xf numFmtId="177" fontId="48" fillId="4" borderId="72" xfId="54" applyNumberFormat="1" applyFont="1" applyFill="1" applyBorder="1">
      <alignment vertical="center"/>
    </xf>
    <xf numFmtId="177" fontId="48" fillId="4" borderId="24" xfId="54" applyNumberFormat="1" applyFont="1" applyFill="1" applyBorder="1">
      <alignment vertical="center"/>
    </xf>
    <xf numFmtId="177" fontId="48" fillId="4" borderId="71" xfId="54" applyNumberFormat="1" applyFont="1" applyFill="1" applyBorder="1">
      <alignment vertical="center"/>
    </xf>
    <xf numFmtId="177" fontId="48" fillId="4" borderId="7" xfId="54" applyNumberFormat="1" applyFont="1" applyFill="1" applyBorder="1">
      <alignment vertical="center"/>
    </xf>
    <xf numFmtId="177" fontId="48" fillId="4" borderId="8" xfId="54" applyNumberFormat="1" applyFont="1" applyFill="1" applyBorder="1">
      <alignment vertical="center"/>
    </xf>
    <xf numFmtId="178" fontId="17" fillId="3" borderId="1" xfId="55" applyNumberFormat="1" applyFont="1" applyFill="1" applyBorder="1" applyAlignment="1">
      <alignment horizontal="right" vertical="center"/>
    </xf>
    <xf numFmtId="178" fontId="17" fillId="3" borderId="12" xfId="55" applyNumberFormat="1" applyFont="1" applyFill="1" applyBorder="1" applyAlignment="1">
      <alignment horizontal="right" vertical="center"/>
    </xf>
    <xf numFmtId="178" fontId="17" fillId="3" borderId="68" xfId="55" applyNumberFormat="1" applyFont="1" applyFill="1" applyBorder="1" applyAlignment="1">
      <alignment horizontal="right" vertical="center"/>
    </xf>
    <xf numFmtId="178" fontId="17" fillId="3" borderId="10" xfId="55" applyNumberFormat="1" applyFont="1" applyFill="1" applyBorder="1" applyAlignment="1">
      <alignment horizontal="right" vertical="center"/>
    </xf>
    <xf numFmtId="177" fontId="48" fillId="0" borderId="75" xfId="54" applyNumberFormat="1" applyFont="1" applyBorder="1">
      <alignment vertical="center"/>
    </xf>
    <xf numFmtId="177" fontId="17" fillId="3" borderId="3" xfId="54" applyNumberFormat="1" applyFont="1" applyFill="1" applyBorder="1">
      <alignment vertical="center"/>
    </xf>
    <xf numFmtId="177" fontId="17" fillId="3" borderId="7" xfId="54" applyNumberFormat="1" applyFont="1" applyFill="1" applyBorder="1">
      <alignment vertical="center"/>
    </xf>
    <xf numFmtId="177" fontId="17" fillId="3" borderId="74" xfId="54" applyNumberFormat="1" applyFont="1" applyFill="1" applyBorder="1">
      <alignment vertical="center"/>
    </xf>
    <xf numFmtId="177" fontId="17" fillId="3" borderId="33" xfId="54" applyNumberFormat="1" applyFont="1" applyFill="1" applyBorder="1">
      <alignment vertical="center"/>
    </xf>
    <xf numFmtId="177" fontId="17" fillId="3" borderId="0" xfId="54" applyNumberFormat="1" applyFont="1" applyFill="1" applyBorder="1">
      <alignment vertical="center"/>
    </xf>
    <xf numFmtId="177" fontId="17" fillId="3" borderId="6" xfId="54" applyNumberFormat="1" applyFont="1" applyFill="1" applyBorder="1">
      <alignment vertical="center"/>
    </xf>
    <xf numFmtId="0" fontId="17" fillId="3" borderId="1" xfId="53" applyFont="1" applyFill="1" applyBorder="1" applyAlignment="1">
      <alignment vertical="center"/>
    </xf>
    <xf numFmtId="0" fontId="17" fillId="3" borderId="12" xfId="53" applyFont="1" applyFill="1" applyBorder="1" applyAlignment="1">
      <alignment vertical="center"/>
    </xf>
    <xf numFmtId="177" fontId="48" fillId="3" borderId="1" xfId="54" applyNumberFormat="1" applyFont="1" applyFill="1" applyBorder="1">
      <alignment vertical="center"/>
    </xf>
    <xf numFmtId="177" fontId="48" fillId="3" borderId="12" xfId="54" applyNumberFormat="1" applyFont="1" applyFill="1" applyBorder="1">
      <alignment vertical="center"/>
    </xf>
    <xf numFmtId="177" fontId="48" fillId="3" borderId="67" xfId="54" applyNumberFormat="1" applyFont="1" applyFill="1" applyBorder="1">
      <alignment vertical="center"/>
    </xf>
    <xf numFmtId="177" fontId="48" fillId="3" borderId="73" xfId="54" applyNumberFormat="1" applyFont="1" applyFill="1" applyBorder="1">
      <alignment vertical="center"/>
    </xf>
    <xf numFmtId="177" fontId="48" fillId="3" borderId="7" xfId="54" applyNumberFormat="1" applyFont="1" applyFill="1" applyBorder="1">
      <alignment vertical="center"/>
    </xf>
    <xf numFmtId="177" fontId="48" fillId="3" borderId="74" xfId="54" applyNumberFormat="1" applyFont="1" applyFill="1" applyBorder="1">
      <alignment vertical="center"/>
    </xf>
    <xf numFmtId="177" fontId="48" fillId="3" borderId="8" xfId="54" applyNumberFormat="1" applyFont="1" applyFill="1" applyBorder="1">
      <alignment vertical="center"/>
    </xf>
    <xf numFmtId="0" fontId="48" fillId="6" borderId="40" xfId="53" applyFont="1" applyFill="1" applyBorder="1" applyAlignment="1">
      <alignment vertical="center" shrinkToFit="1"/>
    </xf>
    <xf numFmtId="0" fontId="48" fillId="6" borderId="29" xfId="53" applyFont="1" applyFill="1" applyBorder="1" applyAlignment="1">
      <alignment vertical="center" shrinkToFit="1"/>
    </xf>
    <xf numFmtId="0" fontId="48" fillId="0" borderId="16" xfId="53" applyFont="1" applyBorder="1" applyAlignment="1">
      <alignment vertical="center"/>
    </xf>
    <xf numFmtId="0" fontId="48" fillId="0" borderId="23" xfId="53" applyFont="1" applyBorder="1" applyAlignment="1">
      <alignment vertical="center"/>
    </xf>
    <xf numFmtId="0" fontId="17" fillId="0" borderId="76" xfId="53" applyFont="1" applyBorder="1" applyAlignment="1">
      <alignment horizontal="right" vertical="center"/>
    </xf>
    <xf numFmtId="0" fontId="17" fillId="0" borderId="76" xfId="53" applyFont="1" applyBorder="1" applyAlignment="1">
      <alignment vertical="center"/>
    </xf>
    <xf numFmtId="0" fontId="17" fillId="0" borderId="23" xfId="53" applyFont="1" applyBorder="1" applyAlignment="1">
      <alignment horizontal="right" vertical="center"/>
    </xf>
    <xf numFmtId="0" fontId="17" fillId="0" borderId="24" xfId="53" applyFont="1" applyBorder="1" applyAlignment="1">
      <alignment horizontal="right" vertical="center"/>
    </xf>
    <xf numFmtId="0" fontId="17" fillId="0" borderId="81" xfId="53" applyFont="1" applyBorder="1" applyAlignment="1">
      <alignment vertical="center"/>
    </xf>
    <xf numFmtId="0" fontId="17" fillId="0" borderId="82" xfId="53" applyFont="1" applyBorder="1" applyAlignment="1">
      <alignment vertical="center" wrapText="1"/>
    </xf>
    <xf numFmtId="0" fontId="17" fillId="0" borderId="83" xfId="53" applyFont="1" applyBorder="1" applyAlignment="1">
      <alignment vertical="center" wrapText="1"/>
    </xf>
    <xf numFmtId="0" fontId="17" fillId="0" borderId="84" xfId="53" applyFont="1" applyBorder="1" applyAlignment="1">
      <alignment vertical="center" wrapText="1"/>
    </xf>
    <xf numFmtId="0" fontId="17" fillId="0" borderId="85" xfId="53" applyFont="1" applyBorder="1" applyAlignment="1">
      <alignment vertical="center" wrapText="1"/>
    </xf>
    <xf numFmtId="0" fontId="17" fillId="0" borderId="58" xfId="53" applyFont="1" applyBorder="1" applyAlignment="1">
      <alignment vertical="center" wrapText="1"/>
    </xf>
    <xf numFmtId="0" fontId="17" fillId="0" borderId="86" xfId="53" applyFont="1" applyBorder="1" applyAlignment="1">
      <alignment vertical="center" wrapText="1"/>
    </xf>
    <xf numFmtId="0" fontId="17" fillId="0" borderId="87" xfId="53" applyFont="1" applyBorder="1" applyAlignment="1">
      <alignment vertical="center" wrapText="1"/>
    </xf>
    <xf numFmtId="0" fontId="17" fillId="0" borderId="59" xfId="53" applyFont="1" applyBorder="1" applyAlignment="1">
      <alignment vertical="center" wrapText="1"/>
    </xf>
    <xf numFmtId="0" fontId="17" fillId="0" borderId="88" xfId="53" applyFont="1" applyBorder="1" applyAlignment="1">
      <alignment vertical="center" wrapText="1"/>
    </xf>
    <xf numFmtId="0" fontId="49" fillId="0" borderId="83" xfId="53" applyFont="1" applyBorder="1" applyAlignment="1">
      <alignment vertical="center"/>
    </xf>
    <xf numFmtId="0" fontId="49" fillId="0" borderId="84" xfId="53" applyFont="1" applyBorder="1" applyAlignment="1">
      <alignment vertical="center"/>
    </xf>
    <xf numFmtId="0" fontId="49" fillId="0" borderId="82" xfId="53" applyFont="1" applyBorder="1" applyAlignment="1">
      <alignment vertical="center"/>
    </xf>
    <xf numFmtId="0" fontId="49" fillId="0" borderId="58" xfId="53" applyFont="1" applyBorder="1" applyAlignment="1">
      <alignment vertical="center"/>
    </xf>
    <xf numFmtId="0" fontId="49" fillId="0" borderId="86" xfId="53" applyFont="1" applyBorder="1" applyAlignment="1">
      <alignment vertical="center"/>
    </xf>
    <xf numFmtId="0" fontId="49" fillId="0" borderId="85" xfId="53" applyFont="1" applyBorder="1" applyAlignment="1">
      <alignment vertical="center"/>
    </xf>
    <xf numFmtId="0" fontId="49" fillId="0" borderId="59" xfId="53" applyFont="1" applyBorder="1" applyAlignment="1">
      <alignment vertical="center"/>
    </xf>
    <xf numFmtId="0" fontId="49" fillId="0" borderId="88" xfId="53" applyFont="1" applyBorder="1" applyAlignment="1">
      <alignment vertical="center"/>
    </xf>
    <xf numFmtId="0" fontId="49" fillId="0" borderId="87" xfId="53" applyFont="1" applyBorder="1" applyAlignment="1">
      <alignment vertical="center"/>
    </xf>
    <xf numFmtId="177" fontId="17" fillId="0" borderId="76" xfId="54" applyNumberFormat="1" applyFont="1" applyBorder="1">
      <alignment vertical="center"/>
    </xf>
    <xf numFmtId="177" fontId="17" fillId="0" borderId="77" xfId="54" applyNumberFormat="1" applyFont="1" applyBorder="1">
      <alignment vertical="center"/>
    </xf>
    <xf numFmtId="0" fontId="17" fillId="0" borderId="89" xfId="53" applyFont="1" applyBorder="1" applyAlignment="1">
      <alignment vertical="center"/>
    </xf>
    <xf numFmtId="0" fontId="17" fillId="0" borderId="75" xfId="53" applyFont="1" applyBorder="1">
      <alignment vertical="center"/>
    </xf>
    <xf numFmtId="0" fontId="17" fillId="0" borderId="76" xfId="53" applyFont="1" applyBorder="1">
      <alignment vertical="center"/>
    </xf>
    <xf numFmtId="0" fontId="17" fillId="0" borderId="77" xfId="53" applyFont="1" applyBorder="1">
      <alignment vertical="center"/>
    </xf>
    <xf numFmtId="177" fontId="17" fillId="0" borderId="90" xfId="54" applyNumberFormat="1" applyFont="1" applyBorder="1">
      <alignment vertical="center"/>
    </xf>
    <xf numFmtId="177" fontId="17" fillId="0" borderId="91" xfId="54" applyNumberFormat="1" applyFont="1" applyBorder="1">
      <alignment vertical="center"/>
    </xf>
    <xf numFmtId="177" fontId="17" fillId="0" borderId="76" xfId="54" applyNumberFormat="1" applyFont="1" applyBorder="1" applyAlignment="1">
      <alignment horizontal="right" vertical="center"/>
    </xf>
    <xf numFmtId="177" fontId="17" fillId="0" borderId="77" xfId="54" applyNumberFormat="1" applyFont="1" applyBorder="1" applyAlignment="1">
      <alignment horizontal="right" vertical="center"/>
    </xf>
    <xf numFmtId="177" fontId="17" fillId="0" borderId="75" xfId="54" applyNumberFormat="1" applyFont="1" applyBorder="1" applyAlignment="1">
      <alignment horizontal="right" vertical="center"/>
    </xf>
    <xf numFmtId="14" fontId="17" fillId="0" borderId="75" xfId="53" applyNumberFormat="1" applyFont="1" applyBorder="1">
      <alignment vertical="center"/>
    </xf>
    <xf numFmtId="14" fontId="17" fillId="0" borderId="76" xfId="53" applyNumberFormat="1" applyFont="1" applyBorder="1">
      <alignment vertical="center"/>
    </xf>
    <xf numFmtId="177" fontId="17" fillId="0" borderId="79" xfId="54" applyNumberFormat="1" applyFont="1" applyBorder="1" applyAlignment="1">
      <alignment horizontal="right" vertical="center"/>
    </xf>
    <xf numFmtId="177" fontId="17" fillId="0" borderId="80" xfId="54" applyNumberFormat="1" applyFont="1" applyBorder="1" applyAlignment="1">
      <alignment horizontal="right" vertical="center"/>
    </xf>
    <xf numFmtId="177" fontId="17" fillId="0" borderId="75" xfId="54" applyNumberFormat="1" applyFont="1" applyBorder="1">
      <alignment vertical="center"/>
    </xf>
    <xf numFmtId="177" fontId="17" fillId="0" borderId="82" xfId="54" applyNumberFormat="1" applyFont="1" applyBorder="1">
      <alignment vertical="center"/>
    </xf>
    <xf numFmtId="177" fontId="17" fillId="0" borderId="83" xfId="54" applyNumberFormat="1" applyFont="1" applyBorder="1">
      <alignment vertical="center"/>
    </xf>
    <xf numFmtId="177" fontId="17" fillId="0" borderId="92" xfId="54" applyNumberFormat="1" applyFont="1" applyBorder="1">
      <alignment vertical="center"/>
    </xf>
    <xf numFmtId="177" fontId="17" fillId="0" borderId="93" xfId="54" applyNumberFormat="1" applyFont="1" applyBorder="1">
      <alignment vertical="center"/>
    </xf>
    <xf numFmtId="177" fontId="17" fillId="0" borderId="79" xfId="54" applyNumberFormat="1" applyFont="1" applyBorder="1">
      <alignment vertical="center"/>
    </xf>
    <xf numFmtId="177" fontId="17" fillId="0" borderId="80" xfId="54" applyNumberFormat="1" applyFont="1" applyBorder="1">
      <alignment vertical="center"/>
    </xf>
    <xf numFmtId="178" fontId="17" fillId="0" borderId="91" xfId="55" applyNumberFormat="1" applyFont="1" applyBorder="1" applyAlignment="1">
      <alignment horizontal="right" vertical="center"/>
    </xf>
    <xf numFmtId="178" fontId="17" fillId="0" borderId="76" xfId="55" applyNumberFormat="1" applyFont="1" applyBorder="1" applyAlignment="1">
      <alignment horizontal="right" vertical="center"/>
    </xf>
    <xf numFmtId="178" fontId="17" fillId="0" borderId="77" xfId="55" applyNumberFormat="1" applyFont="1" applyBorder="1" applyAlignment="1">
      <alignment horizontal="right" vertical="center"/>
    </xf>
    <xf numFmtId="178" fontId="17" fillId="0" borderId="96" xfId="55" applyNumberFormat="1" applyFont="1" applyBorder="1" applyAlignment="1">
      <alignment horizontal="left" vertical="center" shrinkToFit="1"/>
    </xf>
    <xf numFmtId="178" fontId="17" fillId="0" borderId="56" xfId="55" applyNumberFormat="1" applyFont="1" applyBorder="1" applyAlignment="1">
      <alignment horizontal="left" vertical="center" shrinkToFit="1"/>
    </xf>
    <xf numFmtId="178" fontId="17" fillId="0" borderId="57" xfId="55" applyNumberFormat="1" applyFont="1" applyBorder="1" applyAlignment="1">
      <alignment horizontal="left" vertical="center" shrinkToFit="1"/>
    </xf>
    <xf numFmtId="9" fontId="17" fillId="0" borderId="26" xfId="55" applyNumberFormat="1" applyFont="1" applyFill="1" applyBorder="1" applyAlignment="1">
      <alignment horizontal="right" vertical="center"/>
    </xf>
    <xf numFmtId="9" fontId="17" fillId="0" borderId="27" xfId="55" applyNumberFormat="1" applyFont="1" applyFill="1" applyBorder="1" applyAlignment="1">
      <alignment horizontal="right" vertical="center"/>
    </xf>
    <xf numFmtId="9" fontId="17" fillId="0" borderId="97" xfId="55" applyNumberFormat="1" applyFont="1" applyBorder="1" applyAlignment="1">
      <alignment horizontal="right" vertical="center"/>
    </xf>
    <xf numFmtId="9" fontId="17" fillId="0" borderId="59" xfId="55" applyNumberFormat="1" applyFont="1" applyBorder="1" applyAlignment="1">
      <alignment horizontal="right" vertical="center"/>
    </xf>
    <xf numFmtId="9" fontId="17" fillId="0" borderId="88" xfId="55" applyNumberFormat="1" applyFont="1" applyBorder="1" applyAlignment="1">
      <alignment horizontal="right" vertical="center"/>
    </xf>
    <xf numFmtId="9" fontId="17" fillId="0" borderId="98" xfId="55" applyNumberFormat="1" applyFont="1" applyBorder="1" applyAlignment="1">
      <alignment horizontal="left" vertical="center" shrinkToFit="1"/>
    </xf>
    <xf numFmtId="9" fontId="17" fillId="0" borderId="99" xfId="55" applyNumberFormat="1" applyFont="1" applyBorder="1" applyAlignment="1">
      <alignment horizontal="left" vertical="center" shrinkToFit="1"/>
    </xf>
    <xf numFmtId="9" fontId="17" fillId="0" borderId="100" xfId="55" applyNumberFormat="1" applyFont="1" applyBorder="1" applyAlignment="1">
      <alignment horizontal="left" vertical="center" shrinkToFit="1"/>
    </xf>
    <xf numFmtId="177" fontId="17" fillId="0" borderId="94" xfId="54" applyNumberFormat="1" applyFont="1" applyBorder="1">
      <alignment vertical="center"/>
    </xf>
    <xf numFmtId="177" fontId="17" fillId="0" borderId="95" xfId="54" applyNumberFormat="1" applyFont="1" applyBorder="1">
      <alignment vertical="center"/>
    </xf>
    <xf numFmtId="177" fontId="17" fillId="0" borderId="78" xfId="54" applyNumberFormat="1" applyFont="1" applyBorder="1" applyAlignment="1">
      <alignment horizontal="right" vertical="center"/>
    </xf>
    <xf numFmtId="0" fontId="17" fillId="0" borderId="27" xfId="53" applyFont="1" applyBorder="1" applyAlignment="1">
      <alignment vertical="center"/>
    </xf>
    <xf numFmtId="0" fontId="17" fillId="0" borderId="28" xfId="53" applyFont="1" applyBorder="1" applyAlignment="1">
      <alignment vertical="center"/>
    </xf>
    <xf numFmtId="176" fontId="17" fillId="6" borderId="52" xfId="53" applyNumberFormat="1" applyFont="1" applyFill="1" applyBorder="1" applyAlignment="1">
      <alignment horizontal="right" vertical="center" shrinkToFit="1"/>
    </xf>
    <xf numFmtId="176" fontId="17" fillId="6" borderId="53" xfId="53" applyNumberFormat="1" applyFont="1" applyFill="1" applyBorder="1" applyAlignment="1">
      <alignment horizontal="right" vertical="center" shrinkToFit="1"/>
    </xf>
    <xf numFmtId="38" fontId="17" fillId="6" borderId="40" xfId="54" applyFont="1" applyFill="1" applyBorder="1" applyAlignment="1">
      <alignment vertical="center"/>
    </xf>
    <xf numFmtId="38" fontId="17" fillId="6" borderId="29" xfId="54" applyFont="1" applyFill="1" applyBorder="1" applyAlignment="1">
      <alignment vertical="center"/>
    </xf>
    <xf numFmtId="38" fontId="17" fillId="6" borderId="52" xfId="54" applyFont="1" applyFill="1" applyBorder="1" applyAlignment="1">
      <alignment horizontal="right" vertical="center"/>
    </xf>
    <xf numFmtId="38" fontId="17" fillId="6" borderId="53" xfId="54" applyFont="1" applyFill="1" applyBorder="1" applyAlignment="1">
      <alignment horizontal="right" vertical="center"/>
    </xf>
    <xf numFmtId="0" fontId="17" fillId="6" borderId="52" xfId="53" applyFont="1" applyFill="1" applyBorder="1" applyAlignment="1">
      <alignment vertical="center"/>
    </xf>
    <xf numFmtId="0" fontId="17" fillId="6" borderId="53" xfId="53" applyFont="1" applyFill="1" applyBorder="1" applyAlignment="1">
      <alignment vertical="center"/>
    </xf>
    <xf numFmtId="0" fontId="90" fillId="8" borderId="201" xfId="70" applyFont="1" applyFill="1" applyBorder="1" applyAlignment="1">
      <alignment horizontal="center" vertical="center" wrapText="1"/>
    </xf>
    <xf numFmtId="0" fontId="91" fillId="8" borderId="202" xfId="53" applyFont="1" applyFill="1" applyBorder="1" applyAlignment="1">
      <alignment horizontal="center" vertical="center"/>
    </xf>
    <xf numFmtId="0" fontId="91" fillId="8" borderId="203" xfId="53" applyFont="1" applyFill="1" applyBorder="1" applyAlignment="1">
      <alignment horizontal="center" vertical="center"/>
    </xf>
    <xf numFmtId="0" fontId="100" fillId="0" borderId="0" xfId="53" applyFont="1" applyAlignment="1">
      <alignment horizontal="center" vertical="center"/>
    </xf>
    <xf numFmtId="0" fontId="90" fillId="8" borderId="201" xfId="70" applyFont="1" applyFill="1" applyBorder="1" applyAlignment="1">
      <alignment horizontal="center" vertical="center"/>
    </xf>
    <xf numFmtId="0" fontId="88" fillId="8" borderId="196" xfId="70" applyFont="1" applyFill="1" applyBorder="1" applyAlignment="1">
      <alignment horizontal="center" vertical="center"/>
    </xf>
    <xf numFmtId="0" fontId="89" fillId="8" borderId="29" xfId="53" applyFont="1" applyFill="1" applyBorder="1" applyAlignment="1">
      <alignment horizontal="center" vertical="center"/>
    </xf>
    <xf numFmtId="0" fontId="89" fillId="8" borderId="197" xfId="53" applyFont="1" applyFill="1" applyBorder="1" applyAlignment="1">
      <alignment horizontal="center" vertical="center"/>
    </xf>
    <xf numFmtId="0" fontId="89" fillId="8" borderId="198" xfId="53" applyFont="1" applyFill="1" applyBorder="1" applyAlignment="1">
      <alignment horizontal="center" vertical="center"/>
    </xf>
    <xf numFmtId="0" fontId="89" fillId="8" borderId="199" xfId="53" applyFont="1" applyFill="1" applyBorder="1" applyAlignment="1">
      <alignment horizontal="center" vertical="center"/>
    </xf>
    <xf numFmtId="0" fontId="89" fillId="8" borderId="200" xfId="53" applyFont="1" applyFill="1" applyBorder="1" applyAlignment="1">
      <alignment horizontal="center" vertical="center"/>
    </xf>
    <xf numFmtId="176" fontId="17" fillId="6" borderId="26" xfId="53" applyNumberFormat="1" applyFont="1" applyFill="1" applyBorder="1" applyAlignment="1">
      <alignment horizontal="right" vertical="center" shrinkToFit="1"/>
    </xf>
    <xf numFmtId="176" fontId="17" fillId="6" borderId="27" xfId="53" applyNumberFormat="1" applyFont="1" applyFill="1" applyBorder="1" applyAlignment="1">
      <alignment horizontal="right" vertical="center" shrinkToFit="1"/>
    </xf>
    <xf numFmtId="38" fontId="17" fillId="6" borderId="37" xfId="54" applyFont="1" applyFill="1" applyBorder="1" applyAlignment="1">
      <alignment vertical="center"/>
    </xf>
    <xf numFmtId="38" fontId="17" fillId="6" borderId="38" xfId="54" applyFont="1" applyFill="1" applyBorder="1" applyAlignment="1">
      <alignment vertical="center"/>
    </xf>
    <xf numFmtId="38" fontId="17" fillId="6" borderId="37" xfId="54" applyFont="1" applyFill="1" applyBorder="1" applyAlignment="1">
      <alignment horizontal="right" vertical="center"/>
    </xf>
    <xf numFmtId="38" fontId="17" fillId="6" borderId="38" xfId="54" applyFont="1" applyFill="1" applyBorder="1" applyAlignment="1">
      <alignment horizontal="right" vertical="center"/>
    </xf>
    <xf numFmtId="0" fontId="17" fillId="6" borderId="26" xfId="53" applyFont="1" applyFill="1" applyBorder="1" applyAlignment="1">
      <alignment vertical="center"/>
    </xf>
    <xf numFmtId="0" fontId="17" fillId="6" borderId="27" xfId="53" applyFont="1" applyFill="1" applyBorder="1" applyAlignment="1">
      <alignment vertical="center"/>
    </xf>
    <xf numFmtId="178" fontId="17" fillId="0" borderId="75" xfId="55" applyNumberFormat="1" applyFont="1" applyBorder="1" applyAlignment="1">
      <alignment horizontal="right" vertical="center"/>
    </xf>
    <xf numFmtId="178" fontId="17" fillId="0" borderId="90" xfId="55" applyNumberFormat="1" applyFont="1" applyBorder="1" applyAlignment="1">
      <alignment horizontal="right" vertical="center"/>
    </xf>
    <xf numFmtId="0" fontId="16" fillId="0" borderId="7" xfId="53" applyFont="1" applyBorder="1" applyAlignment="1">
      <alignment horizontal="center" vertical="center"/>
    </xf>
    <xf numFmtId="0" fontId="48" fillId="3" borderId="1" xfId="53" applyFont="1" applyFill="1" applyBorder="1" applyAlignment="1">
      <alignment horizontal="left" vertical="center"/>
    </xf>
    <xf numFmtId="0" fontId="48" fillId="3" borderId="12" xfId="53" applyFont="1" applyFill="1" applyBorder="1" applyAlignment="1">
      <alignment horizontal="left" vertical="center"/>
    </xf>
    <xf numFmtId="0" fontId="48" fillId="3" borderId="10" xfId="53" applyFont="1" applyFill="1" applyBorder="1" applyAlignment="1">
      <alignment horizontal="left" vertical="center"/>
    </xf>
    <xf numFmtId="0" fontId="17" fillId="3" borderId="12" xfId="53" applyFont="1" applyFill="1" applyBorder="1" applyAlignment="1">
      <alignment horizontal="distributed" vertical="center"/>
    </xf>
    <xf numFmtId="0" fontId="48" fillId="3" borderId="12" xfId="53" applyFont="1" applyFill="1" applyBorder="1" applyAlignment="1">
      <alignment horizontal="right" vertical="center"/>
    </xf>
    <xf numFmtId="0" fontId="48" fillId="3" borderId="16" xfId="53" applyFont="1" applyFill="1" applyBorder="1" applyAlignment="1">
      <alignment vertical="center"/>
    </xf>
    <xf numFmtId="0" fontId="17" fillId="3" borderId="24" xfId="53" applyFont="1" applyFill="1" applyBorder="1" applyAlignment="1">
      <alignment horizontal="center" vertical="center"/>
    </xf>
    <xf numFmtId="0" fontId="17" fillId="3" borderId="0" xfId="53" applyFont="1" applyFill="1" applyBorder="1" applyAlignment="1">
      <alignment horizontal="center" vertical="center"/>
    </xf>
    <xf numFmtId="0" fontId="17" fillId="3" borderId="6" xfId="53" applyFont="1" applyFill="1" applyBorder="1" applyAlignment="1">
      <alignment horizontal="center" vertical="center"/>
    </xf>
    <xf numFmtId="0" fontId="17" fillId="3" borderId="4" xfId="53" applyFont="1" applyFill="1" applyBorder="1" applyAlignment="1">
      <alignment horizontal="center" vertical="center"/>
    </xf>
    <xf numFmtId="0" fontId="48" fillId="3" borderId="23" xfId="53" applyFont="1" applyFill="1" applyBorder="1" applyAlignment="1">
      <alignment vertical="center" wrapText="1"/>
    </xf>
    <xf numFmtId="0" fontId="48" fillId="3" borderId="24" xfId="53" applyFont="1" applyFill="1" applyBorder="1" applyAlignment="1">
      <alignment vertical="center" wrapText="1"/>
    </xf>
    <xf numFmtId="0" fontId="48" fillId="3" borderId="25" xfId="53" applyFont="1" applyFill="1" applyBorder="1" applyAlignment="1">
      <alignment vertical="center" wrapText="1"/>
    </xf>
    <xf numFmtId="0" fontId="48" fillId="3" borderId="4" xfId="53" applyFont="1" applyFill="1" applyBorder="1" applyAlignment="1">
      <alignment vertical="center" wrapText="1"/>
    </xf>
    <xf numFmtId="0" fontId="48" fillId="3" borderId="0" xfId="53" applyFont="1" applyFill="1" applyBorder="1" applyAlignment="1">
      <alignment vertical="center" wrapText="1"/>
    </xf>
    <xf numFmtId="0" fontId="48" fillId="3" borderId="6" xfId="53" applyFont="1" applyFill="1" applyBorder="1" applyAlignment="1">
      <alignment vertical="center" wrapText="1"/>
    </xf>
    <xf numFmtId="0" fontId="48" fillId="3" borderId="26" xfId="53" applyFont="1" applyFill="1" applyBorder="1" applyAlignment="1">
      <alignment vertical="center" wrapText="1"/>
    </xf>
    <xf numFmtId="0" fontId="48" fillId="3" borderId="27" xfId="53" applyFont="1" applyFill="1" applyBorder="1" applyAlignment="1">
      <alignment vertical="center" wrapText="1"/>
    </xf>
    <xf numFmtId="0" fontId="48" fillId="3" borderId="28" xfId="53" applyFont="1" applyFill="1" applyBorder="1" applyAlignment="1">
      <alignment vertical="center" wrapText="1"/>
    </xf>
    <xf numFmtId="0" fontId="48" fillId="3" borderId="24" xfId="53" applyFont="1" applyFill="1" applyBorder="1" applyAlignment="1">
      <alignment vertical="center"/>
    </xf>
    <xf numFmtId="0" fontId="48" fillId="3" borderId="25" xfId="53" applyFont="1" applyFill="1" applyBorder="1" applyAlignment="1">
      <alignment vertical="center"/>
    </xf>
    <xf numFmtId="0" fontId="48" fillId="3" borderId="23" xfId="53" applyFont="1" applyFill="1" applyBorder="1" applyAlignment="1">
      <alignment vertical="center"/>
    </xf>
    <xf numFmtId="0" fontId="48" fillId="3" borderId="0" xfId="53" applyFont="1" applyFill="1" applyBorder="1" applyAlignment="1">
      <alignment vertical="center"/>
    </xf>
    <xf numFmtId="0" fontId="48" fillId="3" borderId="6" xfId="53" applyFont="1" applyFill="1" applyBorder="1" applyAlignment="1">
      <alignment vertical="center"/>
    </xf>
    <xf numFmtId="0" fontId="48" fillId="3" borderId="4" xfId="53" applyFont="1" applyFill="1" applyBorder="1" applyAlignment="1">
      <alignment vertical="center"/>
    </xf>
    <xf numFmtId="0" fontId="48" fillId="3" borderId="27" xfId="53" applyFont="1" applyFill="1" applyBorder="1" applyAlignment="1">
      <alignment vertical="center"/>
    </xf>
    <xf numFmtId="0" fontId="48" fillId="3" borderId="28" xfId="53" applyFont="1" applyFill="1" applyBorder="1" applyAlignment="1">
      <alignment vertical="center"/>
    </xf>
    <xf numFmtId="0" fontId="48" fillId="3" borderId="26" xfId="53" applyFont="1" applyFill="1" applyBorder="1" applyAlignment="1">
      <alignment vertical="center"/>
    </xf>
    <xf numFmtId="177" fontId="17" fillId="3" borderId="12" xfId="54" applyNumberFormat="1" applyFont="1" applyFill="1" applyBorder="1">
      <alignment vertical="center"/>
    </xf>
    <xf numFmtId="177" fontId="17" fillId="3" borderId="67" xfId="54" applyNumberFormat="1" applyFont="1" applyFill="1" applyBorder="1">
      <alignment vertical="center"/>
    </xf>
    <xf numFmtId="177" fontId="48" fillId="3" borderId="68" xfId="54" applyNumberFormat="1" applyFont="1" applyFill="1" applyBorder="1">
      <alignment vertical="center"/>
    </xf>
    <xf numFmtId="177" fontId="48" fillId="3" borderId="10" xfId="54" applyNumberFormat="1" applyFont="1" applyFill="1" applyBorder="1">
      <alignment vertical="center"/>
    </xf>
    <xf numFmtId="177" fontId="48" fillId="3" borderId="12" xfId="54" applyNumberFormat="1" applyFont="1" applyFill="1" applyBorder="1" applyAlignment="1">
      <alignment horizontal="right" vertical="center"/>
    </xf>
    <xf numFmtId="177" fontId="48" fillId="3" borderId="10" xfId="54" applyNumberFormat="1" applyFont="1" applyFill="1" applyBorder="1" applyAlignment="1">
      <alignment horizontal="right" vertical="center"/>
    </xf>
    <xf numFmtId="177" fontId="48" fillId="0" borderId="1" xfId="54" applyNumberFormat="1" applyFont="1" applyBorder="1" applyAlignment="1">
      <alignment horizontal="right" vertical="center"/>
    </xf>
    <xf numFmtId="177" fontId="48" fillId="0" borderId="12" xfId="54" applyNumberFormat="1" applyFont="1" applyBorder="1" applyAlignment="1">
      <alignment horizontal="right" vertical="center"/>
    </xf>
    <xf numFmtId="177" fontId="48" fillId="0" borderId="10" xfId="54" applyNumberFormat="1" applyFont="1" applyBorder="1" applyAlignment="1">
      <alignment horizontal="right" vertical="center"/>
    </xf>
    <xf numFmtId="0" fontId="48" fillId="3" borderId="2" xfId="53" applyFont="1" applyFill="1" applyBorder="1" applyAlignment="1">
      <alignment vertical="center"/>
    </xf>
    <xf numFmtId="0" fontId="48" fillId="3" borderId="1" xfId="53" applyFont="1" applyFill="1" applyBorder="1" applyAlignment="1">
      <alignment vertical="center"/>
    </xf>
    <xf numFmtId="0" fontId="48" fillId="3" borderId="1" xfId="53" applyFont="1" applyFill="1" applyBorder="1">
      <alignment vertical="center"/>
    </xf>
    <xf numFmtId="0" fontId="48" fillId="3" borderId="12" xfId="53" applyFont="1" applyFill="1" applyBorder="1">
      <alignment vertical="center"/>
    </xf>
    <xf numFmtId="0" fontId="48" fillId="3" borderId="10" xfId="53" applyFont="1" applyFill="1" applyBorder="1">
      <alignment vertical="center"/>
    </xf>
    <xf numFmtId="0" fontId="52" fillId="3" borderId="1" xfId="53" applyNumberFormat="1" applyFont="1" applyFill="1" applyBorder="1" applyAlignment="1">
      <alignment horizontal="center" vertical="center"/>
    </xf>
    <xf numFmtId="0" fontId="52" fillId="3" borderId="12" xfId="53" applyNumberFormat="1" applyFont="1" applyFill="1" applyBorder="1" applyAlignment="1">
      <alignment horizontal="center" vertical="center"/>
    </xf>
    <xf numFmtId="0" fontId="52" fillId="3" borderId="10" xfId="53" applyNumberFormat="1" applyFont="1" applyFill="1" applyBorder="1" applyAlignment="1">
      <alignment horizontal="center" vertical="center"/>
    </xf>
    <xf numFmtId="0" fontId="17" fillId="3" borderId="2" xfId="53" applyFont="1" applyFill="1" applyBorder="1" applyAlignment="1">
      <alignment vertical="center"/>
    </xf>
    <xf numFmtId="177" fontId="53" fillId="3" borderId="26" xfId="54" applyNumberFormat="1" applyFont="1" applyFill="1" applyBorder="1">
      <alignment vertical="center"/>
    </xf>
    <xf numFmtId="177" fontId="53" fillId="3" borderId="27" xfId="54" applyNumberFormat="1" applyFont="1" applyFill="1" applyBorder="1">
      <alignment vertical="center"/>
    </xf>
    <xf numFmtId="177" fontId="53" fillId="3" borderId="69" xfId="54" applyNumberFormat="1" applyFont="1" applyFill="1" applyBorder="1">
      <alignment vertical="center"/>
    </xf>
    <xf numFmtId="177" fontId="53" fillId="3" borderId="28" xfId="54" applyNumberFormat="1" applyFont="1" applyFill="1" applyBorder="1">
      <alignment vertical="center"/>
    </xf>
    <xf numFmtId="177" fontId="48" fillId="3" borderId="7" xfId="54" applyNumberFormat="1" applyFont="1" applyFill="1" applyBorder="1" applyAlignment="1">
      <alignment horizontal="right" vertical="center"/>
    </xf>
    <xf numFmtId="177" fontId="48" fillId="3" borderId="8" xfId="54" applyNumberFormat="1" applyFont="1" applyFill="1" applyBorder="1" applyAlignment="1">
      <alignment horizontal="right" vertical="center"/>
    </xf>
    <xf numFmtId="177" fontId="17" fillId="3" borderId="12" xfId="54" applyNumberFormat="1" applyFont="1" applyFill="1" applyBorder="1" applyAlignment="1">
      <alignment horizontal="right" vertical="center"/>
    </xf>
    <xf numFmtId="177" fontId="17" fillId="3" borderId="10" xfId="54" applyNumberFormat="1" applyFont="1" applyFill="1" applyBorder="1" applyAlignment="1">
      <alignment horizontal="right" vertical="center"/>
    </xf>
    <xf numFmtId="177" fontId="17" fillId="3" borderId="1" xfId="54" applyNumberFormat="1" applyFont="1" applyFill="1" applyBorder="1">
      <alignment vertical="center"/>
    </xf>
    <xf numFmtId="0" fontId="17" fillId="3" borderId="16" xfId="53" applyFont="1" applyFill="1" applyBorder="1" applyAlignment="1">
      <alignment horizontal="center" vertical="center" textRotation="255" wrapText="1"/>
    </xf>
    <xf numFmtId="0" fontId="17" fillId="3" borderId="17" xfId="53" applyFont="1" applyFill="1" applyBorder="1" applyAlignment="1">
      <alignment horizontal="center" vertical="center" textRotation="255" wrapText="1"/>
    </xf>
    <xf numFmtId="0" fontId="17" fillId="3" borderId="18" xfId="53" applyFont="1" applyFill="1" applyBorder="1" applyAlignment="1">
      <alignment horizontal="center" vertical="center" textRotation="255" wrapText="1"/>
    </xf>
    <xf numFmtId="0" fontId="20" fillId="3" borderId="16" xfId="53" applyFont="1" applyFill="1" applyBorder="1" applyAlignment="1">
      <alignment horizontal="center" vertical="center" textRotation="255"/>
    </xf>
    <xf numFmtId="0" fontId="20" fillId="3" borderId="17" xfId="53" applyFont="1" applyFill="1" applyBorder="1" applyAlignment="1">
      <alignment horizontal="center" vertical="center" textRotation="255"/>
    </xf>
    <xf numFmtId="0" fontId="17" fillId="3" borderId="1" xfId="53" applyFont="1" applyFill="1" applyBorder="1" applyAlignment="1">
      <alignment horizontal="left" vertical="center"/>
    </xf>
    <xf numFmtId="0" fontId="17" fillId="3" borderId="12" xfId="53" applyFont="1" applyFill="1" applyBorder="1" applyAlignment="1">
      <alignment horizontal="left" vertical="center"/>
    </xf>
    <xf numFmtId="0" fontId="50" fillId="3" borderId="1" xfId="53" applyFont="1" applyFill="1" applyBorder="1" applyAlignment="1">
      <alignment vertical="center"/>
    </xf>
    <xf numFmtId="0" fontId="50" fillId="3" borderId="12" xfId="53" applyFont="1" applyFill="1" applyBorder="1" applyAlignment="1">
      <alignment vertical="center"/>
    </xf>
    <xf numFmtId="0" fontId="49" fillId="0" borderId="62" xfId="56" applyFont="1" applyFill="1" applyBorder="1" applyAlignment="1">
      <alignment vertical="center" shrinkToFit="1"/>
    </xf>
    <xf numFmtId="0" fontId="17" fillId="3" borderId="23" xfId="53" applyFont="1" applyFill="1" applyBorder="1" applyAlignment="1">
      <alignment vertical="center"/>
    </xf>
    <xf numFmtId="0" fontId="17" fillId="3" borderId="24" xfId="53" applyFont="1" applyFill="1" applyBorder="1" applyAlignment="1">
      <alignment vertical="center"/>
    </xf>
    <xf numFmtId="177" fontId="17" fillId="3" borderId="23" xfId="54" applyNumberFormat="1" applyFont="1" applyFill="1" applyBorder="1">
      <alignment vertical="center"/>
    </xf>
    <xf numFmtId="177" fontId="17" fillId="3" borderId="24" xfId="54" applyNumberFormat="1" applyFont="1" applyFill="1" applyBorder="1">
      <alignment vertical="center"/>
    </xf>
    <xf numFmtId="177" fontId="17" fillId="3" borderId="71" xfId="54" applyNumberFormat="1" applyFont="1" applyFill="1" applyBorder="1">
      <alignment vertical="center"/>
    </xf>
    <xf numFmtId="177" fontId="48" fillId="3" borderId="72" xfId="54" applyNumberFormat="1" applyFont="1" applyFill="1" applyBorder="1">
      <alignment vertical="center"/>
    </xf>
    <xf numFmtId="177" fontId="48" fillId="3" borderId="24" xfId="54" applyNumberFormat="1" applyFont="1" applyFill="1" applyBorder="1">
      <alignment vertical="center"/>
    </xf>
    <xf numFmtId="177" fontId="48" fillId="3" borderId="71" xfId="54" applyNumberFormat="1" applyFont="1" applyFill="1" applyBorder="1">
      <alignment vertical="center"/>
    </xf>
    <xf numFmtId="177" fontId="17" fillId="3" borderId="7" xfId="54" applyNumberFormat="1" applyFont="1" applyFill="1" applyBorder="1" applyAlignment="1">
      <alignment horizontal="right" vertical="center"/>
    </xf>
    <xf numFmtId="177" fontId="17" fillId="3" borderId="8" xfId="54" applyNumberFormat="1" applyFont="1" applyFill="1" applyBorder="1" applyAlignment="1">
      <alignment horizontal="right" vertical="center"/>
    </xf>
    <xf numFmtId="0" fontId="48" fillId="3" borderId="12" xfId="53" applyFont="1" applyFill="1" applyBorder="1" applyAlignment="1">
      <alignment vertical="center"/>
    </xf>
    <xf numFmtId="9" fontId="48" fillId="3" borderId="37" xfId="55" applyNumberFormat="1" applyFont="1" applyFill="1" applyBorder="1" applyAlignment="1">
      <alignment horizontal="left" vertical="center" shrinkToFit="1"/>
    </xf>
    <xf numFmtId="9" fontId="48" fillId="3" borderId="38" xfId="55" applyNumberFormat="1" applyFont="1" applyFill="1" applyBorder="1" applyAlignment="1">
      <alignment horizontal="left" vertical="center" shrinkToFit="1"/>
    </xf>
    <xf numFmtId="9" fontId="48" fillId="3" borderId="39" xfId="55" applyNumberFormat="1" applyFont="1" applyFill="1" applyBorder="1" applyAlignment="1">
      <alignment horizontal="left" vertical="center" shrinkToFit="1"/>
    </xf>
    <xf numFmtId="178" fontId="48" fillId="3" borderId="35" xfId="55" applyNumberFormat="1" applyFont="1" applyFill="1" applyBorder="1" applyAlignment="1">
      <alignment horizontal="left" vertical="center" shrinkToFit="1"/>
    </xf>
    <xf numFmtId="178" fontId="48" fillId="3" borderId="34" xfId="55" applyNumberFormat="1" applyFont="1" applyFill="1" applyBorder="1" applyAlignment="1">
      <alignment horizontal="left" vertical="center" shrinkToFit="1"/>
    </xf>
    <xf numFmtId="178" fontId="48" fillId="3" borderId="36" xfId="55" applyNumberFormat="1" applyFont="1" applyFill="1" applyBorder="1" applyAlignment="1">
      <alignment horizontal="left" vertical="center" shrinkToFit="1"/>
    </xf>
    <xf numFmtId="9" fontId="48" fillId="3" borderId="26" xfId="55" applyNumberFormat="1" applyFont="1" applyFill="1" applyBorder="1" applyAlignment="1">
      <alignment horizontal="right" vertical="center"/>
    </xf>
    <xf numFmtId="9" fontId="48" fillId="3" borderId="27" xfId="55" applyNumberFormat="1" applyFont="1" applyFill="1" applyBorder="1" applyAlignment="1">
      <alignment horizontal="right" vertical="center"/>
    </xf>
    <xf numFmtId="9" fontId="48" fillId="3" borderId="31" xfId="55" applyNumberFormat="1" applyFont="1" applyFill="1" applyBorder="1" applyAlignment="1">
      <alignment horizontal="right" vertical="center"/>
    </xf>
    <xf numFmtId="9" fontId="48" fillId="3" borderId="28" xfId="55" applyNumberFormat="1" applyFont="1" applyFill="1" applyBorder="1" applyAlignment="1">
      <alignment horizontal="right" vertical="center"/>
    </xf>
    <xf numFmtId="177" fontId="17" fillId="3" borderId="68" xfId="108" applyNumberFormat="1" applyFont="1" applyFill="1" applyBorder="1" applyAlignment="1" applyProtection="1">
      <alignment vertical="center"/>
    </xf>
    <xf numFmtId="177" fontId="17" fillId="3" borderId="12" xfId="108" applyNumberFormat="1" applyFont="1" applyFill="1" applyBorder="1" applyAlignment="1" applyProtection="1">
      <alignment vertical="center"/>
    </xf>
    <xf numFmtId="177" fontId="17" fillId="3" borderId="10" xfId="108" applyNumberFormat="1" applyFont="1" applyFill="1" applyBorder="1" applyAlignment="1" applyProtection="1">
      <alignment vertical="center"/>
    </xf>
    <xf numFmtId="177" fontId="17" fillId="3" borderId="1" xfId="108" applyNumberFormat="1" applyFont="1" applyFill="1" applyBorder="1" applyAlignment="1" applyProtection="1">
      <alignment vertical="center"/>
    </xf>
    <xf numFmtId="177" fontId="17" fillId="2" borderId="3" xfId="108" applyNumberFormat="1" applyFont="1" applyFill="1" applyBorder="1" applyAlignment="1" applyProtection="1">
      <alignment horizontal="right" vertical="center"/>
      <protection locked="0"/>
    </xf>
    <xf numFmtId="177" fontId="17" fillId="2" borderId="7" xfId="108" applyNumberFormat="1" applyFont="1" applyFill="1" applyBorder="1" applyAlignment="1" applyProtection="1">
      <alignment horizontal="right" vertical="center"/>
      <protection locked="0"/>
    </xf>
    <xf numFmtId="177" fontId="17" fillId="2" borderId="8" xfId="108" applyNumberFormat="1" applyFont="1" applyFill="1" applyBorder="1" applyAlignment="1" applyProtection="1">
      <alignment horizontal="right" vertical="center"/>
      <protection locked="0"/>
    </xf>
    <xf numFmtId="177" fontId="17" fillId="2" borderId="1" xfId="108" applyNumberFormat="1" applyFont="1" applyFill="1" applyBorder="1" applyAlignment="1" applyProtection="1">
      <alignment vertical="center"/>
      <protection locked="0"/>
    </xf>
    <xf numFmtId="177" fontId="17" fillId="2" borderId="12" xfId="108" applyNumberFormat="1" applyFont="1" applyFill="1" applyBorder="1" applyAlignment="1" applyProtection="1">
      <alignment vertical="center"/>
      <protection locked="0"/>
    </xf>
    <xf numFmtId="177" fontId="17" fillId="2" borderId="10" xfId="108" applyNumberFormat="1" applyFont="1" applyFill="1" applyBorder="1" applyAlignment="1" applyProtection="1">
      <alignment vertical="center"/>
      <protection locked="0"/>
    </xf>
    <xf numFmtId="0" fontId="17" fillId="3" borderId="1" xfId="107" applyFont="1" applyFill="1" applyBorder="1" applyAlignment="1" applyProtection="1">
      <alignment horizontal="center" vertical="center"/>
    </xf>
    <xf numFmtId="0" fontId="17" fillId="3" borderId="12" xfId="107" applyFont="1" applyFill="1" applyBorder="1" applyAlignment="1" applyProtection="1">
      <alignment horizontal="center" vertical="center"/>
    </xf>
    <xf numFmtId="177" fontId="17" fillId="3" borderId="2" xfId="108" applyNumberFormat="1" applyFont="1" applyFill="1" applyBorder="1" applyAlignment="1" applyProtection="1">
      <alignment vertical="center"/>
    </xf>
    <xf numFmtId="177" fontId="17" fillId="2" borderId="1" xfId="108" applyNumberFormat="1" applyFont="1" applyFill="1" applyBorder="1" applyAlignment="1" applyProtection="1">
      <alignment horizontal="right" vertical="center"/>
      <protection locked="0"/>
    </xf>
    <xf numFmtId="177" fontId="17" fillId="2" borderId="12" xfId="108" applyNumberFormat="1" applyFont="1" applyFill="1" applyBorder="1" applyAlignment="1" applyProtection="1">
      <alignment horizontal="right" vertical="center"/>
      <protection locked="0"/>
    </xf>
    <xf numFmtId="177" fontId="17" fillId="2" borderId="10" xfId="108" applyNumberFormat="1" applyFont="1" applyFill="1" applyBorder="1" applyAlignment="1" applyProtection="1">
      <alignment horizontal="right" vertical="center"/>
      <protection locked="0"/>
    </xf>
    <xf numFmtId="177" fontId="83" fillId="2" borderId="1" xfId="108" applyNumberFormat="1" applyFont="1" applyFill="1" applyBorder="1" applyAlignment="1" applyProtection="1">
      <alignment horizontal="right" vertical="center"/>
      <protection locked="0"/>
    </xf>
    <xf numFmtId="177" fontId="83" fillId="2" borderId="12" xfId="108" applyNumberFormat="1" applyFont="1" applyFill="1" applyBorder="1" applyAlignment="1" applyProtection="1">
      <alignment horizontal="right" vertical="center"/>
      <protection locked="0"/>
    </xf>
    <xf numFmtId="177" fontId="83" fillId="2" borderId="10" xfId="108" applyNumberFormat="1" applyFont="1" applyFill="1" applyBorder="1" applyAlignment="1" applyProtection="1">
      <alignment horizontal="right" vertical="center"/>
      <protection locked="0"/>
    </xf>
    <xf numFmtId="0" fontId="17" fillId="3" borderId="16" xfId="107" applyFont="1" applyFill="1" applyBorder="1" applyAlignment="1" applyProtection="1">
      <alignment vertical="center"/>
    </xf>
    <xf numFmtId="0" fontId="17" fillId="3" borderId="23" xfId="107" applyFont="1" applyFill="1" applyBorder="1" applyAlignment="1" applyProtection="1">
      <alignment vertical="center"/>
    </xf>
    <xf numFmtId="0" fontId="17" fillId="3" borderId="1" xfId="107" applyFont="1" applyFill="1" applyBorder="1" applyAlignment="1" applyProtection="1">
      <alignment vertical="center"/>
    </xf>
    <xf numFmtId="0" fontId="17" fillId="3" borderId="12" xfId="107" applyFont="1" applyFill="1" applyBorder="1" applyAlignment="1" applyProtection="1">
      <alignment vertical="center"/>
    </xf>
    <xf numFmtId="177" fontId="17" fillId="2" borderId="2" xfId="108" applyNumberFormat="1" applyFont="1" applyFill="1" applyBorder="1" applyAlignment="1" applyProtection="1">
      <alignment vertical="center"/>
      <protection locked="0"/>
    </xf>
    <xf numFmtId="177" fontId="83" fillId="2" borderId="12" xfId="108" applyNumberFormat="1" applyFont="1" applyFill="1" applyBorder="1" applyAlignment="1" applyProtection="1">
      <alignment vertical="center"/>
      <protection locked="0"/>
    </xf>
    <xf numFmtId="177" fontId="83" fillId="2" borderId="10" xfId="108" applyNumberFormat="1" applyFont="1" applyFill="1" applyBorder="1" applyAlignment="1" applyProtection="1">
      <alignment vertical="center"/>
      <protection locked="0"/>
    </xf>
    <xf numFmtId="0" fontId="83" fillId="2" borderId="2" xfId="107" applyFont="1" applyFill="1" applyBorder="1" applyAlignment="1" applyProtection="1">
      <alignment vertical="center"/>
      <protection locked="0"/>
    </xf>
    <xf numFmtId="0" fontId="83" fillId="2" borderId="1" xfId="107" applyFont="1" applyFill="1" applyBorder="1" applyAlignment="1" applyProtection="1">
      <alignment vertical="center"/>
      <protection locked="0"/>
    </xf>
    <xf numFmtId="0" fontId="17" fillId="2" borderId="1" xfId="107" applyFont="1" applyFill="1" applyBorder="1" applyAlignment="1" applyProtection="1">
      <alignment vertical="center"/>
      <protection locked="0"/>
    </xf>
    <xf numFmtId="0" fontId="17" fillId="2" borderId="12" xfId="107" applyFont="1" applyFill="1" applyBorder="1" applyAlignment="1" applyProtection="1">
      <alignment vertical="center"/>
      <protection locked="0"/>
    </xf>
    <xf numFmtId="177" fontId="83" fillId="2" borderId="2" xfId="108" applyNumberFormat="1" applyFont="1" applyFill="1" applyBorder="1" applyAlignment="1" applyProtection="1">
      <alignment vertical="center"/>
      <protection locked="0"/>
    </xf>
    <xf numFmtId="177" fontId="17" fillId="2" borderId="24" xfId="108" applyNumberFormat="1" applyFont="1" applyFill="1" applyBorder="1" applyAlignment="1" applyProtection="1">
      <alignment vertical="center"/>
      <protection locked="0"/>
    </xf>
    <xf numFmtId="177" fontId="17" fillId="2" borderId="25" xfId="108" applyNumberFormat="1" applyFont="1" applyFill="1" applyBorder="1" applyAlignment="1" applyProtection="1">
      <alignment vertical="center"/>
      <protection locked="0"/>
    </xf>
    <xf numFmtId="0" fontId="17" fillId="3" borderId="2" xfId="107" applyFont="1" applyFill="1" applyBorder="1" applyAlignment="1" applyProtection="1">
      <alignment vertical="center"/>
    </xf>
    <xf numFmtId="177" fontId="17" fillId="2" borderId="23" xfId="108" applyNumberFormat="1" applyFont="1" applyFill="1" applyBorder="1" applyAlignment="1" applyProtection="1">
      <alignment horizontal="right" vertical="center"/>
      <protection locked="0"/>
    </xf>
    <xf numFmtId="177" fontId="17" fillId="2" borderId="24" xfId="108" applyNumberFormat="1" applyFont="1" applyFill="1" applyBorder="1" applyAlignment="1" applyProtection="1">
      <alignment horizontal="right" vertical="center"/>
      <protection locked="0"/>
    </xf>
    <xf numFmtId="177" fontId="17" fillId="2" borderId="25" xfId="108" applyNumberFormat="1" applyFont="1" applyFill="1" applyBorder="1" applyAlignment="1" applyProtection="1">
      <alignment horizontal="right" vertical="center"/>
      <protection locked="0"/>
    </xf>
    <xf numFmtId="0" fontId="17" fillId="3" borderId="16" xfId="107" applyFont="1" applyFill="1" applyBorder="1" applyAlignment="1" applyProtection="1">
      <alignment horizontal="center" vertical="center" textRotation="255" wrapText="1"/>
    </xf>
    <xf numFmtId="0" fontId="17" fillId="3" borderId="17" xfId="107" applyFont="1" applyFill="1" applyBorder="1" applyAlignment="1" applyProtection="1">
      <alignment horizontal="center" vertical="center" textRotation="255" wrapText="1"/>
    </xf>
    <xf numFmtId="0" fontId="17" fillId="3" borderId="18" xfId="107" applyFont="1" applyFill="1" applyBorder="1" applyAlignment="1" applyProtection="1">
      <alignment horizontal="center" vertical="center" textRotation="255" wrapText="1"/>
    </xf>
    <xf numFmtId="177" fontId="17" fillId="3" borderId="23" xfId="108" applyNumberFormat="1" applyFont="1" applyFill="1" applyBorder="1" applyAlignment="1" applyProtection="1">
      <alignment vertical="center"/>
    </xf>
    <xf numFmtId="177" fontId="17" fillId="3" borderId="24" xfId="108" applyNumberFormat="1" applyFont="1" applyFill="1" applyBorder="1" applyAlignment="1" applyProtection="1">
      <alignment vertical="center"/>
    </xf>
    <xf numFmtId="0" fontId="17" fillId="2" borderId="1" xfId="107" applyFont="1" applyFill="1" applyBorder="1" applyAlignment="1" applyProtection="1">
      <alignment vertical="center" shrinkToFit="1"/>
      <protection locked="0"/>
    </xf>
    <xf numFmtId="0" fontId="17" fillId="2" borderId="10" xfId="107" applyFont="1" applyFill="1" applyBorder="1" applyAlignment="1" applyProtection="1">
      <alignment vertical="center" shrinkToFit="1"/>
      <protection locked="0"/>
    </xf>
    <xf numFmtId="0" fontId="17" fillId="2" borderId="12" xfId="107" applyFont="1" applyFill="1" applyBorder="1" applyAlignment="1" applyProtection="1">
      <alignment vertical="center" shrinkToFit="1"/>
      <protection locked="0"/>
    </xf>
    <xf numFmtId="0" fontId="17" fillId="0" borderId="23" xfId="107" applyFont="1" applyFill="1" applyBorder="1" applyAlignment="1" applyProtection="1">
      <alignment horizontal="right" vertical="center"/>
    </xf>
    <xf numFmtId="0" fontId="17" fillId="0" borderId="24" xfId="107" applyFont="1" applyFill="1" applyBorder="1" applyAlignment="1" applyProtection="1">
      <alignment horizontal="right" vertical="center"/>
    </xf>
    <xf numFmtId="0" fontId="17" fillId="0" borderId="24" xfId="107" applyFont="1" applyFill="1" applyBorder="1" applyAlignment="1" applyProtection="1">
      <alignment vertical="center"/>
    </xf>
    <xf numFmtId="0" fontId="17" fillId="0" borderId="25" xfId="107" applyFont="1" applyFill="1" applyBorder="1" applyAlignment="1" applyProtection="1">
      <alignment vertical="center"/>
    </xf>
    <xf numFmtId="0" fontId="80" fillId="3" borderId="16" xfId="107" applyFont="1" applyFill="1" applyBorder="1" applyAlignment="1" applyProtection="1">
      <alignment horizontal="center" vertical="center" textRotation="255" wrapText="1"/>
    </xf>
    <xf numFmtId="0" fontId="80" fillId="3" borderId="17" xfId="107" applyFont="1" applyFill="1" applyBorder="1" applyAlignment="1" applyProtection="1">
      <alignment horizontal="center" vertical="center" textRotation="255" wrapText="1"/>
    </xf>
    <xf numFmtId="0" fontId="17" fillId="3" borderId="1" xfId="107" applyFont="1" applyFill="1" applyBorder="1" applyAlignment="1" applyProtection="1">
      <alignment horizontal="left" vertical="center"/>
    </xf>
    <xf numFmtId="0" fontId="17" fillId="3" borderId="12" xfId="107" applyFont="1" applyFill="1" applyBorder="1" applyAlignment="1" applyProtection="1">
      <alignment horizontal="left" vertical="center"/>
    </xf>
    <xf numFmtId="0" fontId="17" fillId="3" borderId="23" xfId="107" applyFont="1" applyFill="1" applyBorder="1" applyAlignment="1" applyProtection="1">
      <alignment horizontal="center" vertical="center"/>
    </xf>
    <xf numFmtId="0" fontId="17" fillId="3" borderId="24" xfId="107" applyFont="1" applyFill="1" applyBorder="1" applyAlignment="1" applyProtection="1">
      <alignment horizontal="center" vertical="center"/>
    </xf>
    <xf numFmtId="0" fontId="17" fillId="3" borderId="25" xfId="107" applyFont="1" applyFill="1" applyBorder="1" applyAlignment="1" applyProtection="1">
      <alignment horizontal="center" vertical="center"/>
    </xf>
    <xf numFmtId="0" fontId="17" fillId="0" borderId="24" xfId="107" applyFont="1" applyFill="1" applyBorder="1" applyAlignment="1" applyProtection="1">
      <alignment horizontal="left" vertical="center"/>
    </xf>
    <xf numFmtId="0" fontId="17" fillId="0" borderId="25" xfId="107" applyFont="1" applyFill="1" applyBorder="1" applyAlignment="1" applyProtection="1">
      <alignment horizontal="left" vertical="center"/>
    </xf>
    <xf numFmtId="177" fontId="17" fillId="3" borderId="15" xfId="108" applyNumberFormat="1" applyFont="1" applyFill="1" applyBorder="1" applyAlignment="1" applyProtection="1">
      <alignment vertical="center"/>
    </xf>
    <xf numFmtId="177" fontId="17" fillId="3" borderId="11" xfId="108" applyNumberFormat="1" applyFont="1" applyFill="1" applyBorder="1" applyAlignment="1" applyProtection="1">
      <alignment vertical="center"/>
    </xf>
    <xf numFmtId="177" fontId="17" fillId="3" borderId="13" xfId="108" applyNumberFormat="1" applyFont="1" applyFill="1" applyBorder="1" applyAlignment="1" applyProtection="1">
      <alignment vertical="center"/>
    </xf>
    <xf numFmtId="0" fontId="17" fillId="3" borderId="19" xfId="107" applyFont="1" applyFill="1" applyBorder="1" applyAlignment="1" applyProtection="1">
      <alignment horizontal="center" vertical="center"/>
    </xf>
    <xf numFmtId="0" fontId="17" fillId="3" borderId="20" xfId="107" applyFont="1" applyFill="1" applyBorder="1" applyAlignment="1" applyProtection="1">
      <alignment horizontal="center" vertical="center"/>
    </xf>
    <xf numFmtId="0" fontId="17" fillId="3" borderId="5" xfId="107" applyFont="1" applyFill="1" applyBorder="1" applyAlignment="1" applyProtection="1">
      <alignment horizontal="center" vertical="center"/>
    </xf>
    <xf numFmtId="0" fontId="17" fillId="3" borderId="9" xfId="107" applyFont="1" applyFill="1" applyBorder="1" applyAlignment="1" applyProtection="1">
      <alignment horizontal="center" vertical="center"/>
    </xf>
    <xf numFmtId="38" fontId="17" fillId="3" borderId="22" xfId="108" applyFont="1" applyFill="1" applyBorder="1" applyAlignment="1" applyProtection="1">
      <alignment vertical="center"/>
    </xf>
    <xf numFmtId="38" fontId="17" fillId="3" borderId="19" xfId="108" applyFont="1" applyFill="1" applyBorder="1" applyAlignment="1" applyProtection="1">
      <alignment horizontal="center" vertical="center"/>
    </xf>
    <xf numFmtId="38" fontId="17" fillId="3" borderId="20" xfId="108" applyFont="1" applyFill="1" applyBorder="1" applyAlignment="1" applyProtection="1">
      <alignment horizontal="center" vertical="center"/>
    </xf>
    <xf numFmtId="38" fontId="17" fillId="3" borderId="21" xfId="108" applyFont="1" applyFill="1" applyBorder="1" applyAlignment="1" applyProtection="1">
      <alignment horizontal="center" vertical="center"/>
    </xf>
    <xf numFmtId="0" fontId="17" fillId="3" borderId="18" xfId="107" applyFont="1" applyFill="1" applyBorder="1" applyAlignment="1" applyProtection="1">
      <alignment horizontal="center" vertical="center"/>
    </xf>
    <xf numFmtId="0" fontId="17" fillId="3" borderId="3" xfId="107" applyFont="1" applyFill="1" applyBorder="1" applyAlignment="1" applyProtection="1">
      <alignment horizontal="center" vertical="center"/>
    </xf>
    <xf numFmtId="38" fontId="17" fillId="3" borderId="4" xfId="108" applyFont="1" applyFill="1" applyBorder="1" applyAlignment="1" applyProtection="1">
      <alignment vertical="center"/>
    </xf>
    <xf numFmtId="38" fontId="17" fillId="3" borderId="0" xfId="108" applyFont="1" applyFill="1" applyBorder="1" applyAlignment="1" applyProtection="1">
      <alignment vertical="center"/>
    </xf>
    <xf numFmtId="0" fontId="17" fillId="3" borderId="16" xfId="107" applyFont="1" applyFill="1" applyBorder="1" applyAlignment="1" applyProtection="1">
      <alignment horizontal="center" vertical="center"/>
    </xf>
    <xf numFmtId="177" fontId="17" fillId="3" borderId="31" xfId="108" applyNumberFormat="1" applyFont="1" applyFill="1" applyBorder="1" applyAlignment="1" applyProtection="1">
      <alignment vertical="center"/>
    </xf>
    <xf numFmtId="177" fontId="17" fillId="3" borderId="27" xfId="108" applyNumberFormat="1" applyFont="1" applyFill="1" applyBorder="1" applyAlignment="1" applyProtection="1">
      <alignment vertical="center"/>
    </xf>
    <xf numFmtId="177" fontId="17" fillId="3" borderId="28" xfId="108" applyNumberFormat="1" applyFont="1" applyFill="1" applyBorder="1" applyAlignment="1" applyProtection="1">
      <alignment vertical="center"/>
    </xf>
    <xf numFmtId="0" fontId="17" fillId="3" borderId="15" xfId="107" applyFont="1" applyFill="1" applyBorder="1" applyAlignment="1" applyProtection="1">
      <alignment horizontal="center" vertical="center"/>
    </xf>
    <xf numFmtId="0" fontId="17" fillId="3" borderId="11" xfId="107" applyFont="1" applyFill="1" applyBorder="1" applyAlignment="1" applyProtection="1">
      <alignment horizontal="center" vertical="center"/>
    </xf>
    <xf numFmtId="0" fontId="17" fillId="3" borderId="27" xfId="107" applyFont="1" applyFill="1" applyBorder="1" applyAlignment="1" applyProtection="1">
      <alignment horizontal="center" vertical="center"/>
    </xf>
    <xf numFmtId="177" fontId="17" fillId="3" borderId="64" xfId="108" applyNumberFormat="1" applyFont="1" applyFill="1" applyBorder="1" applyAlignment="1" applyProtection="1">
      <alignment vertical="center"/>
    </xf>
    <xf numFmtId="0" fontId="17" fillId="2" borderId="2" xfId="107" applyFont="1" applyFill="1" applyBorder="1" applyAlignment="1" applyProtection="1">
      <alignment horizontal="left" vertical="center" shrinkToFit="1"/>
      <protection locked="0"/>
    </xf>
    <xf numFmtId="0" fontId="17" fillId="2" borderId="1" xfId="107" applyFont="1" applyFill="1" applyBorder="1" applyAlignment="1" applyProtection="1">
      <alignment horizontal="left" vertical="center" shrinkToFit="1"/>
      <protection locked="0"/>
    </xf>
    <xf numFmtId="181" fontId="17" fillId="2" borderId="1" xfId="107" applyNumberFormat="1" applyFont="1" applyFill="1" applyBorder="1" applyAlignment="1" applyProtection="1">
      <alignment horizontal="left" vertical="center"/>
      <protection locked="0"/>
    </xf>
    <xf numFmtId="181" fontId="17" fillId="2" borderId="12" xfId="107" applyNumberFormat="1" applyFont="1" applyFill="1" applyBorder="1" applyAlignment="1" applyProtection="1">
      <alignment horizontal="left" vertical="center"/>
      <protection locked="0"/>
    </xf>
    <xf numFmtId="181" fontId="17" fillId="2" borderId="10" xfId="107" applyNumberFormat="1" applyFont="1" applyFill="1" applyBorder="1" applyAlignment="1" applyProtection="1">
      <alignment horizontal="left" vertical="center"/>
      <protection locked="0"/>
    </xf>
    <xf numFmtId="0" fontId="17" fillId="2" borderId="23" xfId="107" applyFont="1" applyFill="1" applyBorder="1" applyAlignment="1" applyProtection="1">
      <alignment horizontal="right" vertical="center"/>
      <protection locked="0"/>
    </xf>
    <xf numFmtId="0" fontId="17" fillId="2" borderId="24" xfId="107" applyFont="1" applyFill="1" applyBorder="1" applyAlignment="1" applyProtection="1">
      <alignment horizontal="right" vertical="center"/>
      <protection locked="0"/>
    </xf>
    <xf numFmtId="9" fontId="79" fillId="8" borderId="0" xfId="106" applyNumberFormat="1" applyFont="1" applyFill="1" applyBorder="1" applyAlignment="1">
      <alignment horizontal="left" vertical="center"/>
    </xf>
    <xf numFmtId="9" fontId="54" fillId="0" borderId="0" xfId="106" applyNumberFormat="1" applyFont="1" applyBorder="1" applyAlignment="1">
      <alignment horizontal="left" vertical="top"/>
    </xf>
    <xf numFmtId="9" fontId="54" fillId="0" borderId="7" xfId="106" applyNumberFormat="1" applyFont="1" applyBorder="1" applyAlignment="1">
      <alignment horizontal="left" vertical="top"/>
    </xf>
    <xf numFmtId="0" fontId="17" fillId="3" borderId="4" xfId="107" applyFont="1" applyFill="1" applyBorder="1" applyAlignment="1" applyProtection="1">
      <alignment horizontal="center" vertical="center"/>
    </xf>
    <xf numFmtId="0" fontId="17" fillId="3" borderId="0" xfId="107" applyFont="1" applyFill="1" applyBorder="1" applyAlignment="1" applyProtection="1">
      <alignment horizontal="center" vertical="center"/>
    </xf>
    <xf numFmtId="0" fontId="17" fillId="3" borderId="4" xfId="107" applyFont="1" applyFill="1" applyBorder="1" applyAlignment="1" applyProtection="1">
      <alignment horizontal="center" vertical="center" wrapText="1"/>
    </xf>
    <xf numFmtId="0" fontId="17" fillId="3" borderId="0" xfId="107" applyFont="1" applyFill="1" applyBorder="1" applyAlignment="1" applyProtection="1">
      <alignment horizontal="center" vertical="center" wrapText="1"/>
    </xf>
    <xf numFmtId="0" fontId="17" fillId="3" borderId="6" xfId="107" applyFont="1" applyFill="1" applyBorder="1" applyAlignment="1" applyProtection="1">
      <alignment horizontal="center" vertical="center" wrapText="1"/>
    </xf>
    <xf numFmtId="0" fontId="17" fillId="3" borderId="0" xfId="107" applyFont="1" applyFill="1" applyBorder="1" applyAlignment="1" applyProtection="1">
      <alignment vertical="center"/>
    </xf>
    <xf numFmtId="0" fontId="17" fillId="3" borderId="7" xfId="107" applyFont="1" applyFill="1" applyBorder="1" applyAlignment="1" applyProtection="1">
      <alignment vertical="center"/>
    </xf>
    <xf numFmtId="0" fontId="17" fillId="3" borderId="8" xfId="107" applyFont="1" applyFill="1" applyBorder="1" applyAlignment="1" applyProtection="1">
      <alignment vertical="center"/>
    </xf>
    <xf numFmtId="0" fontId="17" fillId="3" borderId="6" xfId="107" applyFont="1" applyFill="1" applyBorder="1" applyAlignment="1" applyProtection="1">
      <alignment horizontal="center" vertical="center"/>
    </xf>
    <xf numFmtId="0" fontId="77" fillId="0" borderId="1" xfId="107" applyFont="1" applyBorder="1" applyAlignment="1">
      <alignment horizontal="left" vertical="center"/>
    </xf>
    <xf numFmtId="0" fontId="77" fillId="0" borderId="12" xfId="107" applyFont="1" applyBorder="1" applyAlignment="1">
      <alignment horizontal="left" vertical="center"/>
    </xf>
    <xf numFmtId="0" fontId="17" fillId="3" borderId="4" xfId="107" applyFont="1" applyFill="1" applyBorder="1" applyAlignment="1" applyProtection="1">
      <alignment vertical="center"/>
    </xf>
    <xf numFmtId="0" fontId="17" fillId="2" borderId="2" xfId="107" applyFont="1" applyFill="1" applyBorder="1" applyAlignment="1" applyProtection="1">
      <alignment vertical="center"/>
      <protection locked="0"/>
    </xf>
    <xf numFmtId="9" fontId="54" fillId="0" borderId="0" xfId="106" applyNumberFormat="1" applyFont="1" applyBorder="1" applyAlignment="1">
      <alignment horizontal="left" vertical="top" wrapText="1"/>
    </xf>
    <xf numFmtId="0" fontId="54" fillId="11" borderId="0" xfId="104" applyFont="1" applyFill="1" applyBorder="1" applyAlignment="1">
      <alignment horizontal="left" vertical="center"/>
    </xf>
    <xf numFmtId="0" fontId="16" fillId="0" borderId="7" xfId="58" applyFont="1" applyBorder="1" applyAlignment="1">
      <alignment horizontal="left" vertical="center"/>
    </xf>
    <xf numFmtId="0" fontId="49" fillId="0" borderId="4" xfId="58" applyFont="1" applyBorder="1" applyAlignment="1">
      <alignment horizontal="center" vertical="center" wrapText="1"/>
    </xf>
    <xf numFmtId="0" fontId="49" fillId="0" borderId="0" xfId="58" applyFont="1" applyBorder="1" applyAlignment="1">
      <alignment horizontal="center" vertical="center"/>
    </xf>
    <xf numFmtId="0" fontId="49" fillId="0" borderId="4" xfId="58" applyFont="1" applyBorder="1" applyAlignment="1">
      <alignment horizontal="center" vertical="center"/>
    </xf>
    <xf numFmtId="0" fontId="49" fillId="0" borderId="26" xfId="58" applyFont="1" applyBorder="1" applyAlignment="1">
      <alignment horizontal="center" vertical="center"/>
    </xf>
    <xf numFmtId="0" fontId="49" fillId="0" borderId="27" xfId="58" applyFont="1" applyBorder="1" applyAlignment="1">
      <alignment horizontal="center" vertical="center"/>
    </xf>
    <xf numFmtId="0" fontId="49" fillId="0" borderId="3" xfId="58" applyFont="1" applyBorder="1" applyAlignment="1">
      <alignment horizontal="center" vertical="center"/>
    </xf>
    <xf numFmtId="0" fontId="49" fillId="0" borderId="8" xfId="58" applyFont="1" applyBorder="1" applyAlignment="1">
      <alignment horizontal="center" vertical="center"/>
    </xf>
    <xf numFmtId="0" fontId="49" fillId="0" borderId="7" xfId="58" applyFont="1" applyBorder="1" applyAlignment="1">
      <alignment horizontal="center" vertical="center"/>
    </xf>
    <xf numFmtId="0" fontId="54" fillId="2" borderId="0" xfId="57" applyFont="1" applyFill="1" applyBorder="1" applyAlignment="1">
      <alignment horizontal="left" vertical="center"/>
    </xf>
    <xf numFmtId="0" fontId="56" fillId="7" borderId="0" xfId="58" applyFont="1" applyFill="1" applyBorder="1" applyAlignment="1">
      <alignment horizontal="center" vertical="center"/>
    </xf>
    <xf numFmtId="9" fontId="16" fillId="0" borderId="0" xfId="59" applyNumberFormat="1" applyFont="1" applyBorder="1" applyAlignment="1">
      <alignment horizontal="right" vertical="center"/>
    </xf>
    <xf numFmtId="9" fontId="17" fillId="0" borderId="0" xfId="59" applyNumberFormat="1" applyFont="1" applyBorder="1" applyAlignment="1">
      <alignment horizontal="right" vertical="center"/>
    </xf>
    <xf numFmtId="0" fontId="16" fillId="0" borderId="2" xfId="58" applyFont="1" applyBorder="1" applyAlignment="1">
      <alignment horizontal="center" vertical="center"/>
    </xf>
    <xf numFmtId="9" fontId="16" fillId="0" borderId="2" xfId="59" applyNumberFormat="1" applyFont="1" applyBorder="1" applyAlignment="1">
      <alignment horizontal="center" vertical="center"/>
    </xf>
    <xf numFmtId="178" fontId="16" fillId="0" borderId="2" xfId="59" applyNumberFormat="1" applyFont="1" applyBorder="1" applyAlignment="1">
      <alignment horizontal="center" vertical="center"/>
    </xf>
    <xf numFmtId="58" fontId="49" fillId="0" borderId="3" xfId="58" applyNumberFormat="1" applyFont="1" applyBorder="1" applyAlignment="1">
      <alignment horizontal="center" vertical="center"/>
    </xf>
    <xf numFmtId="0" fontId="49" fillId="0" borderId="7" xfId="58" applyNumberFormat="1" applyFont="1" applyBorder="1" applyAlignment="1">
      <alignment horizontal="center" vertical="center"/>
    </xf>
    <xf numFmtId="0" fontId="49" fillId="0" borderId="35" xfId="58" applyFont="1" applyBorder="1" applyAlignment="1">
      <alignment horizontal="center" vertical="center"/>
    </xf>
    <xf numFmtId="0" fontId="49" fillId="0" borderId="34" xfId="58" applyFont="1" applyBorder="1" applyAlignment="1">
      <alignment horizontal="center" vertical="center"/>
    </xf>
    <xf numFmtId="0" fontId="49" fillId="0" borderId="36" xfId="58" applyFont="1" applyBorder="1" applyAlignment="1">
      <alignment horizontal="center" vertical="center"/>
    </xf>
    <xf numFmtId="0" fontId="16" fillId="0" borderId="2" xfId="58" applyFont="1" applyBorder="1" applyAlignment="1">
      <alignment horizontal="left" vertical="top" wrapText="1"/>
    </xf>
    <xf numFmtId="0" fontId="16" fillId="0" borderId="2" xfId="58" applyFont="1" applyBorder="1" applyAlignment="1">
      <alignment horizontal="left" vertical="top"/>
    </xf>
    <xf numFmtId="9" fontId="16" fillId="0" borderId="2" xfId="59" applyNumberFormat="1" applyFont="1" applyBorder="1" applyAlignment="1">
      <alignment horizontal="right" vertical="top" wrapText="1"/>
    </xf>
    <xf numFmtId="9" fontId="16" fillId="0" borderId="2" xfId="59" applyNumberFormat="1" applyFont="1" applyBorder="1" applyAlignment="1">
      <alignment horizontal="right" vertical="top"/>
    </xf>
    <xf numFmtId="9" fontId="16" fillId="0" borderId="2" xfId="59" applyNumberFormat="1" applyFont="1" applyBorder="1" applyAlignment="1">
      <alignment horizontal="left" vertical="top" wrapText="1"/>
    </xf>
    <xf numFmtId="9" fontId="16" fillId="0" borderId="2" xfId="59" applyNumberFormat="1" applyFont="1" applyBorder="1" applyAlignment="1">
      <alignment horizontal="left" vertical="top"/>
    </xf>
    <xf numFmtId="9" fontId="16" fillId="0" borderId="2" xfId="59" applyNumberFormat="1" applyFont="1" applyBorder="1" applyAlignment="1">
      <alignment horizontal="center" vertical="top" wrapText="1"/>
    </xf>
    <xf numFmtId="9" fontId="16" fillId="0" borderId="2" xfId="59" applyNumberFormat="1" applyFont="1" applyBorder="1" applyAlignment="1">
      <alignment horizontal="center" vertical="top"/>
    </xf>
    <xf numFmtId="178" fontId="16" fillId="0" borderId="2" xfId="59" applyNumberFormat="1" applyFont="1" applyBorder="1" applyAlignment="1">
      <alignment horizontal="left" vertical="top" wrapText="1"/>
    </xf>
    <xf numFmtId="178" fontId="16" fillId="0" borderId="2" xfId="59" applyNumberFormat="1" applyFont="1" applyBorder="1" applyAlignment="1">
      <alignment horizontal="left" vertical="top"/>
    </xf>
    <xf numFmtId="0" fontId="49" fillId="0" borderId="40" xfId="58" applyFont="1" applyBorder="1" applyAlignment="1">
      <alignment vertical="center" wrapText="1"/>
    </xf>
    <xf numFmtId="0" fontId="49" fillId="0" borderId="29" xfId="58" applyFont="1" applyBorder="1" applyAlignment="1">
      <alignment vertical="center" wrapText="1"/>
    </xf>
    <xf numFmtId="0" fontId="49" fillId="0" borderId="30" xfId="58" applyFont="1" applyBorder="1" applyAlignment="1">
      <alignment vertical="center" wrapText="1"/>
    </xf>
    <xf numFmtId="0" fontId="49" fillId="0" borderId="4" xfId="58" applyFont="1" applyBorder="1" applyAlignment="1">
      <alignment vertical="center" wrapText="1"/>
    </xf>
    <xf numFmtId="0" fontId="49" fillId="0" borderId="0" xfId="58" applyFont="1" applyBorder="1" applyAlignment="1">
      <alignment vertical="center" wrapText="1"/>
    </xf>
    <xf numFmtId="0" fontId="49" fillId="0" borderId="6" xfId="58" applyFont="1" applyBorder="1" applyAlignment="1">
      <alignment vertical="center" wrapText="1"/>
    </xf>
    <xf numFmtId="0" fontId="49" fillId="0" borderId="26" xfId="58" applyFont="1" applyBorder="1" applyAlignment="1">
      <alignment vertical="center" wrapText="1"/>
    </xf>
    <xf numFmtId="0" fontId="49" fillId="0" borderId="27" xfId="58" applyFont="1" applyBorder="1" applyAlignment="1">
      <alignment vertical="center" wrapText="1"/>
    </xf>
    <xf numFmtId="0" fontId="49" fillId="0" borderId="28" xfId="58" applyFont="1" applyBorder="1" applyAlignment="1">
      <alignment vertical="center" wrapText="1"/>
    </xf>
    <xf numFmtId="38" fontId="49" fillId="0" borderId="0" xfId="60" applyFont="1" applyBorder="1" applyAlignment="1">
      <alignment vertical="center"/>
    </xf>
    <xf numFmtId="179" fontId="49" fillId="0" borderId="0" xfId="58" applyNumberFormat="1" applyFont="1" applyBorder="1" applyAlignment="1">
      <alignment horizontal="center" vertical="center"/>
    </xf>
    <xf numFmtId="0" fontId="49" fillId="0" borderId="0" xfId="58" applyFont="1" applyBorder="1" applyAlignment="1">
      <alignment horizontal="left" vertical="center"/>
    </xf>
    <xf numFmtId="0" fontId="49" fillId="0" borderId="27" xfId="58" applyFont="1" applyBorder="1" applyAlignment="1">
      <alignment horizontal="right" vertical="center"/>
    </xf>
    <xf numFmtId="38" fontId="49" fillId="0" borderId="27" xfId="60" applyFont="1" applyBorder="1" applyAlignment="1">
      <alignment vertical="center"/>
    </xf>
    <xf numFmtId="0" fontId="49" fillId="0" borderId="27" xfId="58" applyFont="1" applyBorder="1" applyAlignment="1">
      <alignment vertical="center"/>
    </xf>
    <xf numFmtId="0" fontId="49" fillId="0" borderId="28" xfId="58" applyFont="1" applyBorder="1" applyAlignment="1">
      <alignment vertical="center"/>
    </xf>
    <xf numFmtId="0" fontId="49" fillId="0" borderId="27" xfId="58" applyFont="1" applyBorder="1" applyAlignment="1">
      <alignment horizontal="distributed" vertical="center"/>
    </xf>
    <xf numFmtId="9" fontId="16" fillId="0" borderId="7" xfId="59" applyNumberFormat="1" applyFont="1" applyBorder="1" applyAlignment="1">
      <alignment horizontal="right" vertical="center"/>
    </xf>
    <xf numFmtId="0" fontId="16" fillId="0" borderId="23" xfId="58" applyFont="1" applyBorder="1" applyAlignment="1">
      <alignment horizontal="left" vertical="top" wrapText="1"/>
    </xf>
    <xf numFmtId="0" fontId="16" fillId="0" borderId="24" xfId="58" applyFont="1" applyBorder="1" applyAlignment="1">
      <alignment horizontal="left" vertical="top" wrapText="1"/>
    </xf>
    <xf numFmtId="0" fontId="16" fillId="0" borderId="25" xfId="58" applyFont="1" applyBorder="1" applyAlignment="1">
      <alignment horizontal="left" vertical="top" wrapText="1"/>
    </xf>
    <xf numFmtId="0" fontId="16" fillId="0" borderId="4" xfId="58" applyFont="1" applyBorder="1" applyAlignment="1">
      <alignment horizontal="left" vertical="top" wrapText="1"/>
    </xf>
    <xf numFmtId="0" fontId="16" fillId="0" borderId="0" xfId="58" applyFont="1" applyBorder="1" applyAlignment="1">
      <alignment horizontal="left" vertical="top" wrapText="1"/>
    </xf>
    <xf numFmtId="0" fontId="16" fillId="0" borderId="6" xfId="58" applyFont="1" applyBorder="1" applyAlignment="1">
      <alignment horizontal="left" vertical="top" wrapText="1"/>
    </xf>
    <xf numFmtId="0" fontId="16" fillId="0" borderId="3" xfId="58" applyFont="1" applyBorder="1" applyAlignment="1">
      <alignment horizontal="left" vertical="top" wrapText="1"/>
    </xf>
    <xf numFmtId="0" fontId="16" fillId="0" borderId="7" xfId="58" applyFont="1" applyBorder="1" applyAlignment="1">
      <alignment horizontal="left" vertical="top" wrapText="1"/>
    </xf>
    <xf numFmtId="0" fontId="16" fillId="0" borderId="8" xfId="58" applyFont="1" applyBorder="1" applyAlignment="1">
      <alignment horizontal="left" vertical="top" wrapText="1"/>
    </xf>
    <xf numFmtId="0" fontId="17" fillId="0" borderId="4" xfId="58" applyFont="1" applyBorder="1" applyAlignment="1">
      <alignment horizontal="center" vertical="center" wrapText="1"/>
    </xf>
    <xf numFmtId="0" fontId="17" fillId="0" borderId="0" xfId="58" applyFont="1" applyBorder="1" applyAlignment="1">
      <alignment horizontal="center" vertical="center"/>
    </xf>
    <xf numFmtId="0" fontId="17" fillId="0" borderId="4" xfId="58" applyFont="1" applyBorder="1" applyAlignment="1">
      <alignment horizontal="center" vertical="center"/>
    </xf>
    <xf numFmtId="0" fontId="17" fillId="0" borderId="26" xfId="58" applyFont="1" applyBorder="1" applyAlignment="1">
      <alignment horizontal="center" vertical="center"/>
    </xf>
    <xf numFmtId="0" fontId="17" fillId="0" borderId="27" xfId="58" applyFont="1" applyBorder="1" applyAlignment="1">
      <alignment horizontal="center" vertical="center"/>
    </xf>
    <xf numFmtId="0" fontId="49" fillId="0" borderId="19" xfId="58" applyFont="1" applyBorder="1" applyAlignment="1">
      <alignment horizontal="center" vertical="center"/>
    </xf>
    <xf numFmtId="0" fontId="49" fillId="0" borderId="20" xfId="58" applyFont="1" applyBorder="1" applyAlignment="1">
      <alignment horizontal="center" vertical="center"/>
    </xf>
    <xf numFmtId="0" fontId="49" fillId="0" borderId="21" xfId="58" applyFont="1" applyBorder="1" applyAlignment="1">
      <alignment horizontal="center" vertical="center"/>
    </xf>
    <xf numFmtId="178" fontId="17" fillId="0" borderId="2" xfId="59" applyNumberFormat="1" applyFont="1" applyBorder="1" applyAlignment="1">
      <alignment horizontal="left" vertical="top" wrapText="1"/>
    </xf>
    <xf numFmtId="9" fontId="17" fillId="0" borderId="2" xfId="59" applyNumberFormat="1" applyFont="1" applyBorder="1" applyAlignment="1">
      <alignment horizontal="left" vertical="top" wrapText="1"/>
    </xf>
    <xf numFmtId="9" fontId="17" fillId="0" borderId="2" xfId="59" applyNumberFormat="1" applyFont="1" applyBorder="1" applyAlignment="1">
      <alignment horizontal="left" vertical="top"/>
    </xf>
    <xf numFmtId="178" fontId="17" fillId="0" borderId="2" xfId="59" applyNumberFormat="1" applyFont="1" applyBorder="1" applyAlignment="1">
      <alignment horizontal="left" vertical="top"/>
    </xf>
    <xf numFmtId="0" fontId="16" fillId="0" borderId="2" xfId="58" applyFont="1" applyBorder="1" applyAlignment="1">
      <alignment horizontal="left" vertical="center"/>
    </xf>
    <xf numFmtId="3" fontId="16" fillId="0" borderId="2" xfId="59" applyNumberFormat="1" applyFont="1" applyBorder="1" applyAlignment="1">
      <alignment horizontal="right" vertical="center"/>
    </xf>
    <xf numFmtId="0" fontId="16" fillId="0" borderId="2" xfId="59" applyNumberFormat="1" applyFont="1" applyBorder="1" applyAlignment="1">
      <alignment horizontal="right" vertical="center"/>
    </xf>
    <xf numFmtId="9" fontId="16" fillId="0" borderId="2" xfId="59" applyNumberFormat="1" applyFont="1" applyBorder="1" applyAlignment="1">
      <alignment horizontal="left" vertical="center"/>
    </xf>
    <xf numFmtId="178" fontId="16" fillId="0" borderId="2" xfId="59" applyNumberFormat="1" applyFont="1" applyBorder="1" applyAlignment="1">
      <alignment horizontal="left" vertical="center"/>
    </xf>
    <xf numFmtId="58" fontId="49" fillId="0" borderId="19" xfId="58" applyNumberFormat="1" applyFont="1" applyBorder="1" applyAlignment="1">
      <alignment horizontal="center" vertical="center"/>
    </xf>
    <xf numFmtId="58" fontId="49" fillId="0" borderId="20" xfId="58" applyNumberFormat="1" applyFont="1" applyBorder="1" applyAlignment="1">
      <alignment horizontal="center" vertical="center"/>
    </xf>
    <xf numFmtId="178" fontId="16" fillId="0" borderId="0" xfId="59" applyNumberFormat="1" applyFont="1" applyBorder="1" applyAlignment="1">
      <alignment horizontal="right" vertical="center"/>
    </xf>
    <xf numFmtId="0" fontId="21" fillId="0" borderId="4" xfId="58" applyFont="1" applyBorder="1" applyAlignment="1">
      <alignment horizontal="left" vertical="top"/>
    </xf>
    <xf numFmtId="0" fontId="21" fillId="0" borderId="0" xfId="58" applyFont="1" applyBorder="1" applyAlignment="1">
      <alignment horizontal="left" vertical="top"/>
    </xf>
    <xf numFmtId="0" fontId="21" fillId="0" borderId="217" xfId="58" applyFont="1" applyBorder="1" applyAlignment="1">
      <alignment horizontal="left" vertical="top"/>
    </xf>
    <xf numFmtId="0" fontId="21" fillId="0" borderId="232" xfId="58" applyFont="1" applyBorder="1" applyAlignment="1">
      <alignment horizontal="left" vertical="top"/>
    </xf>
    <xf numFmtId="0" fontId="21" fillId="0" borderId="193" xfId="58" applyFont="1" applyBorder="1" applyAlignment="1">
      <alignment horizontal="left" vertical="top"/>
    </xf>
    <xf numFmtId="0" fontId="21" fillId="0" borderId="233" xfId="58" applyFont="1" applyBorder="1" applyAlignment="1">
      <alignment horizontal="left" vertical="top"/>
    </xf>
    <xf numFmtId="0" fontId="21" fillId="0" borderId="14" xfId="58" applyFont="1" applyBorder="1" applyAlignment="1">
      <alignment horizontal="left" vertical="top" wrapText="1"/>
    </xf>
    <xf numFmtId="0" fontId="21" fillId="0" borderId="5" xfId="58" applyFont="1" applyBorder="1" applyAlignment="1">
      <alignment horizontal="left" vertical="top" wrapText="1"/>
    </xf>
    <xf numFmtId="0" fontId="21" fillId="0" borderId="9" xfId="58" applyFont="1" applyBorder="1" applyAlignment="1">
      <alignment horizontal="left" vertical="top" wrapText="1"/>
    </xf>
    <xf numFmtId="0" fontId="54" fillId="11" borderId="0" xfId="57" applyFont="1" applyFill="1" applyBorder="1" applyAlignment="1">
      <alignment horizontal="left" vertical="center"/>
    </xf>
    <xf numFmtId="9" fontId="56" fillId="8" borderId="0" xfId="59" applyNumberFormat="1" applyFont="1" applyFill="1" applyBorder="1" applyAlignment="1">
      <alignment horizontal="center" vertical="center"/>
    </xf>
    <xf numFmtId="0" fontId="49" fillId="0" borderId="14" xfId="58" applyFont="1" applyBorder="1" applyAlignment="1">
      <alignment horizontal="center" vertical="center" wrapText="1"/>
    </xf>
    <xf numFmtId="0" fontId="49" fillId="0" borderId="9" xfId="58" applyFont="1" applyBorder="1" applyAlignment="1">
      <alignment horizontal="center" vertical="center"/>
    </xf>
    <xf numFmtId="0" fontId="49" fillId="0" borderId="6" xfId="58" applyFont="1" applyBorder="1" applyAlignment="1">
      <alignment horizontal="center" vertical="center"/>
    </xf>
    <xf numFmtId="0" fontId="49" fillId="0" borderId="28" xfId="58" applyFont="1" applyBorder="1" applyAlignment="1">
      <alignment horizontal="center" vertical="center"/>
    </xf>
    <xf numFmtId="0" fontId="49" fillId="0" borderId="41" xfId="58" applyFont="1" applyBorder="1" applyAlignment="1">
      <alignment horizontal="center" vertical="center"/>
    </xf>
    <xf numFmtId="0" fontId="49" fillId="0" borderId="42" xfId="58" applyFont="1" applyBorder="1" applyAlignment="1">
      <alignment horizontal="center" vertical="center"/>
    </xf>
    <xf numFmtId="0" fontId="49" fillId="0" borderId="43" xfId="58" applyFont="1" applyBorder="1" applyAlignment="1">
      <alignment horizontal="center" vertical="center"/>
    </xf>
    <xf numFmtId="38" fontId="49" fillId="0" borderId="41" xfId="60" applyFont="1" applyBorder="1" applyAlignment="1">
      <alignment horizontal="center" vertical="center"/>
    </xf>
    <xf numFmtId="38" fontId="49" fillId="0" borderId="42" xfId="60" applyFont="1" applyBorder="1" applyAlignment="1">
      <alignment horizontal="center" vertical="center"/>
    </xf>
    <xf numFmtId="38" fontId="49" fillId="0" borderId="43" xfId="60" applyFont="1" applyBorder="1" applyAlignment="1">
      <alignment horizontal="center" vertical="center"/>
    </xf>
    <xf numFmtId="0" fontId="49" fillId="0" borderId="44" xfId="58" applyFont="1" applyBorder="1" applyAlignment="1">
      <alignment horizontal="center" vertical="center"/>
    </xf>
    <xf numFmtId="176" fontId="49" fillId="0" borderId="4" xfId="58" applyNumberFormat="1" applyFont="1" applyBorder="1" applyAlignment="1">
      <alignment horizontal="right" vertical="center" shrinkToFit="1"/>
    </xf>
    <xf numFmtId="176" fontId="49" fillId="0" borderId="0" xfId="58" applyNumberFormat="1" applyFont="1" applyBorder="1" applyAlignment="1">
      <alignment horizontal="right" vertical="center" shrinkToFit="1"/>
    </xf>
    <xf numFmtId="38" fontId="49" fillId="0" borderId="40" xfId="60" applyFont="1" applyBorder="1" applyAlignment="1">
      <alignment vertical="center"/>
    </xf>
    <xf numFmtId="38" fontId="49" fillId="0" borderId="29" xfId="60" applyFont="1" applyBorder="1" applyAlignment="1">
      <alignment vertical="center"/>
    </xf>
    <xf numFmtId="38" fontId="49" fillId="0" borderId="4" xfId="60" applyFont="1" applyBorder="1" applyAlignment="1">
      <alignment vertical="center"/>
    </xf>
    <xf numFmtId="38" fontId="49" fillId="0" borderId="47" xfId="60" applyFont="1" applyBorder="1" applyAlignment="1">
      <alignment horizontal="right" vertical="center"/>
    </xf>
    <xf numFmtId="38" fontId="49" fillId="0" borderId="48" xfId="60" applyFont="1" applyBorder="1" applyAlignment="1">
      <alignment horizontal="right" vertical="center"/>
    </xf>
    <xf numFmtId="0" fontId="49" fillId="0" borderId="40" xfId="58" applyFont="1" applyBorder="1" applyAlignment="1">
      <alignment vertical="center"/>
    </xf>
    <xf numFmtId="0" fontId="49" fillId="0" borderId="29" xfId="58" applyFont="1" applyBorder="1" applyAlignment="1">
      <alignment vertical="center"/>
    </xf>
    <xf numFmtId="0" fontId="49" fillId="0" borderId="102" xfId="58" applyFont="1" applyBorder="1" applyAlignment="1">
      <alignment vertical="center"/>
    </xf>
    <xf numFmtId="176" fontId="49" fillId="0" borderId="52" xfId="58" applyNumberFormat="1" applyFont="1" applyBorder="1" applyAlignment="1">
      <alignment horizontal="right" vertical="center" shrinkToFit="1"/>
    </xf>
    <xf numFmtId="176" fontId="49" fillId="0" borderId="53" xfId="58" applyNumberFormat="1" applyFont="1" applyBorder="1" applyAlignment="1">
      <alignment horizontal="right" vertical="center" shrinkToFit="1"/>
    </xf>
    <xf numFmtId="38" fontId="49" fillId="0" borderId="52" xfId="60" applyFont="1" applyBorder="1" applyAlignment="1">
      <alignment horizontal="right" vertical="center"/>
    </xf>
    <xf numFmtId="38" fontId="49" fillId="0" borderId="53" xfId="60" applyFont="1" applyBorder="1" applyAlignment="1">
      <alignment horizontal="right" vertical="center"/>
    </xf>
    <xf numFmtId="176" fontId="49" fillId="0" borderId="26" xfId="58" applyNumberFormat="1" applyFont="1" applyBorder="1" applyAlignment="1">
      <alignment horizontal="right" vertical="center" shrinkToFit="1"/>
    </xf>
    <xf numFmtId="176" fontId="49" fillId="0" borderId="27" xfId="58" applyNumberFormat="1" applyFont="1" applyBorder="1" applyAlignment="1">
      <alignment horizontal="right" vertical="center" shrinkToFit="1"/>
    </xf>
    <xf numFmtId="38" fontId="49" fillId="0" borderId="37" xfId="60" applyFont="1" applyBorder="1" applyAlignment="1">
      <alignment vertical="center"/>
    </xf>
    <xf numFmtId="38" fontId="49" fillId="0" borderId="38" xfId="60" applyFont="1" applyBorder="1" applyAlignment="1">
      <alignment vertical="center"/>
    </xf>
    <xf numFmtId="38" fontId="49" fillId="0" borderId="37" xfId="60" applyFont="1" applyBorder="1" applyAlignment="1">
      <alignment horizontal="right" vertical="center"/>
    </xf>
    <xf numFmtId="38" fontId="49" fillId="0" borderId="38" xfId="60" applyFont="1" applyBorder="1" applyAlignment="1">
      <alignment horizontal="right" vertical="center"/>
    </xf>
    <xf numFmtId="0" fontId="49" fillId="0" borderId="26" xfId="58" applyFont="1" applyBorder="1" applyAlignment="1">
      <alignment vertical="center"/>
    </xf>
    <xf numFmtId="0" fontId="49" fillId="0" borderId="104" xfId="58" applyFont="1" applyBorder="1" applyAlignment="1">
      <alignment vertical="center"/>
    </xf>
    <xf numFmtId="0" fontId="49" fillId="0" borderId="52" xfId="58" applyFont="1" applyBorder="1" applyAlignment="1">
      <alignment vertical="center"/>
    </xf>
    <xf numFmtId="0" fontId="49" fillId="0" borderId="53" xfId="58" applyFont="1" applyBorder="1" applyAlignment="1">
      <alignment vertical="center"/>
    </xf>
    <xf numFmtId="0" fontId="49" fillId="0" borderId="103" xfId="58" applyFont="1" applyBorder="1" applyAlignment="1">
      <alignment vertical="center"/>
    </xf>
    <xf numFmtId="176" fontId="49" fillId="0" borderId="52" xfId="58" applyNumberFormat="1" applyFont="1" applyBorder="1" applyAlignment="1">
      <alignment horizontal="right" vertical="center"/>
    </xf>
    <xf numFmtId="176" fontId="49" fillId="0" borderId="53" xfId="58" applyNumberFormat="1" applyFont="1" applyBorder="1" applyAlignment="1">
      <alignment horizontal="right" vertical="center"/>
    </xf>
    <xf numFmtId="176" fontId="49" fillId="0" borderId="26" xfId="58" applyNumberFormat="1" applyFont="1" applyBorder="1" applyAlignment="1">
      <alignment horizontal="right" vertical="center"/>
    </xf>
    <xf numFmtId="176" fontId="49" fillId="0" borderId="27" xfId="58" applyNumberFormat="1" applyFont="1" applyBorder="1" applyAlignment="1">
      <alignment horizontal="right" vertical="center"/>
    </xf>
    <xf numFmtId="0" fontId="75" fillId="10" borderId="16" xfId="3" applyFont="1" applyFill="1" applyBorder="1" applyAlignment="1">
      <alignment horizontal="center" vertical="center" wrapText="1"/>
    </xf>
    <xf numFmtId="0" fontId="75" fillId="10" borderId="17" xfId="3" applyFont="1" applyFill="1" applyBorder="1" applyAlignment="1">
      <alignment horizontal="center" vertical="center" wrapText="1"/>
    </xf>
    <xf numFmtId="0" fontId="75" fillId="10" borderId="18" xfId="3" applyFont="1" applyFill="1" applyBorder="1" applyAlignment="1">
      <alignment horizontal="center" vertical="center" wrapText="1"/>
    </xf>
    <xf numFmtId="0" fontId="75" fillId="10" borderId="12" xfId="3" applyFont="1" applyFill="1" applyBorder="1" applyAlignment="1">
      <alignment horizontal="center" vertical="center" wrapText="1"/>
    </xf>
    <xf numFmtId="0" fontId="75" fillId="10" borderId="10" xfId="3" applyFont="1" applyFill="1" applyBorder="1" applyAlignment="1">
      <alignment horizontal="center" vertical="center" wrapText="1"/>
    </xf>
    <xf numFmtId="0" fontId="102" fillId="0" borderId="127" xfId="3" applyFont="1" applyBorder="1" applyAlignment="1">
      <alignment horizontal="center" vertical="center"/>
    </xf>
    <xf numFmtId="0" fontId="102" fillId="0" borderId="108" xfId="3" applyFont="1" applyBorder="1" applyAlignment="1">
      <alignment horizontal="center" vertical="center"/>
    </xf>
    <xf numFmtId="0" fontId="71" fillId="0" borderId="0" xfId="3" applyFont="1" applyAlignment="1">
      <alignment horizontal="center" vertical="center"/>
    </xf>
    <xf numFmtId="0" fontId="105" fillId="0" borderId="0" xfId="3" applyFont="1" applyAlignment="1">
      <alignment horizontal="left" vertical="center"/>
    </xf>
    <xf numFmtId="0" fontId="75" fillId="10" borderId="111" xfId="3" applyFont="1" applyFill="1" applyBorder="1" applyAlignment="1">
      <alignment horizontal="center" vertical="center"/>
    </xf>
    <xf numFmtId="0" fontId="75" fillId="10" borderId="112" xfId="3" applyFont="1" applyFill="1" applyBorder="1" applyAlignment="1">
      <alignment horizontal="center" vertical="center"/>
    </xf>
    <xf numFmtId="0" fontId="75" fillId="10" borderId="113" xfId="3" applyFont="1" applyFill="1" applyBorder="1" applyAlignment="1">
      <alignment horizontal="center" vertical="center"/>
    </xf>
    <xf numFmtId="0" fontId="75" fillId="10" borderId="116" xfId="3" applyFont="1" applyFill="1" applyBorder="1" applyAlignment="1">
      <alignment horizontal="center" vertical="center"/>
    </xf>
    <xf numFmtId="0" fontId="75" fillId="10" borderId="117" xfId="3" applyFont="1" applyFill="1" applyBorder="1" applyAlignment="1">
      <alignment horizontal="center" vertical="center"/>
    </xf>
    <xf numFmtId="0" fontId="75" fillId="10" borderId="118" xfId="3" applyFont="1" applyFill="1" applyBorder="1" applyAlignment="1">
      <alignment horizontal="center" vertical="center"/>
    </xf>
    <xf numFmtId="0" fontId="75" fillId="10" borderId="114" xfId="3" applyFont="1" applyFill="1" applyBorder="1" applyAlignment="1">
      <alignment horizontal="center" vertical="center" wrapText="1"/>
    </xf>
    <xf numFmtId="0" fontId="75" fillId="10" borderId="64" xfId="3" applyFont="1" applyFill="1" applyBorder="1" applyAlignment="1">
      <alignment horizontal="center" vertical="center" wrapText="1"/>
    </xf>
    <xf numFmtId="0" fontId="23" fillId="10" borderId="114" xfId="3" applyFont="1" applyFill="1" applyBorder="1" applyAlignment="1">
      <alignment horizontal="center" vertical="center" wrapText="1"/>
    </xf>
    <xf numFmtId="0" fontId="23" fillId="10" borderId="64" xfId="3" applyFont="1" applyFill="1" applyBorder="1" applyAlignment="1">
      <alignment horizontal="center" vertical="center" wrapText="1"/>
    </xf>
    <xf numFmtId="0" fontId="23" fillId="0" borderId="0" xfId="3" applyFont="1" applyAlignment="1">
      <alignment horizontal="left" vertical="center" wrapText="1"/>
    </xf>
    <xf numFmtId="0" fontId="114" fillId="0" borderId="0" xfId="3" applyFont="1" applyAlignment="1">
      <alignment horizontal="center" vertical="top" wrapText="1"/>
    </xf>
    <xf numFmtId="0" fontId="115" fillId="0" borderId="0" xfId="3" applyFont="1" applyAlignment="1">
      <alignment horizontal="center" vertical="top" wrapText="1"/>
    </xf>
    <xf numFmtId="0" fontId="75" fillId="10" borderId="2" xfId="3" applyFont="1" applyFill="1" applyBorder="1" applyAlignment="1">
      <alignment horizontal="center" vertical="center" wrapText="1"/>
    </xf>
    <xf numFmtId="0" fontId="75" fillId="10" borderId="239" xfId="3" applyFont="1" applyFill="1" applyBorder="1" applyAlignment="1">
      <alignment horizontal="center" vertical="center" wrapText="1"/>
    </xf>
    <xf numFmtId="0" fontId="75" fillId="10" borderId="240" xfId="3" applyFont="1" applyFill="1" applyBorder="1" applyAlignment="1">
      <alignment horizontal="center" vertical="center" wrapText="1"/>
    </xf>
    <xf numFmtId="0" fontId="23" fillId="3" borderId="0" xfId="3" applyFont="1" applyFill="1" applyAlignment="1">
      <alignment horizontal="center" vertical="center" wrapText="1"/>
    </xf>
    <xf numFmtId="0" fontId="76" fillId="3" borderId="0" xfId="3" applyFont="1" applyFill="1" applyAlignment="1">
      <alignment horizontal="center" vertical="center" wrapText="1"/>
    </xf>
    <xf numFmtId="0" fontId="23" fillId="0" borderId="0" xfId="3" applyFont="1" applyAlignment="1">
      <alignment horizontal="left" vertical="center"/>
    </xf>
    <xf numFmtId="0" fontId="75" fillId="10" borderId="234" xfId="3" applyFont="1" applyFill="1" applyBorder="1" applyAlignment="1">
      <alignment horizontal="center" vertical="center" wrapText="1"/>
    </xf>
    <xf numFmtId="0" fontId="75" fillId="10" borderId="26" xfId="3" applyFont="1" applyFill="1" applyBorder="1" applyAlignment="1">
      <alignment horizontal="center" vertical="center" wrapText="1"/>
    </xf>
    <xf numFmtId="0" fontId="75" fillId="13" borderId="114" xfId="3" applyFont="1" applyFill="1" applyBorder="1" applyAlignment="1">
      <alignment horizontal="center" vertical="center" wrapText="1"/>
    </xf>
    <xf numFmtId="0" fontId="75" fillId="13" borderId="64" xfId="3" applyFont="1" applyFill="1" applyBorder="1" applyAlignment="1">
      <alignment horizontal="center" vertical="center" wrapText="1"/>
    </xf>
    <xf numFmtId="0" fontId="75" fillId="13" borderId="115" xfId="3" applyFont="1" applyFill="1" applyBorder="1" applyAlignment="1">
      <alignment horizontal="center" vertical="center" wrapText="1"/>
    </xf>
    <xf numFmtId="0" fontId="75" fillId="13" borderId="119" xfId="3" applyFont="1" applyFill="1" applyBorder="1" applyAlignment="1">
      <alignment horizontal="center" vertical="center" wrapText="1"/>
    </xf>
    <xf numFmtId="0" fontId="75" fillId="10" borderId="235" xfId="3" applyFont="1" applyFill="1" applyBorder="1" applyAlignment="1">
      <alignment horizontal="center" vertical="center" wrapText="1"/>
    </xf>
    <xf numFmtId="0" fontId="75" fillId="10" borderId="106" xfId="3" applyFont="1" applyFill="1" applyBorder="1" applyAlignment="1">
      <alignment horizontal="center" vertical="center" wrapText="1"/>
    </xf>
    <xf numFmtId="0" fontId="75" fillId="10" borderId="135" xfId="3" applyFont="1" applyFill="1" applyBorder="1" applyAlignment="1">
      <alignment horizontal="center" vertical="center" wrapText="1"/>
    </xf>
    <xf numFmtId="0" fontId="75" fillId="10" borderId="9" xfId="3" applyFont="1" applyFill="1" applyBorder="1" applyAlignment="1">
      <alignment horizontal="center" vertical="center" wrapText="1"/>
    </xf>
    <xf numFmtId="0" fontId="75" fillId="10" borderId="217" xfId="3" applyFont="1" applyFill="1" applyBorder="1" applyAlignment="1">
      <alignment horizontal="center" vertical="center" wrapText="1"/>
    </xf>
    <xf numFmtId="0" fontId="75" fillId="10" borderId="233" xfId="3" applyFont="1" applyFill="1" applyBorder="1" applyAlignment="1">
      <alignment horizontal="center" vertical="center" wrapText="1"/>
    </xf>
    <xf numFmtId="0" fontId="17" fillId="2" borderId="4" xfId="103" applyFont="1" applyFill="1" applyBorder="1" applyAlignment="1" applyProtection="1">
      <alignment horizontal="right" vertical="center"/>
      <protection locked="0"/>
    </xf>
    <xf numFmtId="0" fontId="17" fillId="0" borderId="0" xfId="103" applyFont="1">
      <alignment vertical="center"/>
    </xf>
    <xf numFmtId="0" fontId="16" fillId="0" borderId="0" xfId="103" applyFont="1">
      <alignment vertical="center"/>
    </xf>
    <xf numFmtId="0" fontId="17" fillId="2" borderId="0" xfId="103" applyFont="1" applyFill="1" applyAlignment="1" applyProtection="1">
      <alignment horizontal="right" vertical="center"/>
      <protection locked="0"/>
    </xf>
    <xf numFmtId="0" fontId="17" fillId="0" borderId="29" xfId="103" applyFont="1" applyBorder="1">
      <alignment vertical="center"/>
    </xf>
    <xf numFmtId="0" fontId="16" fillId="0" borderId="217" xfId="103" applyFont="1" applyBorder="1">
      <alignment vertical="center"/>
    </xf>
    <xf numFmtId="0" fontId="17" fillId="0" borderId="0" xfId="103" applyFont="1" applyAlignment="1">
      <alignment horizontal="right" vertical="center"/>
    </xf>
    <xf numFmtId="0" fontId="17" fillId="2" borderId="26" xfId="103" applyFont="1" applyFill="1" applyBorder="1" applyAlignment="1" applyProtection="1">
      <alignment horizontal="right" vertical="center"/>
      <protection locked="0"/>
    </xf>
    <xf numFmtId="0" fontId="17" fillId="2" borderId="27" xfId="103" applyFont="1" applyFill="1" applyBorder="1" applyProtection="1">
      <alignment vertical="center"/>
      <protection locked="0"/>
    </xf>
    <xf numFmtId="0" fontId="17" fillId="2" borderId="28" xfId="103" applyFont="1" applyFill="1" applyBorder="1" applyProtection="1">
      <alignment vertical="center"/>
      <protection locked="0"/>
    </xf>
    <xf numFmtId="14" fontId="17" fillId="2" borderId="19" xfId="103" applyNumberFormat="1" applyFont="1" applyFill="1" applyBorder="1" applyAlignment="1" applyProtection="1">
      <alignment horizontal="center" vertical="center"/>
      <protection locked="0"/>
    </xf>
    <xf numFmtId="14" fontId="17" fillId="2" borderId="20" xfId="103" applyNumberFormat="1" applyFont="1" applyFill="1" applyBorder="1" applyAlignment="1" applyProtection="1">
      <alignment horizontal="center" vertical="center"/>
      <protection locked="0"/>
    </xf>
    <xf numFmtId="0" fontId="17" fillId="2" borderId="193" xfId="103" applyFont="1" applyFill="1" applyBorder="1" applyAlignment="1" applyProtection="1">
      <alignment horizontal="right" vertical="center"/>
      <protection locked="0"/>
    </xf>
    <xf numFmtId="0" fontId="17" fillId="0" borderId="193" xfId="103" applyFont="1" applyBorder="1">
      <alignment vertical="center"/>
    </xf>
    <xf numFmtId="0" fontId="17" fillId="2" borderId="244" xfId="103" applyFont="1" applyFill="1" applyBorder="1" applyAlignment="1" applyProtection="1">
      <alignment horizontal="right" vertical="center"/>
      <protection locked="0"/>
    </xf>
    <xf numFmtId="0" fontId="17" fillId="0" borderId="0" xfId="103" applyFont="1" applyAlignment="1">
      <alignment horizontal="left" vertical="center"/>
    </xf>
    <xf numFmtId="0" fontId="17" fillId="0" borderId="217" xfId="0" applyFont="1" applyBorder="1" applyAlignment="1">
      <alignment vertical="center"/>
    </xf>
    <xf numFmtId="179" fontId="17" fillId="2" borderId="4" xfId="103" applyNumberFormat="1" applyFont="1" applyFill="1" applyBorder="1" applyAlignment="1" applyProtection="1">
      <alignment horizontal="right" vertical="center"/>
      <protection locked="0"/>
    </xf>
    <xf numFmtId="179" fontId="17" fillId="0" borderId="0" xfId="103" applyNumberFormat="1" applyFont="1">
      <alignment vertical="center"/>
    </xf>
    <xf numFmtId="0" fontId="17" fillId="2" borderId="0" xfId="103" applyFont="1" applyFill="1" applyAlignment="1" applyProtection="1">
      <alignment horizontal="left" vertical="center"/>
      <protection locked="0"/>
    </xf>
    <xf numFmtId="0" fontId="17" fillId="0" borderId="27" xfId="103" applyFont="1" applyBorder="1" applyAlignment="1">
      <alignment horizontal="distributed" vertical="center"/>
    </xf>
    <xf numFmtId="0" fontId="17" fillId="2" borderId="27" xfId="103" applyFont="1" applyFill="1" applyBorder="1" applyProtection="1">
      <alignment vertical="center"/>
      <protection locked="0"/>
    </xf>
    <xf numFmtId="0" fontId="17" fillId="0" borderId="27" xfId="103" applyFont="1" applyBorder="1">
      <alignment vertical="center"/>
    </xf>
    <xf numFmtId="0" fontId="17" fillId="0" borderId="27" xfId="103" applyFont="1" applyBorder="1" applyAlignment="1">
      <alignment horizontal="right" vertical="center"/>
    </xf>
    <xf numFmtId="0" fontId="17" fillId="0" borderId="27" xfId="103" applyFont="1" applyBorder="1" applyAlignment="1">
      <alignment horizontal="left" vertical="center"/>
    </xf>
    <xf numFmtId="0" fontId="17" fillId="0" borderId="28" xfId="0" applyFont="1" applyBorder="1" applyAlignment="1" applyProtection="1">
      <alignment vertical="center"/>
      <protection locked="0"/>
    </xf>
  </cellXfs>
  <cellStyles count="111">
    <cellStyle name="パーセント" xfId="5" builtinId="5"/>
    <cellStyle name="パーセント 2" xfId="8" xr:uid="{00000000-0005-0000-0000-000001000000}"/>
    <cellStyle name="パーセント 2 2" xfId="63" xr:uid="{00000000-0005-0000-0000-000001000000}"/>
    <cellStyle name="パーセント 2 3" xfId="20" xr:uid="{837620CF-999A-410F-97AC-B547A6FEA808}"/>
    <cellStyle name="パーセント 2 3 2" xfId="28" xr:uid="{CD54B370-9A23-4C55-9967-2E5ED89EEE56}"/>
    <cellStyle name="パーセント 2 3 2 2" xfId="37" xr:uid="{60BDD821-B825-41D5-A3B4-01698C7F0E0A}"/>
    <cellStyle name="パーセント 2 3 2 2 2" xfId="92" xr:uid="{60BDD821-B825-41D5-A3B4-01698C7F0E0A}"/>
    <cellStyle name="パーセント 2 3 2 3" xfId="46" xr:uid="{FFD04BF6-ECB6-4FC2-BE8C-30E9F0D16B17}"/>
    <cellStyle name="パーセント 2 3 2 3 2" xfId="55" xr:uid="{EB298C5E-34CA-4B66-B7B8-E4BA37D374D6}"/>
    <cellStyle name="パーセント 2 3 2 3 3" xfId="100" xr:uid="{FFD04BF6-ECB6-4FC2-BE8C-30E9F0D16B17}"/>
    <cellStyle name="パーセント 2 3 2 4" xfId="84" xr:uid="{CD54B370-9A23-4C55-9967-2E5ED89EEE56}"/>
    <cellStyle name="パーセント 2 3 3" xfId="76" xr:uid="{837620CF-999A-410F-97AC-B547A6FEA808}"/>
    <cellStyle name="パーセント 3" xfId="11" xr:uid="{00000000-0005-0000-0000-000002000000}"/>
    <cellStyle name="パーセント 3 2" xfId="14" xr:uid="{2A3C2398-3E7E-4ACE-AB13-BEE2B45EFBC4}"/>
    <cellStyle name="パーセント 3 2 2" xfId="69" xr:uid="{2A3C2398-3E7E-4ACE-AB13-BEE2B45EFBC4}"/>
    <cellStyle name="パーセント 3 3" xfId="66" xr:uid="{00000000-0005-0000-0000-000002000000}"/>
    <cellStyle name="パーセント 4" xfId="33" xr:uid="{6FC2FA3E-4EB4-4875-B6CB-D434FED663AF}"/>
    <cellStyle name="パーセント 4 2" xfId="24" xr:uid="{8556BB90-CDD4-48F5-AA57-A76AEDA0470B}"/>
    <cellStyle name="パーセント 4 2 2" xfId="80" xr:uid="{8556BB90-CDD4-48F5-AA57-A76AEDA0470B}"/>
    <cellStyle name="パーセント 4 3" xfId="42" xr:uid="{78EEC04A-2AFD-445C-B864-0EEE0EAD6EB8}"/>
    <cellStyle name="パーセント 4 3 2" xfId="51" xr:uid="{649F9EAA-6ECE-4A9F-BA98-9B25154E75F2}"/>
    <cellStyle name="パーセント 4 3 3" xfId="59" xr:uid="{C6709628-EC41-4315-9D25-DCBF33E0A0C6}"/>
    <cellStyle name="パーセント 4 3 3 2" xfId="106" xr:uid="{26BBE793-24DD-4B85-9328-8D966CB99D92}"/>
    <cellStyle name="パーセント 4 3 4" xfId="96" xr:uid="{78EEC04A-2AFD-445C-B864-0EEE0EAD6EB8}"/>
    <cellStyle name="パーセント 4 4" xfId="88" xr:uid="{6FC2FA3E-4EB4-4875-B6CB-D434FED663AF}"/>
    <cellStyle name="ハイパーリンク" xfId="70" builtinId="8"/>
    <cellStyle name="ハイパーリンク 2" xfId="15" xr:uid="{B0BA1BE2-1595-462D-91AC-D1D3EB56A048}"/>
    <cellStyle name="桁区切り" xfId="1" builtinId="6"/>
    <cellStyle name="桁区切り 2" xfId="2" xr:uid="{00000000-0005-0000-0000-000004000000}"/>
    <cellStyle name="桁区切り 3" xfId="7" xr:uid="{00000000-0005-0000-0000-000005000000}"/>
    <cellStyle name="桁区切り 3 2" xfId="62" xr:uid="{00000000-0005-0000-0000-000005000000}"/>
    <cellStyle name="桁区切り 4" xfId="10" xr:uid="{00000000-0005-0000-0000-000006000000}"/>
    <cellStyle name="桁区切り 4 2" xfId="13" xr:uid="{EE56543A-1028-42CE-999F-6D7BF325A8D5}"/>
    <cellStyle name="桁区切り 4 2 2" xfId="68" xr:uid="{EE56543A-1028-42CE-999F-6D7BF325A8D5}"/>
    <cellStyle name="桁区切り 4 3" xfId="65" xr:uid="{00000000-0005-0000-0000-000006000000}"/>
    <cellStyle name="桁区切り 5" xfId="108" xr:uid="{FEB32424-6455-4F06-931E-E4DF89DDD18B}"/>
    <cellStyle name="桁区切り 7 3" xfId="19" xr:uid="{2B226EBC-B773-40A4-A5ED-2CD869CD87FA}"/>
    <cellStyle name="桁区切り 7 3 2" xfId="27" xr:uid="{2B06209F-CF7C-4601-B17F-FEA0D26E56BF}"/>
    <cellStyle name="桁区切り 7 3 2 2" xfId="36" xr:uid="{35FD09B2-14EE-446D-A491-DB5155259680}"/>
    <cellStyle name="桁区切り 7 3 2 2 2" xfId="91" xr:uid="{35FD09B2-14EE-446D-A491-DB5155259680}"/>
    <cellStyle name="桁区切り 7 3 2 3" xfId="45" xr:uid="{7AD67AB7-36D1-420F-9B68-D6EBCF9D5A0F}"/>
    <cellStyle name="桁区切り 7 3 2 3 2" xfId="54" xr:uid="{EABA4F53-4A19-4EFF-AA59-2E3FA21288F9}"/>
    <cellStyle name="桁区切り 7 3 2 3 3" xfId="99" xr:uid="{7AD67AB7-36D1-420F-9B68-D6EBCF9D5A0F}"/>
    <cellStyle name="桁区切り 7 3 2 4" xfId="83" xr:uid="{2B06209F-CF7C-4601-B17F-FEA0D26E56BF}"/>
    <cellStyle name="桁区切り 7 3 3" xfId="75" xr:uid="{2B226EBC-B773-40A4-A5ED-2CD869CD87FA}"/>
    <cellStyle name="桁区切り 9" xfId="34" xr:uid="{EB648D25-0E8A-4056-B1AE-2EF0E4F9B5A6}"/>
    <cellStyle name="桁区切り 9 2" xfId="25" xr:uid="{CE489A23-C782-418A-A641-2661E0D914B2}"/>
    <cellStyle name="桁区切り 9 2 2" xfId="81" xr:uid="{CE489A23-C782-418A-A641-2661E0D914B2}"/>
    <cellStyle name="桁区切り 9 3" xfId="43" xr:uid="{FE418C30-BFC4-42E8-9E31-0878FBACC541}"/>
    <cellStyle name="桁区切り 9 3 2" xfId="52" xr:uid="{57C3D4C6-3471-44DE-B854-CB96807FAE16}"/>
    <cellStyle name="桁区切り 9 3 3" xfId="60" xr:uid="{91699480-396C-40BC-A3DA-CCC9C00B94B4}"/>
    <cellStyle name="桁区切り 9 3 4" xfId="97" xr:uid="{FE418C30-BFC4-42E8-9E31-0878FBACC541}"/>
    <cellStyle name="桁区切り 9 4" xfId="89" xr:uid="{EB648D25-0E8A-4056-B1AE-2EF0E4F9B5A6}"/>
    <cellStyle name="標準" xfId="0" builtinId="0"/>
    <cellStyle name="標準 10" xfId="32" xr:uid="{DFECDAEE-AC50-43EE-9B29-A57B09955DB9}"/>
    <cellStyle name="標準 10 2" xfId="23" xr:uid="{78103522-A807-44F3-8DA5-DB2A91EF6A67}"/>
    <cellStyle name="標準 10 2 2" xfId="79" xr:uid="{78103522-A807-44F3-8DA5-DB2A91EF6A67}"/>
    <cellStyle name="標準 10 3" xfId="41" xr:uid="{B3A13B0F-4D1F-40DF-8E0A-ABE1E9ED2D42}"/>
    <cellStyle name="標準 10 3 2" xfId="50" xr:uid="{81F1EBD2-CF1D-43B8-B766-683C2E3F2746}"/>
    <cellStyle name="標準 10 3 3" xfId="58" xr:uid="{4FD25B57-4C9B-4545-BDD4-3226C54FEC4F}"/>
    <cellStyle name="標準 10 3 3 2" xfId="105" xr:uid="{603001DD-144F-427E-B283-99E39A716B9A}"/>
    <cellStyle name="標準 10 3 4" xfId="95" xr:uid="{B3A13B0F-4D1F-40DF-8E0A-ABE1E9ED2D42}"/>
    <cellStyle name="標準 10 4" xfId="87" xr:uid="{DFECDAEE-AC50-43EE-9B29-A57B09955DB9}"/>
    <cellStyle name="標準 2" xfId="3" xr:uid="{00000000-0005-0000-0000-000008000000}"/>
    <cellStyle name="標準 2 2" xfId="30" xr:uid="{E86323C0-2C47-4C49-9D05-F219171A61CF}"/>
    <cellStyle name="標準 2 3" xfId="109" xr:uid="{3C977098-ECB8-4871-B331-0A0FE10B0A87}"/>
    <cellStyle name="標準 3" xfId="4" xr:uid="{00000000-0005-0000-0000-000009000000}"/>
    <cellStyle name="標準 4" xfId="6" xr:uid="{00000000-0005-0000-0000-00000A000000}"/>
    <cellStyle name="標準 4 2" xfId="61" xr:uid="{00000000-0005-0000-0000-00000A000000}"/>
    <cellStyle name="標準 4 4" xfId="48" xr:uid="{07781C09-440E-476A-8611-9C0B1C40DCAC}"/>
    <cellStyle name="標準 4 4 2" xfId="102" xr:uid="{07781C09-440E-476A-8611-9C0B1C40DCAC}"/>
    <cellStyle name="標準 4 4 3" xfId="17" xr:uid="{50FA1524-1474-4EE4-A90A-49A4898F5BA4}"/>
    <cellStyle name="標準 4 4 3 2" xfId="73" xr:uid="{50FA1524-1474-4EE4-A90A-49A4898F5BA4}"/>
    <cellStyle name="標準 5" xfId="9" xr:uid="{00000000-0005-0000-0000-00000B000000}"/>
    <cellStyle name="標準 5 2" xfId="12" xr:uid="{F4E2F361-3FE5-41D2-9CE7-660D62508B92}"/>
    <cellStyle name="標準 5 2 2" xfId="67" xr:uid="{F4E2F361-3FE5-41D2-9CE7-660D62508B92}"/>
    <cellStyle name="標準 5 2 3 3" xfId="21" xr:uid="{1A6FD026-9A66-44D8-AAF0-7C6D98D2465F}"/>
    <cellStyle name="標準 5 2 3 3 2" xfId="29" xr:uid="{A07D9DDA-2E1A-4731-A7BF-BB7D6C8D74B6}"/>
    <cellStyle name="標準 5 2 3 3 2 2" xfId="85" xr:uid="{A07D9DDA-2E1A-4731-A7BF-BB7D6C8D74B6}"/>
    <cellStyle name="標準 5 2 3 3 3" xfId="38" xr:uid="{72724529-201C-44A9-AE5F-E8BBD00B699C}"/>
    <cellStyle name="標準 5 2 3 3 3 2" xfId="93" xr:uid="{72724529-201C-44A9-AE5F-E8BBD00B699C}"/>
    <cellStyle name="標準 5 2 3 3 4" xfId="47" xr:uid="{E1777B11-4BF5-43EA-9AE1-3D4C76A6161C}"/>
    <cellStyle name="標準 5 2 3 3 4 2" xfId="56" xr:uid="{F5ED3CCB-6416-427C-8E2F-8C5137BFCAC7}"/>
    <cellStyle name="標準 5 2 3 3 4 3" xfId="101" xr:uid="{E1777B11-4BF5-43EA-9AE1-3D4C76A6161C}"/>
    <cellStyle name="標準 5 2 3 3 5" xfId="77" xr:uid="{1A6FD026-9A66-44D8-AAF0-7C6D98D2465F}"/>
    <cellStyle name="標準 5 3" xfId="64" xr:uid="{00000000-0005-0000-0000-00000B000000}"/>
    <cellStyle name="標準 6" xfId="39" xr:uid="{560E0681-4169-4F62-978C-6EA25204F3A7}"/>
    <cellStyle name="標準 6 2" xfId="16" xr:uid="{C9C19CDC-089E-4408-8B6B-13CBA315C994}"/>
    <cellStyle name="標準 6 2 2" xfId="72" xr:uid="{C9C19CDC-089E-4408-8B6B-13CBA315C994}"/>
    <cellStyle name="標準 7" xfId="103" xr:uid="{886122C0-314A-4B52-9AF0-DDCC37BAA237}"/>
    <cellStyle name="標準 7 3" xfId="18" xr:uid="{B55E705A-E874-44A5-BDB2-D97F230DC0CE}"/>
    <cellStyle name="標準 7 3 2" xfId="26" xr:uid="{42E0F051-5FF8-481E-907E-241CDBCFCDC8}"/>
    <cellStyle name="標準 7 3 2 2" xfId="35" xr:uid="{407D6359-3AC7-4ABB-A413-6E12571E8341}"/>
    <cellStyle name="標準 7 3 2 2 2" xfId="90" xr:uid="{407D6359-3AC7-4ABB-A413-6E12571E8341}"/>
    <cellStyle name="標準 7 3 2 3" xfId="44" xr:uid="{39A43786-06F0-4712-888E-026A14692D91}"/>
    <cellStyle name="標準 7 3 2 3 2" xfId="53" xr:uid="{6E1DC028-0C40-43F2-9C85-62D504FD9AC6}"/>
    <cellStyle name="標準 7 3 2 3 3" xfId="98" xr:uid="{39A43786-06F0-4712-888E-026A14692D91}"/>
    <cellStyle name="標準 7 3 2 4" xfId="82" xr:uid="{42E0F051-5FF8-481E-907E-241CDBCFCDC8}"/>
    <cellStyle name="標準 7 3 3" xfId="74" xr:uid="{B55E705A-E874-44A5-BDB2-D97F230DC0CE}"/>
    <cellStyle name="標準 8" xfId="31" xr:uid="{30B067A0-152F-46A3-8DFD-30B0E224B66C}"/>
    <cellStyle name="標準 8 2" xfId="22" xr:uid="{E181C6CE-983E-4521-BB8C-E992837B8570}"/>
    <cellStyle name="標準 8 2 2" xfId="78" xr:uid="{E181C6CE-983E-4521-BB8C-E992837B8570}"/>
    <cellStyle name="標準 8 3" xfId="40" xr:uid="{CA6C7CE6-4BAC-4620-A6E9-301A32BA8B10}"/>
    <cellStyle name="標準 8 3 2" xfId="49" xr:uid="{3C7063C7-5CEE-44B9-96B6-FB9B9654E0D6}"/>
    <cellStyle name="標準 8 3 3" xfId="57" xr:uid="{BBB18534-C59B-4F46-8F29-7F757D0DEE1C}"/>
    <cellStyle name="標準 8 3 3 2" xfId="104" xr:uid="{A8694A09-C5D9-4832-A24D-EF1319EDAEA8}"/>
    <cellStyle name="標準 8 3 4" xfId="94" xr:uid="{CA6C7CE6-4BAC-4620-A6E9-301A32BA8B10}"/>
    <cellStyle name="標準 8 4" xfId="86" xr:uid="{30B067A0-152F-46A3-8DFD-30B0E224B66C}"/>
    <cellStyle name="標準 9" xfId="107" xr:uid="{8B6D3339-DF12-498D-93EF-9E48EC45FB1D}"/>
    <cellStyle name="標準_ダウンロード用（借入等の書式）" xfId="71" xr:uid="{EDA4D03B-495E-4DD6-9714-7B0F367FB0EA}"/>
    <cellStyle name="標準_様式集24" xfId="110" xr:uid="{277AFC74-A566-44EA-ABE9-03064400B330}"/>
  </cellStyles>
  <dxfs count="1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00"/>
      <color rgb="FF538DD5"/>
      <color rgb="FFFFFF99"/>
      <color rgb="FF009900"/>
      <color rgb="FF00FF00"/>
      <color rgb="FFFF6699"/>
      <color rgb="FF385D8A"/>
      <color rgb="FF06E6FE"/>
      <color rgb="FFC002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Q$67"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6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AQ$69"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P$90"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5</xdr:col>
      <xdr:colOff>104775</xdr:colOff>
      <xdr:row>75</xdr:row>
      <xdr:rowOff>28575</xdr:rowOff>
    </xdr:from>
    <xdr:to>
      <xdr:col>9</xdr:col>
      <xdr:colOff>333375</xdr:colOff>
      <xdr:row>76</xdr:row>
      <xdr:rowOff>238125</xdr:rowOff>
    </xdr:to>
    <xdr:sp macro="" textlink="">
      <xdr:nvSpPr>
        <xdr:cNvPr id="17" name="AutoShape 2">
          <a:extLst>
            <a:ext uri="{FF2B5EF4-FFF2-40B4-BE49-F238E27FC236}">
              <a16:creationId xmlns:a16="http://schemas.microsoft.com/office/drawing/2014/main" id="{11A88969-83CA-4F68-90D2-CD4073EBA405}"/>
            </a:ext>
          </a:extLst>
        </xdr:cNvPr>
        <xdr:cNvSpPr>
          <a:spLocks noChangeArrowheads="1"/>
        </xdr:cNvSpPr>
      </xdr:nvSpPr>
      <xdr:spPr bwMode="auto">
        <a:xfrm>
          <a:off x="2695575" y="12620625"/>
          <a:ext cx="1943100" cy="285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75</xdr:row>
      <xdr:rowOff>28575</xdr:rowOff>
    </xdr:from>
    <xdr:to>
      <xdr:col>9</xdr:col>
      <xdr:colOff>333375</xdr:colOff>
      <xdr:row>76</xdr:row>
      <xdr:rowOff>238125</xdr:rowOff>
    </xdr:to>
    <xdr:sp macro="" textlink="">
      <xdr:nvSpPr>
        <xdr:cNvPr id="18" name="AutoShape 2">
          <a:extLst>
            <a:ext uri="{FF2B5EF4-FFF2-40B4-BE49-F238E27FC236}">
              <a16:creationId xmlns:a16="http://schemas.microsoft.com/office/drawing/2014/main" id="{701998CF-9442-4CEA-9A21-B76EF041CF8D}"/>
            </a:ext>
          </a:extLst>
        </xdr:cNvPr>
        <xdr:cNvSpPr>
          <a:spLocks noChangeArrowheads="1"/>
        </xdr:cNvSpPr>
      </xdr:nvSpPr>
      <xdr:spPr bwMode="auto">
        <a:xfrm>
          <a:off x="2695575" y="12620625"/>
          <a:ext cx="1943100" cy="285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29</xdr:col>
          <xdr:colOff>19050</xdr:colOff>
          <xdr:row>65</xdr:row>
          <xdr:rowOff>120650</xdr:rowOff>
        </xdr:from>
        <xdr:to>
          <xdr:col>29</xdr:col>
          <xdr:colOff>234950</xdr:colOff>
          <xdr:row>66</xdr:row>
          <xdr:rowOff>152400</xdr:rowOff>
        </xdr:to>
        <xdr:sp macro="" textlink="">
          <xdr:nvSpPr>
            <xdr:cNvPr id="142424" name="Check Box 88" hidden="1">
              <a:extLst>
                <a:ext uri="{63B3BB69-23CF-44E3-9099-C40C66FF867C}">
                  <a14:compatExt spid="_x0000_s142424"/>
                </a:ext>
                <a:ext uri="{FF2B5EF4-FFF2-40B4-BE49-F238E27FC236}">
                  <a16:creationId xmlns:a16="http://schemas.microsoft.com/office/drawing/2014/main" id="{00000000-0008-0000-0400-00005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66</xdr:row>
          <xdr:rowOff>82550</xdr:rowOff>
        </xdr:from>
        <xdr:to>
          <xdr:col>29</xdr:col>
          <xdr:colOff>234950</xdr:colOff>
          <xdr:row>68</xdr:row>
          <xdr:rowOff>44450</xdr:rowOff>
        </xdr:to>
        <xdr:sp macro="" textlink="">
          <xdr:nvSpPr>
            <xdr:cNvPr id="142429" name="Check Box 93" hidden="1">
              <a:extLst>
                <a:ext uri="{63B3BB69-23CF-44E3-9099-C40C66FF867C}">
                  <a14:compatExt spid="_x0000_s142429"/>
                </a:ext>
                <a:ext uri="{FF2B5EF4-FFF2-40B4-BE49-F238E27FC236}">
                  <a16:creationId xmlns:a16="http://schemas.microsoft.com/office/drawing/2014/main" id="{00000000-0008-0000-0400-00005D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67</xdr:row>
          <xdr:rowOff>139700</xdr:rowOff>
        </xdr:from>
        <xdr:to>
          <xdr:col>29</xdr:col>
          <xdr:colOff>241300</xdr:colOff>
          <xdr:row>70</xdr:row>
          <xdr:rowOff>6349</xdr:rowOff>
        </xdr:to>
        <xdr:sp macro="" textlink="">
          <xdr:nvSpPr>
            <xdr:cNvPr id="142431" name="Check Box 95" hidden="1">
              <a:extLst>
                <a:ext uri="{63B3BB69-23CF-44E3-9099-C40C66FF867C}">
                  <a14:compatExt spid="_x0000_s142431"/>
                </a:ext>
                <a:ext uri="{FF2B5EF4-FFF2-40B4-BE49-F238E27FC236}">
                  <a16:creationId xmlns:a16="http://schemas.microsoft.com/office/drawing/2014/main" id="{00000000-0008-0000-0400-00005F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75</xdr:row>
          <xdr:rowOff>101600</xdr:rowOff>
        </xdr:from>
        <xdr:to>
          <xdr:col>6</xdr:col>
          <xdr:colOff>374650</xdr:colOff>
          <xdr:row>77</xdr:row>
          <xdr:rowOff>19050</xdr:rowOff>
        </xdr:to>
        <xdr:sp macro="" textlink="">
          <xdr:nvSpPr>
            <xdr:cNvPr id="142478" name="Check Box 142" hidden="1">
              <a:extLst>
                <a:ext uri="{63B3BB69-23CF-44E3-9099-C40C66FF867C}">
                  <a14:compatExt spid="_x0000_s142478"/>
                </a:ext>
                <a:ext uri="{FF2B5EF4-FFF2-40B4-BE49-F238E27FC236}">
                  <a16:creationId xmlns:a16="http://schemas.microsoft.com/office/drawing/2014/main" id="{00000000-0008-0000-0400-00008E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2</xdr:col>
      <xdr:colOff>0</xdr:colOff>
      <xdr:row>59</xdr:row>
      <xdr:rowOff>2114550</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4536400"/>
          <a:ext cx="1080135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353785</xdr:colOff>
      <xdr:row>11</xdr:row>
      <xdr:rowOff>17688</xdr:rowOff>
    </xdr:from>
    <xdr:to>
      <xdr:col>2</xdr:col>
      <xdr:colOff>27112</xdr:colOff>
      <xdr:row>14</xdr:row>
      <xdr:rowOff>4081</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353785" y="3718831"/>
          <a:ext cx="10872006" cy="3252107"/>
        </a:xfrm>
        <a:prstGeom prst="rect">
          <a:avLst/>
        </a:prstGeom>
      </xdr:spPr>
    </xdr:pic>
    <xdr:clientData/>
  </xdr:twoCellAnchor>
  <xdr:twoCellAnchor editAs="oneCell">
    <xdr:from>
      <xdr:col>1</xdr:col>
      <xdr:colOff>40823</xdr:colOff>
      <xdr:row>33</xdr:row>
      <xdr:rowOff>81644</xdr:rowOff>
    </xdr:from>
    <xdr:to>
      <xdr:col>1</xdr:col>
      <xdr:colOff>6545036</xdr:colOff>
      <xdr:row>33</xdr:row>
      <xdr:rowOff>4725461</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5430" y="13511894"/>
          <a:ext cx="6504213" cy="4643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625475</xdr:colOff>
      <xdr:row>41</xdr:row>
      <xdr:rowOff>0</xdr:rowOff>
    </xdr:from>
    <xdr:to>
      <xdr:col>39</xdr:col>
      <xdr:colOff>257176</xdr:colOff>
      <xdr:row>46</xdr:row>
      <xdr:rowOff>9920</xdr:rowOff>
    </xdr:to>
    <xdr:sp macro="" textlink="">
      <xdr:nvSpPr>
        <xdr:cNvPr id="2" name="角丸四角形 16">
          <a:extLst>
            <a:ext uri="{FF2B5EF4-FFF2-40B4-BE49-F238E27FC236}">
              <a16:creationId xmlns:a16="http://schemas.microsoft.com/office/drawing/2014/main" id="{00000000-0008-0000-0700-000002000000}"/>
            </a:ext>
          </a:extLst>
        </xdr:cNvPr>
        <xdr:cNvSpPr/>
      </xdr:nvSpPr>
      <xdr:spPr>
        <a:xfrm>
          <a:off x="1035050" y="5810250"/>
          <a:ext cx="11185526" cy="914795"/>
        </a:xfrm>
        <a:prstGeom prst="roundRect">
          <a:avLst/>
        </a:prstGeom>
        <a:noFill/>
        <a:ln w="444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625475</xdr:colOff>
      <xdr:row>46</xdr:row>
      <xdr:rowOff>19051</xdr:rowOff>
    </xdr:from>
    <xdr:to>
      <xdr:col>31</xdr:col>
      <xdr:colOff>1121</xdr:colOff>
      <xdr:row>50</xdr:row>
      <xdr:rowOff>174812</xdr:rowOff>
    </xdr:to>
    <xdr:sp macro="" textlink="">
      <xdr:nvSpPr>
        <xdr:cNvPr id="3" name="角丸四角形 17">
          <a:extLst>
            <a:ext uri="{FF2B5EF4-FFF2-40B4-BE49-F238E27FC236}">
              <a16:creationId xmlns:a16="http://schemas.microsoft.com/office/drawing/2014/main" id="{00000000-0008-0000-0700-000003000000}"/>
            </a:ext>
          </a:extLst>
        </xdr:cNvPr>
        <xdr:cNvSpPr/>
      </xdr:nvSpPr>
      <xdr:spPr>
        <a:xfrm>
          <a:off x="1035050" y="6734176"/>
          <a:ext cx="8672046" cy="879661"/>
        </a:xfrm>
        <a:prstGeom prst="roundRect">
          <a:avLst/>
        </a:prstGeom>
        <a:noFill/>
        <a:ln w="444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111197</xdr:colOff>
      <xdr:row>12</xdr:row>
      <xdr:rowOff>23151</xdr:rowOff>
    </xdr:from>
    <xdr:to>
      <xdr:col>10</xdr:col>
      <xdr:colOff>59650</xdr:colOff>
      <xdr:row>16</xdr:row>
      <xdr:rowOff>144174</xdr:rowOff>
    </xdr:to>
    <xdr:sp macro="" textlink="">
      <xdr:nvSpPr>
        <xdr:cNvPr id="4" name="AutoShape 2">
          <a:extLst>
            <a:ext uri="{FF2B5EF4-FFF2-40B4-BE49-F238E27FC236}">
              <a16:creationId xmlns:a16="http://schemas.microsoft.com/office/drawing/2014/main" id="{00000000-0008-0000-0700-000004000000}"/>
            </a:ext>
          </a:extLst>
        </xdr:cNvPr>
        <xdr:cNvSpPr>
          <a:spLocks noChangeArrowheads="1"/>
        </xdr:cNvSpPr>
      </xdr:nvSpPr>
      <xdr:spPr bwMode="auto">
        <a:xfrm>
          <a:off x="1168472" y="585126"/>
          <a:ext cx="2129678" cy="844923"/>
        </a:xfrm>
        <a:prstGeom prst="wedgeRoundRectCallout">
          <a:avLst>
            <a:gd name="adj1" fmla="val -49499"/>
            <a:gd name="adj2" fmla="val 10247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起債対象となる事業費</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を</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工種・事業内容等ごとに記入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※1</a:t>
          </a:r>
          <a:r>
            <a:rPr kumimoji="0"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rPr>
            <a:t>契約ごとに分けなくてよい</a:t>
          </a:r>
          <a:endParaRPr kumimoji="0"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起債対象外事業費を含まない</a:t>
          </a:r>
          <a:endParaRPr kumimoji="0" lang="ja-JP" altLang="ja-JP" sz="900" b="0" i="0" u="none" strike="noStrike" kern="0" cap="none" spc="0" normalizeH="0" baseline="0" noProof="0">
            <a:ln>
              <a:noFill/>
            </a:ln>
            <a:solidFill>
              <a:srgbClr val="FF0000"/>
            </a:solidFill>
            <a:effectLst/>
            <a:uLnTx/>
            <a:uFillTx/>
          </a:endParaRPr>
        </a:p>
      </xdr:txBody>
    </xdr:sp>
    <xdr:clientData/>
  </xdr:twoCellAnchor>
  <xdr:twoCellAnchor>
    <xdr:from>
      <xdr:col>33</xdr:col>
      <xdr:colOff>146360</xdr:colOff>
      <xdr:row>39</xdr:row>
      <xdr:rowOff>14714</xdr:rowOff>
    </xdr:from>
    <xdr:to>
      <xdr:col>39</xdr:col>
      <xdr:colOff>226190</xdr:colOff>
      <xdr:row>43</xdr:row>
      <xdr:rowOff>171036</xdr:rowOff>
    </xdr:to>
    <xdr:sp macro="" textlink="">
      <xdr:nvSpPr>
        <xdr:cNvPr id="6" name="AutoShape 2">
          <a:extLst>
            <a:ext uri="{FF2B5EF4-FFF2-40B4-BE49-F238E27FC236}">
              <a16:creationId xmlns:a16="http://schemas.microsoft.com/office/drawing/2014/main" id="{00000000-0008-0000-0700-000006000000}"/>
            </a:ext>
          </a:extLst>
        </xdr:cNvPr>
        <xdr:cNvSpPr>
          <a:spLocks noChangeArrowheads="1"/>
        </xdr:cNvSpPr>
      </xdr:nvSpPr>
      <xdr:spPr bwMode="auto">
        <a:xfrm>
          <a:off x="10534213" y="5404743"/>
          <a:ext cx="1794330" cy="873499"/>
        </a:xfrm>
        <a:prstGeom prst="wedgeRoundRectCallout">
          <a:avLst>
            <a:gd name="adj1" fmla="val -63076"/>
            <a:gd name="adj2" fmla="val -3382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補助・単独事業分</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両方について、起債対象事務費がない場合も含めて必ずプルダウン</a:t>
          </a:r>
          <a:r>
            <a:rPr kumimoji="1" lang="ja-JP" altLang="ja-JP" sz="900">
              <a:effectLst/>
              <a:latin typeface="HG丸ｺﾞｼｯｸM-PRO" panose="020F0600000000000000" pitchFamily="50" charset="-128"/>
              <a:ea typeface="HG丸ｺﾞｼｯｸM-PRO" panose="020F0600000000000000" pitchFamily="50" charset="-128"/>
              <a:cs typeface="+mn-cs"/>
            </a:rPr>
            <a:t>から該当するものを選択</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161925</xdr:colOff>
      <xdr:row>8</xdr:row>
      <xdr:rowOff>6535</xdr:rowOff>
    </xdr:from>
    <xdr:to>
      <xdr:col>39</xdr:col>
      <xdr:colOff>239619</xdr:colOff>
      <xdr:row>11</xdr:row>
      <xdr:rowOff>9696</xdr:rowOff>
    </xdr:to>
    <xdr:sp macro="" textlink="">
      <xdr:nvSpPr>
        <xdr:cNvPr id="7" name="角丸四角形 38">
          <a:extLst>
            <a:ext uri="{FF2B5EF4-FFF2-40B4-BE49-F238E27FC236}">
              <a16:creationId xmlns:a16="http://schemas.microsoft.com/office/drawing/2014/main" id="{00000000-0008-0000-0700-000007000000}"/>
            </a:ext>
          </a:extLst>
        </xdr:cNvPr>
        <xdr:cNvSpPr/>
      </xdr:nvSpPr>
      <xdr:spPr>
        <a:xfrm>
          <a:off x="8113229" y="1663057"/>
          <a:ext cx="4028499" cy="375878"/>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ja-JP" sz="1050" u="sng">
              <a:solidFill>
                <a:schemeClr val="dk1"/>
              </a:solidFill>
              <a:effectLst/>
              <a:latin typeface="HGｺﾞｼｯｸE" panose="020B0909000000000000" pitchFamily="49" charset="-128"/>
              <a:ea typeface="HGｺﾞｼｯｸE" panose="020B0909000000000000" pitchFamily="49" charset="-128"/>
              <a:cs typeface="+mn-cs"/>
            </a:rPr>
            <a:t>記載例</a:t>
          </a:r>
          <a:r>
            <a:rPr lang="ja-JP" altLang="en-US" sz="1050" u="sng">
              <a:solidFill>
                <a:schemeClr val="dk1"/>
              </a:solidFill>
              <a:effectLst/>
              <a:latin typeface="HGｺﾞｼｯｸE" panose="020B0909000000000000" pitchFamily="49" charset="-128"/>
              <a:ea typeface="HGｺﾞｼｯｸE" panose="020B0909000000000000" pitchFamily="49" charset="-128"/>
              <a:cs typeface="+mn-cs"/>
            </a:rPr>
            <a:t>①</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r>
            <a:rPr lang="ja-JP" altLang="en-US" sz="1050">
              <a:solidFill>
                <a:schemeClr val="dk1"/>
              </a:solidFill>
              <a:effectLst/>
              <a:latin typeface="HGｺﾞｼｯｸE" panose="020B0909000000000000" pitchFamily="49" charset="-128"/>
              <a:ea typeface="HGｺﾞｼｯｸE" panose="020B0909000000000000" pitchFamily="49" charset="-128"/>
              <a:cs typeface="+mn-cs"/>
            </a:rPr>
            <a:t>長期（部分払）</a:t>
          </a:r>
          <a:r>
            <a:rPr lang="ja-JP" altLang="ja-JP" sz="1050">
              <a:solidFill>
                <a:schemeClr val="dk1"/>
              </a:solidFill>
              <a:effectLst/>
              <a:latin typeface="HGｺﾞｼｯｸE" panose="020B0909000000000000" pitchFamily="49" charset="-128"/>
              <a:ea typeface="HGｺﾞｼｯｸE" panose="020B0909000000000000" pitchFamily="49" charset="-128"/>
              <a:cs typeface="+mn-cs"/>
            </a:rPr>
            <a:t>の場合</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endParaRPr lang="ja-JP" altLang="ja-JP" sz="1050">
            <a:effectLst/>
            <a:latin typeface="HGｺﾞｼｯｸE" panose="020B0909000000000000" pitchFamily="49" charset="-128"/>
            <a:ea typeface="HGｺﾞｼｯｸE" panose="020B0909000000000000" pitchFamily="49" charset="-128"/>
          </a:endParaRPr>
        </a:p>
      </xdr:txBody>
    </xdr:sp>
    <xdr:clientData/>
  </xdr:twoCellAnchor>
  <xdr:twoCellAnchor>
    <xdr:from>
      <xdr:col>13</xdr:col>
      <xdr:colOff>11206</xdr:colOff>
      <xdr:row>18</xdr:row>
      <xdr:rowOff>19843</xdr:rowOff>
    </xdr:from>
    <xdr:to>
      <xdr:col>20</xdr:col>
      <xdr:colOff>0</xdr:colOff>
      <xdr:row>40</xdr:row>
      <xdr:rowOff>156882</xdr:rowOff>
    </xdr:to>
    <xdr:sp macro="" textlink="">
      <xdr:nvSpPr>
        <xdr:cNvPr id="8" name="角丸四角形 39">
          <a:extLst>
            <a:ext uri="{FF2B5EF4-FFF2-40B4-BE49-F238E27FC236}">
              <a16:creationId xmlns:a16="http://schemas.microsoft.com/office/drawing/2014/main" id="{00000000-0008-0000-0700-000008000000}"/>
            </a:ext>
          </a:extLst>
        </xdr:cNvPr>
        <xdr:cNvSpPr/>
      </xdr:nvSpPr>
      <xdr:spPr>
        <a:xfrm>
          <a:off x="4345081" y="1667668"/>
          <a:ext cx="2217644" cy="4118489"/>
        </a:xfrm>
        <a:prstGeom prst="roundRect">
          <a:avLst>
            <a:gd name="adj" fmla="val 5346"/>
          </a:avLst>
        </a:prstGeom>
        <a:solidFill>
          <a:srgbClr val="000000">
            <a:alpha val="20000"/>
          </a:srgbClr>
        </a:solid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141600</xdr:colOff>
      <xdr:row>19</xdr:row>
      <xdr:rowOff>53107</xdr:rowOff>
    </xdr:from>
    <xdr:to>
      <xdr:col>19</xdr:col>
      <xdr:colOff>162029</xdr:colOff>
      <xdr:row>26</xdr:row>
      <xdr:rowOff>107674</xdr:rowOff>
    </xdr:to>
    <xdr:sp macro="" textlink="">
      <xdr:nvSpPr>
        <xdr:cNvPr id="9" name="AutoShape 2">
          <a:extLst>
            <a:ext uri="{FF2B5EF4-FFF2-40B4-BE49-F238E27FC236}">
              <a16:creationId xmlns:a16="http://schemas.microsoft.com/office/drawing/2014/main" id="{00000000-0008-0000-0700-000009000000}"/>
            </a:ext>
          </a:extLst>
        </xdr:cNvPr>
        <xdr:cNvSpPr>
          <a:spLocks noChangeArrowheads="1"/>
        </xdr:cNvSpPr>
      </xdr:nvSpPr>
      <xdr:spPr bwMode="auto">
        <a:xfrm>
          <a:off x="4473404" y="1900129"/>
          <a:ext cx="1950277" cy="1330088"/>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補助・単独で充当率が異なる</a:t>
          </a: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下記の事業のみ</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内訳を記入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・学校教育施設等整備事業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・一般廃棄物処理事業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280379</xdr:colOff>
      <xdr:row>51</xdr:row>
      <xdr:rowOff>69453</xdr:rowOff>
    </xdr:from>
    <xdr:to>
      <xdr:col>27</xdr:col>
      <xdr:colOff>277812</xdr:colOff>
      <xdr:row>55</xdr:row>
      <xdr:rowOff>148827</xdr:rowOff>
    </xdr:to>
    <xdr:sp macro="" textlink="">
      <xdr:nvSpPr>
        <xdr:cNvPr id="11" name="AutoShape 2">
          <a:extLst>
            <a:ext uri="{FF2B5EF4-FFF2-40B4-BE49-F238E27FC236}">
              <a16:creationId xmlns:a16="http://schemas.microsoft.com/office/drawing/2014/main" id="{00000000-0008-0000-0700-00000B000000}"/>
            </a:ext>
          </a:extLst>
        </xdr:cNvPr>
        <xdr:cNvSpPr>
          <a:spLocks noChangeArrowheads="1"/>
        </xdr:cNvSpPr>
      </xdr:nvSpPr>
      <xdr:spPr bwMode="auto">
        <a:xfrm>
          <a:off x="5709629" y="7689453"/>
          <a:ext cx="3131158" cy="784224"/>
        </a:xfrm>
        <a:prstGeom prst="wedgeRoundRectCallout">
          <a:avLst>
            <a:gd name="adj1" fmla="val -13245"/>
            <a:gd name="adj2" fmla="val -72746"/>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総務大臣（又は都道府県知事）から起債同意（許可）を得た際の</a:t>
          </a:r>
          <a:r>
            <a:rPr kumimoji="1" lang="ja-JP" altLang="ja-JP" sz="900" u="sng">
              <a:effectLst/>
              <a:latin typeface="HG丸ｺﾞｼｯｸM-PRO" panose="020F0600000000000000" pitchFamily="50" charset="-128"/>
              <a:ea typeface="HG丸ｺﾞｼｯｸM-PRO" panose="020F0600000000000000" pitchFamily="50" charset="-128"/>
              <a:cs typeface="+mn-cs"/>
            </a:rPr>
            <a:t>同意（許可）書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起債同意（許可）」参照</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20</xdr:col>
      <xdr:colOff>33617</xdr:colOff>
      <xdr:row>21</xdr:row>
      <xdr:rowOff>78441</xdr:rowOff>
    </xdr:from>
    <xdr:to>
      <xdr:col>25</xdr:col>
      <xdr:colOff>228202</xdr:colOff>
      <xdr:row>24</xdr:row>
      <xdr:rowOff>3360</xdr:rowOff>
    </xdr:to>
    <xdr:sp macro="" textlink="">
      <xdr:nvSpPr>
        <xdr:cNvPr id="12" name="AutoShape 2">
          <a:extLst>
            <a:ext uri="{FF2B5EF4-FFF2-40B4-BE49-F238E27FC236}">
              <a16:creationId xmlns:a16="http://schemas.microsoft.com/office/drawing/2014/main" id="{00000000-0008-0000-0700-00000C000000}"/>
            </a:ext>
          </a:extLst>
        </xdr:cNvPr>
        <xdr:cNvSpPr>
          <a:spLocks noChangeArrowheads="1"/>
        </xdr:cNvSpPr>
      </xdr:nvSpPr>
      <xdr:spPr bwMode="auto">
        <a:xfrm>
          <a:off x="6596342" y="2269191"/>
          <a:ext cx="1623335" cy="467844"/>
        </a:xfrm>
        <a:prstGeom prst="wedgeRoundRectCallout">
          <a:avLst>
            <a:gd name="adj1" fmla="val 18760"/>
            <a:gd name="adj2" fmla="val -67158"/>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900">
              <a:effectLst/>
              <a:latin typeface="HG丸ｺﾞｼｯｸM-PRO" panose="020F0600000000000000" pitchFamily="50" charset="-128"/>
              <a:ea typeface="HG丸ｺﾞｼｯｸM-PRO" panose="020F0600000000000000" pitchFamily="50" charset="-128"/>
              <a:cs typeface="+mn-cs"/>
            </a:rPr>
            <a:t>貸付予定額決定年度の決算額を記入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268940</xdr:colOff>
      <xdr:row>21</xdr:row>
      <xdr:rowOff>100853</xdr:rowOff>
    </xdr:from>
    <xdr:to>
      <xdr:col>36</xdr:col>
      <xdr:colOff>218280</xdr:colOff>
      <xdr:row>23</xdr:row>
      <xdr:rowOff>168671</xdr:rowOff>
    </xdr:to>
    <xdr:sp macro="" textlink="">
      <xdr:nvSpPr>
        <xdr:cNvPr id="13" name="AutoShape 2">
          <a:extLst>
            <a:ext uri="{FF2B5EF4-FFF2-40B4-BE49-F238E27FC236}">
              <a16:creationId xmlns:a16="http://schemas.microsoft.com/office/drawing/2014/main" id="{00000000-0008-0000-0700-00000D000000}"/>
            </a:ext>
          </a:extLst>
        </xdr:cNvPr>
        <xdr:cNvSpPr>
          <a:spLocks noChangeArrowheads="1"/>
        </xdr:cNvSpPr>
      </xdr:nvSpPr>
      <xdr:spPr bwMode="auto">
        <a:xfrm>
          <a:off x="8831915" y="2291603"/>
          <a:ext cx="2521090" cy="429768"/>
        </a:xfrm>
        <a:prstGeom prst="wedgeRoundRectCallout">
          <a:avLst>
            <a:gd name="adj1" fmla="val -45811"/>
            <a:gd name="adj2" fmla="val -75904"/>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貸付予定額決定年度から</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翌年度へ繰り越した額を記入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24</xdr:col>
      <xdr:colOff>130524</xdr:colOff>
      <xdr:row>12</xdr:row>
      <xdr:rowOff>171697</xdr:rowOff>
    </xdr:from>
    <xdr:to>
      <xdr:col>31</xdr:col>
      <xdr:colOff>206451</xdr:colOff>
      <xdr:row>17</xdr:row>
      <xdr:rowOff>23364</xdr:rowOff>
    </xdr:to>
    <xdr:sp macro="" textlink="">
      <xdr:nvSpPr>
        <xdr:cNvPr id="14" name="AutoShape 2">
          <a:extLst>
            <a:ext uri="{FF2B5EF4-FFF2-40B4-BE49-F238E27FC236}">
              <a16:creationId xmlns:a16="http://schemas.microsoft.com/office/drawing/2014/main" id="{00000000-0008-0000-0700-00000E000000}"/>
            </a:ext>
          </a:extLst>
        </xdr:cNvPr>
        <xdr:cNvSpPr>
          <a:spLocks noChangeArrowheads="1"/>
        </xdr:cNvSpPr>
      </xdr:nvSpPr>
      <xdr:spPr bwMode="auto">
        <a:xfrm>
          <a:off x="7238555" y="707478"/>
          <a:ext cx="1951162" cy="744636"/>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rtl="0">
            <a:lnSpc>
              <a:spcPct val="100000"/>
            </a:lnSpc>
            <a:defRPr sz="1000"/>
          </a:pPr>
          <a:r>
            <a:rPr lang="ja-JP" altLang="en-US" sz="900">
              <a:latin typeface="HG丸ｺﾞｼｯｸM-PRO" panose="020F0600000000000000" pitchFamily="50" charset="-128"/>
              <a:ea typeface="HG丸ｺﾞｼｯｸM-PRO" panose="020F0600000000000000" pitchFamily="50" charset="-128"/>
            </a:rPr>
            <a:t>資金年度を記入</a:t>
          </a:r>
          <a:endParaRPr lang="en-US" altLang="ja-JP" sz="900">
            <a:latin typeface="HG丸ｺﾞｼｯｸM-PRO" panose="020F0600000000000000" pitchFamily="50" charset="-128"/>
            <a:ea typeface="HG丸ｺﾞｼｯｸM-PRO" panose="020F0600000000000000" pitchFamily="50" charset="-128"/>
          </a:endParaRPr>
        </a:p>
        <a:p>
          <a:pPr algn="l" rtl="0">
            <a:lnSpc>
              <a:spcPct val="100000"/>
            </a:lnSpc>
            <a:defRPr sz="1000"/>
          </a:pPr>
          <a:r>
            <a:rPr lang="ja-JP" altLang="en-US" sz="900">
              <a:latin typeface="HG丸ｺﾞｼｯｸM-PRO" panose="020F0600000000000000" pitchFamily="50" charset="-128"/>
              <a:ea typeface="HG丸ｺﾞｼｯｸM-PRO" panose="020F0600000000000000" pitchFamily="50" charset="-128"/>
            </a:rPr>
            <a:t>事業計画が複数年にわたる場合は、それぞれの</a:t>
          </a:r>
          <a:r>
            <a:rPr lang="ja-JP" altLang="en-US" sz="900" b="1">
              <a:latin typeface="HG丸ｺﾞｼｯｸM-PRO" panose="020F0600000000000000" pitchFamily="50" charset="-128"/>
              <a:ea typeface="HG丸ｺﾞｼｯｸM-PRO" panose="020F0600000000000000" pitchFamily="50" charset="-128"/>
            </a:rPr>
            <a:t>事業実施内容</a:t>
          </a:r>
          <a:r>
            <a:rPr lang="ja-JP" altLang="en-US" sz="900">
              <a:latin typeface="HG丸ｺﾞｼｯｸM-PRO" panose="020F0600000000000000" pitchFamily="50" charset="-128"/>
              <a:ea typeface="HG丸ｺﾞｼｯｸM-PRO" panose="020F0600000000000000" pitchFamily="50" charset="-128"/>
            </a:rPr>
            <a:t>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333375</xdr:colOff>
      <xdr:row>29</xdr:row>
      <xdr:rowOff>21828</xdr:rowOff>
    </xdr:from>
    <xdr:to>
      <xdr:col>9</xdr:col>
      <xdr:colOff>231379</xdr:colOff>
      <xdr:row>34</xdr:row>
      <xdr:rowOff>123824</xdr:rowOff>
    </xdr:to>
    <xdr:sp macro="" textlink="">
      <xdr:nvSpPr>
        <xdr:cNvPr id="15" name="AutoShape 2">
          <a:extLst>
            <a:ext uri="{FF2B5EF4-FFF2-40B4-BE49-F238E27FC236}">
              <a16:creationId xmlns:a16="http://schemas.microsoft.com/office/drawing/2014/main" id="{00000000-0008-0000-0700-00000F000000}"/>
            </a:ext>
          </a:extLst>
        </xdr:cNvPr>
        <xdr:cNvSpPr>
          <a:spLocks noChangeArrowheads="1"/>
        </xdr:cNvSpPr>
      </xdr:nvSpPr>
      <xdr:spPr bwMode="auto">
        <a:xfrm>
          <a:off x="750094" y="3605609"/>
          <a:ext cx="2469754" cy="994965"/>
        </a:xfrm>
        <a:prstGeom prst="wedgeRoundRectCallout">
          <a:avLst>
            <a:gd name="adj1" fmla="val -14020"/>
            <a:gd name="adj2" fmla="val -755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補助金の内容（補助金名・所管官庁）を記入</a:t>
          </a:r>
          <a:endParaRPr lang="en-US" altLang="ja-JP" sz="900">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「市町村負担金」を記入する場合は、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「項目」欄に「分担金・負担金」、</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「内容」欄に「市町村負担金」と記入</a:t>
          </a:r>
        </a:p>
      </xdr:txBody>
    </xdr:sp>
    <xdr:clientData/>
  </xdr:twoCellAnchor>
  <xdr:oneCellAnchor>
    <xdr:from>
      <xdr:col>16</xdr:col>
      <xdr:colOff>268941</xdr:colOff>
      <xdr:row>55</xdr:row>
      <xdr:rowOff>168088</xdr:rowOff>
    </xdr:from>
    <xdr:ext cx="184731" cy="264560"/>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5698191" y="8492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191795</xdr:colOff>
      <xdr:row>27</xdr:row>
      <xdr:rowOff>19672</xdr:rowOff>
    </xdr:from>
    <xdr:to>
      <xdr:col>19</xdr:col>
      <xdr:colOff>162029</xdr:colOff>
      <xdr:row>35</xdr:row>
      <xdr:rowOff>19672</xdr:rowOff>
    </xdr:to>
    <xdr:sp macro="" textlink="">
      <xdr:nvSpPr>
        <xdr:cNvPr id="18" name="AutoShape 2">
          <a:extLst>
            <a:ext uri="{FF2B5EF4-FFF2-40B4-BE49-F238E27FC236}">
              <a16:creationId xmlns:a16="http://schemas.microsoft.com/office/drawing/2014/main" id="{00000000-0008-0000-0700-000012000000}"/>
            </a:ext>
          </a:extLst>
        </xdr:cNvPr>
        <xdr:cNvSpPr>
          <a:spLocks noChangeArrowheads="1"/>
        </xdr:cNvSpPr>
      </xdr:nvSpPr>
      <xdr:spPr bwMode="auto">
        <a:xfrm>
          <a:off x="4523599" y="3324433"/>
          <a:ext cx="1900082" cy="1457739"/>
        </a:xfrm>
        <a:prstGeom prst="wedgeRoundRectCallout">
          <a:avLst>
            <a:gd name="adj1" fmla="val -62128"/>
            <a:gd name="adj2" fmla="val 9732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ja-JP" altLang="en-US" sz="900">
              <a:effectLst/>
              <a:latin typeface="HG丸ｺﾞｼｯｸM-PRO" panose="020F0600000000000000" pitchFamily="50" charset="-128"/>
              <a:ea typeface="HG丸ｺﾞｼｯｸM-PRO" panose="020F0600000000000000" pitchFamily="50" charset="-128"/>
              <a:cs typeface="+mn-cs"/>
            </a:rPr>
            <a:t>公営企業債借入れの際に、辺地債、過疎債を併用して借り入れる場合は辺地債、過疎債の充当率が</a:t>
          </a:r>
          <a:r>
            <a:rPr kumimoji="1" lang="en-US" altLang="ja-JP" sz="900">
              <a:effectLst/>
              <a:latin typeface="HG丸ｺﾞｼｯｸM-PRO" panose="020F0600000000000000" pitchFamily="50" charset="-128"/>
              <a:ea typeface="HG丸ｺﾞｼｯｸM-PRO" panose="020F0600000000000000" pitchFamily="50" charset="-128"/>
              <a:cs typeface="+mn-cs"/>
            </a:rPr>
            <a:t>50</a:t>
          </a:r>
          <a:r>
            <a:rPr kumimoji="1" lang="ja-JP" altLang="en-US" sz="900">
              <a:effectLst/>
              <a:latin typeface="HG丸ｺﾞｼｯｸM-PRO" panose="020F0600000000000000" pitchFamily="50" charset="-128"/>
              <a:ea typeface="HG丸ｺﾞｼｯｸM-PRO" panose="020F0600000000000000" pitchFamily="50" charset="-128"/>
              <a:cs typeface="+mn-cs"/>
            </a:rPr>
            <a:t>％以下になっていることを確認</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38241</xdr:colOff>
      <xdr:row>22</xdr:row>
      <xdr:rowOff>73024</xdr:rowOff>
    </xdr:from>
    <xdr:to>
      <xdr:col>5</xdr:col>
      <xdr:colOff>57150</xdr:colOff>
      <xdr:row>26</xdr:row>
      <xdr:rowOff>13493</xdr:rowOff>
    </xdr:to>
    <xdr:sp macro="" textlink="">
      <xdr:nvSpPr>
        <xdr:cNvPr id="19" name="AutoShape 2">
          <a:extLst>
            <a:ext uri="{FF2B5EF4-FFF2-40B4-BE49-F238E27FC236}">
              <a16:creationId xmlns:a16="http://schemas.microsoft.com/office/drawing/2014/main" id="{00000000-0008-0000-0700-000013000000}"/>
            </a:ext>
          </a:extLst>
        </xdr:cNvPr>
        <xdr:cNvSpPr>
          <a:spLocks noChangeArrowheads="1"/>
        </xdr:cNvSpPr>
      </xdr:nvSpPr>
      <xdr:spPr bwMode="auto">
        <a:xfrm>
          <a:off x="238266" y="2444749"/>
          <a:ext cx="1161909" cy="664369"/>
        </a:xfrm>
        <a:prstGeom prst="wedgeRoundRectCallout">
          <a:avLst>
            <a:gd name="adj1" fmla="val -34382"/>
            <a:gd name="adj2" fmla="val -5978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起債対象事務費がある場合は事務費を別建てで記入</a:t>
          </a:r>
        </a:p>
      </xdr:txBody>
    </xdr:sp>
    <xdr:clientData/>
  </xdr:twoCellAnchor>
  <xdr:twoCellAnchor>
    <xdr:from>
      <xdr:col>6</xdr:col>
      <xdr:colOff>545042</xdr:colOff>
      <xdr:row>51</xdr:row>
      <xdr:rowOff>78317</xdr:rowOff>
    </xdr:from>
    <xdr:to>
      <xdr:col>12</xdr:col>
      <xdr:colOff>250935</xdr:colOff>
      <xdr:row>55</xdr:row>
      <xdr:rowOff>159441</xdr:rowOff>
    </xdr:to>
    <xdr:sp macro="" textlink="">
      <xdr:nvSpPr>
        <xdr:cNvPr id="20" name="AutoShape 2">
          <a:extLst>
            <a:ext uri="{FF2B5EF4-FFF2-40B4-BE49-F238E27FC236}">
              <a16:creationId xmlns:a16="http://schemas.microsoft.com/office/drawing/2014/main" id="{00000000-0008-0000-0700-000014000000}"/>
            </a:ext>
          </a:extLst>
        </xdr:cNvPr>
        <xdr:cNvSpPr>
          <a:spLocks noChangeArrowheads="1"/>
        </xdr:cNvSpPr>
      </xdr:nvSpPr>
      <xdr:spPr bwMode="auto">
        <a:xfrm>
          <a:off x="2230967" y="7698317"/>
          <a:ext cx="2068093" cy="785974"/>
        </a:xfrm>
        <a:prstGeom prst="wedgeRoundRectCallout">
          <a:avLst>
            <a:gd name="adj1" fmla="val 20420"/>
            <a:gd name="adj2" fmla="val -198670"/>
            <a:gd name="adj3" fmla="val 16667"/>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eaLnBrk="1" fontAlgn="auto" latinLnBrk="0" hangingPunct="1"/>
          <a:r>
            <a:rPr kumimoji="1" lang="ja-JP" altLang="ja-JP" sz="900" u="sng">
              <a:effectLst/>
              <a:latin typeface="HG丸ｺﾞｼｯｸM-PRO" panose="020F0600000000000000" pitchFamily="50" charset="-128"/>
              <a:ea typeface="HG丸ｺﾞｼｯｸM-PRO" panose="020F0600000000000000" pitchFamily="50" charset="-128"/>
              <a:cs typeface="+mn-cs"/>
            </a:rPr>
            <a:t>予算書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予算の定め」参照</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52917</xdr:colOff>
      <xdr:row>51</xdr:row>
      <xdr:rowOff>74083</xdr:rowOff>
    </xdr:from>
    <xdr:to>
      <xdr:col>16</xdr:col>
      <xdr:colOff>222250</xdr:colOff>
      <xdr:row>55</xdr:row>
      <xdr:rowOff>153457</xdr:rowOff>
    </xdr:to>
    <xdr:sp macro="" textlink="">
      <xdr:nvSpPr>
        <xdr:cNvPr id="21" name="AutoShape 2">
          <a:extLst>
            <a:ext uri="{FF2B5EF4-FFF2-40B4-BE49-F238E27FC236}">
              <a16:creationId xmlns:a16="http://schemas.microsoft.com/office/drawing/2014/main" id="{00000000-0008-0000-0700-000015000000}"/>
            </a:ext>
          </a:extLst>
        </xdr:cNvPr>
        <xdr:cNvSpPr>
          <a:spLocks noChangeArrowheads="1"/>
        </xdr:cNvSpPr>
      </xdr:nvSpPr>
      <xdr:spPr bwMode="auto">
        <a:xfrm>
          <a:off x="4386792" y="7694083"/>
          <a:ext cx="1264708" cy="784224"/>
        </a:xfrm>
        <a:prstGeom prst="wedgeRoundRectCallout">
          <a:avLst>
            <a:gd name="adj1" fmla="val -17054"/>
            <a:gd name="adj2" fmla="val -76828"/>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起債同意（許可）額のうち、財政融資資金分の金額を記入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xdr:col>
      <xdr:colOff>91110</xdr:colOff>
      <xdr:row>22</xdr:row>
      <xdr:rowOff>22412</xdr:rowOff>
    </xdr:from>
    <xdr:to>
      <xdr:col>10</xdr:col>
      <xdr:colOff>447262</xdr:colOff>
      <xdr:row>26</xdr:row>
      <xdr:rowOff>138368</xdr:rowOff>
    </xdr:to>
    <xdr:sp macro="" textlink="">
      <xdr:nvSpPr>
        <xdr:cNvPr id="22" name="AutoShape 2">
          <a:extLst>
            <a:ext uri="{FF2B5EF4-FFF2-40B4-BE49-F238E27FC236}">
              <a16:creationId xmlns:a16="http://schemas.microsoft.com/office/drawing/2014/main" id="{00000000-0008-0000-0700-000016000000}"/>
            </a:ext>
          </a:extLst>
        </xdr:cNvPr>
        <xdr:cNvSpPr>
          <a:spLocks noChangeArrowheads="1"/>
        </xdr:cNvSpPr>
      </xdr:nvSpPr>
      <xdr:spPr bwMode="auto">
        <a:xfrm>
          <a:off x="1434135" y="2394137"/>
          <a:ext cx="2251627" cy="839856"/>
        </a:xfrm>
        <a:prstGeom prst="wedgeRoundRectCallout">
          <a:avLst>
            <a:gd name="adj1" fmla="val -21025"/>
            <a:gd name="adj2" fmla="val -61887"/>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起債対象年度</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における</a:t>
          </a:r>
          <a:r>
            <a:rPr kumimoji="1" lang="ja-JP" altLang="ja-JP" sz="900">
              <a:effectLst/>
              <a:latin typeface="HG丸ｺﾞｼｯｸM-PRO" panose="020F0600000000000000" pitchFamily="50" charset="-128"/>
              <a:ea typeface="HG丸ｺﾞｼｯｸM-PRO" panose="020F0600000000000000" pitchFamily="50" charset="-128"/>
              <a:cs typeface="+mn-cs"/>
            </a:rPr>
            <a:t>事業実施期間を記入。完成前申込の場合は、完成見込日を記入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28</xdr:col>
      <xdr:colOff>44824</xdr:colOff>
      <xdr:row>51</xdr:row>
      <xdr:rowOff>78442</xdr:rowOff>
    </xdr:from>
    <xdr:to>
      <xdr:col>39</xdr:col>
      <xdr:colOff>166687</xdr:colOff>
      <xdr:row>55</xdr:row>
      <xdr:rowOff>142842</xdr:rowOff>
    </xdr:to>
    <xdr:sp macro="" textlink="">
      <xdr:nvSpPr>
        <xdr:cNvPr id="23" name="AutoShape 2">
          <a:extLst>
            <a:ext uri="{FF2B5EF4-FFF2-40B4-BE49-F238E27FC236}">
              <a16:creationId xmlns:a16="http://schemas.microsoft.com/office/drawing/2014/main" id="{00000000-0008-0000-0700-000017000000}"/>
            </a:ext>
          </a:extLst>
        </xdr:cNvPr>
        <xdr:cNvSpPr>
          <a:spLocks noChangeArrowheads="1"/>
        </xdr:cNvSpPr>
      </xdr:nvSpPr>
      <xdr:spPr bwMode="auto">
        <a:xfrm>
          <a:off x="8893549" y="7698442"/>
          <a:ext cx="3236538" cy="769250"/>
        </a:xfrm>
        <a:prstGeom prst="wedgeRoundRectCallout">
          <a:avLst>
            <a:gd name="adj1" fmla="val 13802"/>
            <a:gd name="adj2" fmla="val -1016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900">
              <a:effectLst/>
              <a:latin typeface="HG丸ｺﾞｼｯｸM-PRO" panose="020F0600000000000000" pitchFamily="50" charset="-128"/>
              <a:ea typeface="HG丸ｺﾞｼｯｸM-PRO" panose="020F0600000000000000" pitchFamily="50" charset="-128"/>
              <a:cs typeface="+mn-cs"/>
            </a:rPr>
            <a:t>長期（部分払）の場合、</a:t>
          </a:r>
          <a:r>
            <a:rPr kumimoji="1" lang="ja-JP" altLang="ja-JP" sz="900">
              <a:effectLst/>
              <a:latin typeface="HG丸ｺﾞｼｯｸM-PRO" panose="020F0600000000000000" pitchFamily="50" charset="-128"/>
              <a:ea typeface="HG丸ｺﾞｼｯｸM-PRO" panose="020F0600000000000000" pitchFamily="50" charset="-128"/>
              <a:cs typeface="+mn-cs"/>
            </a:rPr>
            <a:t>財政融資資金地方長期資金等借入申込書（別紙第</a:t>
          </a:r>
          <a:r>
            <a:rPr kumimoji="1" lang="en-US" altLang="ja-JP" sz="900">
              <a:effectLst/>
              <a:latin typeface="HG丸ｺﾞｼｯｸM-PRO" panose="020F0600000000000000" pitchFamily="50" charset="-128"/>
              <a:ea typeface="HG丸ｺﾞｼｯｸM-PRO" panose="020F0600000000000000" pitchFamily="50" charset="-128"/>
              <a:cs typeface="+mn-cs"/>
            </a:rPr>
            <a:t>16</a:t>
          </a:r>
          <a:r>
            <a:rPr kumimoji="1" lang="ja-JP" altLang="ja-JP" sz="900">
              <a:effectLst/>
              <a:latin typeface="HG丸ｺﾞｼｯｸM-PRO" panose="020F0600000000000000" pitchFamily="50" charset="-128"/>
              <a:ea typeface="HG丸ｺﾞｼｯｸM-PRO" panose="020F0600000000000000" pitchFamily="50" charset="-128"/>
              <a:cs typeface="+mn-cs"/>
            </a:rPr>
            <a:t>号書式（甲）又は（乙））の「</a:t>
          </a:r>
          <a:r>
            <a:rPr kumimoji="1" lang="en-US" altLang="ja-JP" sz="900">
              <a:effectLst/>
              <a:latin typeface="HG丸ｺﾞｼｯｸM-PRO" panose="020F0600000000000000" pitchFamily="50" charset="-128"/>
              <a:ea typeface="HG丸ｺﾞｼｯｸM-PRO" panose="020F0600000000000000" pitchFamily="50" charset="-128"/>
              <a:cs typeface="+mn-cs"/>
            </a:rPr>
            <a:t>6 </a:t>
          </a:r>
          <a:r>
            <a:rPr kumimoji="1" lang="ja-JP" altLang="ja-JP" sz="900">
              <a:effectLst/>
              <a:latin typeface="HG丸ｺﾞｼｯｸM-PRO" panose="020F0600000000000000" pitchFamily="50" charset="-128"/>
              <a:ea typeface="HG丸ｺﾞｼｯｸM-PRO" panose="020F0600000000000000" pitchFamily="50" charset="-128"/>
              <a:cs typeface="+mn-cs"/>
            </a:rPr>
            <a:t>据置期限」、「</a:t>
          </a:r>
          <a:r>
            <a:rPr kumimoji="1" lang="en-US" altLang="ja-JP" sz="900">
              <a:effectLst/>
              <a:latin typeface="HG丸ｺﾞｼｯｸM-PRO" panose="020F0600000000000000" pitchFamily="50" charset="-128"/>
              <a:ea typeface="HG丸ｺﾞｼｯｸM-PRO" panose="020F0600000000000000" pitchFamily="50" charset="-128"/>
              <a:cs typeface="+mn-cs"/>
            </a:rPr>
            <a:t>7 </a:t>
          </a:r>
          <a:r>
            <a:rPr kumimoji="1" lang="ja-JP" altLang="ja-JP" sz="900">
              <a:effectLst/>
              <a:latin typeface="HG丸ｺﾞｼｯｸM-PRO" panose="020F0600000000000000" pitchFamily="50" charset="-128"/>
              <a:ea typeface="HG丸ｺﾞｼｯｸM-PRO" panose="020F0600000000000000" pitchFamily="50" charset="-128"/>
              <a:cs typeface="+mn-cs"/>
            </a:rPr>
            <a:t>償還期限」に記入した年月日に応じた年数を記入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392207</xdr:colOff>
      <xdr:row>11</xdr:row>
      <xdr:rowOff>78441</xdr:rowOff>
    </xdr:from>
    <xdr:to>
      <xdr:col>23</xdr:col>
      <xdr:colOff>151656</xdr:colOff>
      <xdr:row>13</xdr:row>
      <xdr:rowOff>124665</xdr:rowOff>
    </xdr:to>
    <xdr:sp macro="" textlink="">
      <xdr:nvSpPr>
        <xdr:cNvPr id="24" name="AutoShape 2">
          <a:extLst>
            <a:ext uri="{FF2B5EF4-FFF2-40B4-BE49-F238E27FC236}">
              <a16:creationId xmlns:a16="http://schemas.microsoft.com/office/drawing/2014/main" id="{00000000-0008-0000-0700-000018000000}"/>
            </a:ext>
          </a:extLst>
        </xdr:cNvPr>
        <xdr:cNvSpPr>
          <a:spLocks noChangeArrowheads="1"/>
        </xdr:cNvSpPr>
      </xdr:nvSpPr>
      <xdr:spPr bwMode="auto">
        <a:xfrm>
          <a:off x="3630707" y="459441"/>
          <a:ext cx="3940924" cy="408174"/>
        </a:xfrm>
        <a:prstGeom prst="wedgeRoundRectCallou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a:effectLst/>
              <a:latin typeface="HG丸ｺﾞｼｯｸM-PRO" panose="020F0600000000000000" pitchFamily="50" charset="-128"/>
              <a:ea typeface="HG丸ｺﾞｼｯｸM-PRO" panose="020F0600000000000000" pitchFamily="50" charset="-128"/>
              <a:cs typeface="+mn-cs"/>
            </a:rPr>
            <a:t>記載要領を参考に明確に事業内容を記入（建物の構造は必ず記入）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154575</xdr:colOff>
      <xdr:row>36</xdr:row>
      <xdr:rowOff>57977</xdr:rowOff>
    </xdr:from>
    <xdr:to>
      <xdr:col>19</xdr:col>
      <xdr:colOff>162029</xdr:colOff>
      <xdr:row>40</xdr:row>
      <xdr:rowOff>14640</xdr:rowOff>
    </xdr:to>
    <xdr:sp macro="" textlink="">
      <xdr:nvSpPr>
        <xdr:cNvPr id="5" name="AutoShape 2">
          <a:extLst>
            <a:ext uri="{FF2B5EF4-FFF2-40B4-BE49-F238E27FC236}">
              <a16:creationId xmlns:a16="http://schemas.microsoft.com/office/drawing/2014/main" id="{00000000-0008-0000-0700-000005000000}"/>
            </a:ext>
          </a:extLst>
        </xdr:cNvPr>
        <xdr:cNvSpPr>
          <a:spLocks noChangeArrowheads="1"/>
        </xdr:cNvSpPr>
      </xdr:nvSpPr>
      <xdr:spPr bwMode="auto">
        <a:xfrm>
          <a:off x="5008184" y="5002694"/>
          <a:ext cx="1415497" cy="685533"/>
        </a:xfrm>
        <a:prstGeom prst="wedgeRoundRectCallout">
          <a:avLst>
            <a:gd name="adj1" fmla="val -93212"/>
            <a:gd name="adj2" fmla="val 53950"/>
            <a:gd name="adj3" fmla="val 16667"/>
          </a:avLst>
        </a:prstGeom>
        <a:solidFill>
          <a:srgbClr val="D1F3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借入れを行う事業の地方債充当率を記入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0</xdr:colOff>
      <xdr:row>35</xdr:row>
      <xdr:rowOff>0</xdr:rowOff>
    </xdr:from>
    <xdr:to>
      <xdr:col>10</xdr:col>
      <xdr:colOff>207066</xdr:colOff>
      <xdr:row>38</xdr:row>
      <xdr:rowOff>119764</xdr:rowOff>
    </xdr:to>
    <xdr:sp macro="" textlink="">
      <xdr:nvSpPr>
        <xdr:cNvPr id="25" name="AutoShape 2">
          <a:extLst>
            <a:ext uri="{FF2B5EF4-FFF2-40B4-BE49-F238E27FC236}">
              <a16:creationId xmlns:a16="http://schemas.microsoft.com/office/drawing/2014/main" id="{00000000-0008-0000-0700-000019000000}"/>
            </a:ext>
          </a:extLst>
        </xdr:cNvPr>
        <xdr:cNvSpPr>
          <a:spLocks noChangeArrowheads="1"/>
        </xdr:cNvSpPr>
      </xdr:nvSpPr>
      <xdr:spPr bwMode="auto">
        <a:xfrm>
          <a:off x="1341783" y="4762500"/>
          <a:ext cx="2095500" cy="666416"/>
        </a:xfrm>
        <a:prstGeom prst="wedgeRoundRectCallout">
          <a:avLst>
            <a:gd name="adj1" fmla="val -63974"/>
            <a:gd name="adj2" fmla="val -361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b="1">
              <a:solidFill>
                <a:srgbClr val="FF0000"/>
              </a:solidFill>
              <a:latin typeface="HG丸ｺﾞｼｯｸM-PRO" panose="020F0600000000000000" pitchFamily="50" charset="-128"/>
              <a:ea typeface="HG丸ｺﾞｼｯｸM-PRO" panose="020F0600000000000000" pitchFamily="50" charset="-128"/>
            </a:rPr>
            <a:t>既収入特定財源</a:t>
          </a:r>
          <a:r>
            <a:rPr lang="ja-JP" altLang="en-US" sz="900">
              <a:latin typeface="HG丸ｺﾞｼｯｸM-PRO" panose="020F0600000000000000" pitchFamily="50" charset="-128"/>
              <a:ea typeface="HG丸ｺﾞｼｯｸM-PRO" panose="020F0600000000000000" pitchFamily="50" charset="-128"/>
            </a:rPr>
            <a:t>として繰り越すことで、</a:t>
          </a:r>
          <a:r>
            <a:rPr lang="en-US" altLang="ja-JP" sz="900">
              <a:latin typeface="HG丸ｺﾞｼｯｸM-PRO" panose="020F0600000000000000" pitchFamily="50" charset="-128"/>
              <a:ea typeface="HG丸ｺﾞｼｯｸM-PRO" panose="020F0600000000000000" pitchFamily="50" charset="-128"/>
            </a:rPr>
            <a:t>10</a:t>
          </a:r>
          <a:r>
            <a:rPr lang="ja-JP" altLang="en-US" sz="900">
              <a:latin typeface="HG丸ｺﾞｼｯｸM-PRO" panose="020F0600000000000000" pitchFamily="50" charset="-128"/>
              <a:ea typeface="HG丸ｺﾞｼｯｸM-PRO" panose="020F0600000000000000" pitchFamily="50" charset="-128"/>
            </a:rPr>
            <a:t>万円未満の端数を</a:t>
          </a:r>
          <a:r>
            <a:rPr lang="ja-JP" altLang="en-US" sz="900" b="1" u="sng">
              <a:latin typeface="HG丸ｺﾞｼｯｸM-PRO" panose="020F0600000000000000" pitchFamily="50" charset="-128"/>
              <a:ea typeface="HG丸ｺﾞｼｯｸM-PRO" panose="020F0600000000000000" pitchFamily="50" charset="-128"/>
            </a:rPr>
            <a:t>切り上げて</a:t>
          </a:r>
          <a:r>
            <a:rPr lang="ja-JP" altLang="en-US" sz="900">
              <a:latin typeface="HG丸ｺﾞｼｯｸM-PRO" panose="020F0600000000000000" pitchFamily="50" charset="-128"/>
              <a:ea typeface="HG丸ｺﾞｼｯｸM-PRO" panose="020F0600000000000000" pitchFamily="50" charset="-128"/>
            </a:rPr>
            <a:t>借入可能</a:t>
          </a:r>
        </a:p>
      </xdr:txBody>
    </xdr:sp>
    <xdr:clientData/>
  </xdr:twoCellAnchor>
  <xdr:twoCellAnchor>
    <xdr:from>
      <xdr:col>33</xdr:col>
      <xdr:colOff>140804</xdr:colOff>
      <xdr:row>15</xdr:row>
      <xdr:rowOff>41413</xdr:rowOff>
    </xdr:from>
    <xdr:to>
      <xdr:col>39</xdr:col>
      <xdr:colOff>140803</xdr:colOff>
      <xdr:row>16</xdr:row>
      <xdr:rowOff>173934</xdr:rowOff>
    </xdr:to>
    <xdr:sp macro="" textlink="">
      <xdr:nvSpPr>
        <xdr:cNvPr id="26" name="AutoShape 2">
          <a:extLst>
            <a:ext uri="{FF2B5EF4-FFF2-40B4-BE49-F238E27FC236}">
              <a16:creationId xmlns:a16="http://schemas.microsoft.com/office/drawing/2014/main" id="{00000000-0008-0000-0700-00001A000000}"/>
            </a:ext>
          </a:extLst>
        </xdr:cNvPr>
        <xdr:cNvSpPr>
          <a:spLocks noChangeArrowheads="1"/>
        </xdr:cNvSpPr>
      </xdr:nvSpPr>
      <xdr:spPr bwMode="auto">
        <a:xfrm>
          <a:off x="10477500" y="1159565"/>
          <a:ext cx="1706216" cy="314739"/>
        </a:xfrm>
        <a:prstGeom prst="wedgeRoundRectCallout">
          <a:avLst>
            <a:gd name="adj1" fmla="val -32682"/>
            <a:gd name="adj2" fmla="val 10257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a:latin typeface="HG丸ｺﾞｼｯｸM-PRO" panose="020F0600000000000000" pitchFamily="50" charset="-128"/>
              <a:ea typeface="HG丸ｺﾞｼｯｸM-PRO" panose="020F0600000000000000" pitchFamily="50" charset="-128"/>
            </a:rPr>
            <a:t>借入月</a:t>
          </a:r>
          <a:r>
            <a:rPr lang="ja-JP" altLang="en-US" sz="900">
              <a:latin typeface="HG丸ｺﾞｼｯｸM-PRO" panose="020F0600000000000000" pitchFamily="50" charset="-128"/>
              <a:ea typeface="HG丸ｺﾞｼｯｸM-PRO" panose="020F0600000000000000" pitchFamily="50" charset="-128"/>
            </a:rPr>
            <a:t>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569721</xdr:colOff>
      <xdr:row>91</xdr:row>
      <xdr:rowOff>1243</xdr:rowOff>
    </xdr:from>
    <xdr:to>
      <xdr:col>39</xdr:col>
      <xdr:colOff>245871</xdr:colOff>
      <xdr:row>95</xdr:row>
      <xdr:rowOff>175616</xdr:rowOff>
    </xdr:to>
    <xdr:sp macro="" textlink="">
      <xdr:nvSpPr>
        <xdr:cNvPr id="10" name="角丸四角形 11">
          <a:extLst>
            <a:ext uri="{FF2B5EF4-FFF2-40B4-BE49-F238E27FC236}">
              <a16:creationId xmlns:a16="http://schemas.microsoft.com/office/drawing/2014/main" id="{5D0F2F1B-AD42-42FB-975D-839AA5531CB5}"/>
            </a:ext>
          </a:extLst>
        </xdr:cNvPr>
        <xdr:cNvSpPr/>
      </xdr:nvSpPr>
      <xdr:spPr>
        <a:xfrm>
          <a:off x="950721" y="5821018"/>
          <a:ext cx="10363200" cy="901448"/>
        </a:xfrm>
        <a:prstGeom prst="roundRect">
          <a:avLst/>
        </a:prstGeom>
        <a:noFill/>
        <a:ln w="444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586047</xdr:colOff>
      <xdr:row>95</xdr:row>
      <xdr:rowOff>179897</xdr:rowOff>
    </xdr:from>
    <xdr:to>
      <xdr:col>31</xdr:col>
      <xdr:colOff>1660</xdr:colOff>
      <xdr:row>100</xdr:row>
      <xdr:rowOff>161925</xdr:rowOff>
    </xdr:to>
    <xdr:sp macro="" textlink="">
      <xdr:nvSpPr>
        <xdr:cNvPr id="17" name="角丸四角形 12">
          <a:extLst>
            <a:ext uri="{FF2B5EF4-FFF2-40B4-BE49-F238E27FC236}">
              <a16:creationId xmlns:a16="http://schemas.microsoft.com/office/drawing/2014/main" id="{754653E5-80FF-482A-B8A2-C2D2FF7A5AFB}"/>
            </a:ext>
          </a:extLst>
        </xdr:cNvPr>
        <xdr:cNvSpPr/>
      </xdr:nvSpPr>
      <xdr:spPr>
        <a:xfrm>
          <a:off x="963872" y="6726747"/>
          <a:ext cx="8000813" cy="871028"/>
        </a:xfrm>
        <a:prstGeom prst="roundRect">
          <a:avLst/>
        </a:prstGeom>
        <a:noFill/>
        <a:ln w="444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146160</xdr:colOff>
      <xdr:row>61</xdr:row>
      <xdr:rowOff>162604</xdr:rowOff>
    </xdr:from>
    <xdr:to>
      <xdr:col>10</xdr:col>
      <xdr:colOff>94613</xdr:colOff>
      <xdr:row>66</xdr:row>
      <xdr:rowOff>105033</xdr:rowOff>
    </xdr:to>
    <xdr:sp macro="" textlink="">
      <xdr:nvSpPr>
        <xdr:cNvPr id="27" name="AutoShape 2">
          <a:extLst>
            <a:ext uri="{FF2B5EF4-FFF2-40B4-BE49-F238E27FC236}">
              <a16:creationId xmlns:a16="http://schemas.microsoft.com/office/drawing/2014/main" id="{4340C0BB-44F3-4024-86A0-6F3574DBE385}"/>
            </a:ext>
          </a:extLst>
        </xdr:cNvPr>
        <xdr:cNvSpPr>
          <a:spLocks noChangeArrowheads="1"/>
        </xdr:cNvSpPr>
      </xdr:nvSpPr>
      <xdr:spPr bwMode="auto">
        <a:xfrm>
          <a:off x="1114535" y="521379"/>
          <a:ext cx="1942353" cy="847304"/>
        </a:xfrm>
        <a:prstGeom prst="wedgeRoundRectCallout">
          <a:avLst>
            <a:gd name="adj1" fmla="val -49033"/>
            <a:gd name="adj2" fmla="val 11673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起債対象となる事業費</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を</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工種・事業内容等ごとに記入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rPr>
            <a:t>※1</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rPr>
            <a:t>契約ごとに分けなくてよい</a:t>
          </a:r>
          <a:endPar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起債対象外事業費を含まない</a:t>
          </a:r>
          <a:endParaRPr kumimoji="0" lang="ja-JP" altLang="ja-JP" sz="9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80122</xdr:colOff>
      <xdr:row>85</xdr:row>
      <xdr:rowOff>89087</xdr:rowOff>
    </xdr:from>
    <xdr:to>
      <xdr:col>9</xdr:col>
      <xdr:colOff>194422</xdr:colOff>
      <xdr:row>90</xdr:row>
      <xdr:rowOff>29136</xdr:rowOff>
    </xdr:to>
    <xdr:sp macro="" textlink="">
      <xdr:nvSpPr>
        <xdr:cNvPr id="28" name="AutoShape 2">
          <a:extLst>
            <a:ext uri="{FF2B5EF4-FFF2-40B4-BE49-F238E27FC236}">
              <a16:creationId xmlns:a16="http://schemas.microsoft.com/office/drawing/2014/main" id="{F5179A07-855F-4B70-90E2-3D36FCDF2448}"/>
            </a:ext>
          </a:extLst>
        </xdr:cNvPr>
        <xdr:cNvSpPr>
          <a:spLocks noChangeArrowheads="1"/>
        </xdr:cNvSpPr>
      </xdr:nvSpPr>
      <xdr:spPr bwMode="auto">
        <a:xfrm>
          <a:off x="1635872" y="4819837"/>
          <a:ext cx="1304925" cy="844924"/>
        </a:xfrm>
        <a:prstGeom prst="wedgeRoundRectCallout">
          <a:avLst>
            <a:gd name="adj1" fmla="val 104013"/>
            <a:gd name="adj2" fmla="val 50940"/>
            <a:gd name="adj3" fmla="val 16667"/>
          </a:avLst>
        </a:prstGeom>
        <a:solidFill>
          <a:srgbClr val="D1F3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借入れを行う事業の地方債充当率を記入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95250</xdr:colOff>
      <xdr:row>58</xdr:row>
      <xdr:rowOff>0</xdr:rowOff>
    </xdr:from>
    <xdr:to>
      <xdr:col>40</xdr:col>
      <xdr:colOff>3416</xdr:colOff>
      <xdr:row>60</xdr:row>
      <xdr:rowOff>26958</xdr:rowOff>
    </xdr:to>
    <xdr:sp macro="" textlink="">
      <xdr:nvSpPr>
        <xdr:cNvPr id="29" name="角丸四角形 18">
          <a:extLst>
            <a:ext uri="{FF2B5EF4-FFF2-40B4-BE49-F238E27FC236}">
              <a16:creationId xmlns:a16="http://schemas.microsoft.com/office/drawing/2014/main" id="{EC4990B2-6140-45D3-803A-28629D663379}"/>
            </a:ext>
          </a:extLst>
        </xdr:cNvPr>
        <xdr:cNvSpPr/>
      </xdr:nvSpPr>
      <xdr:spPr>
        <a:xfrm>
          <a:off x="7191375" y="0"/>
          <a:ext cx="4149966" cy="353983"/>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ja-JP" sz="1050" u="sng">
              <a:solidFill>
                <a:schemeClr val="dk1"/>
              </a:solidFill>
              <a:effectLst/>
              <a:latin typeface="HGｺﾞｼｯｸE" panose="020B0909000000000000" pitchFamily="49" charset="-128"/>
              <a:ea typeface="HGｺﾞｼｯｸE" panose="020B0909000000000000" pitchFamily="49" charset="-128"/>
              <a:cs typeface="+mn-cs"/>
            </a:rPr>
            <a:t>記載例</a:t>
          </a:r>
          <a:r>
            <a:rPr lang="ja-JP" altLang="en-US" sz="1050" u="sng">
              <a:solidFill>
                <a:schemeClr val="dk1"/>
              </a:solidFill>
              <a:effectLst/>
              <a:latin typeface="HGｺﾞｼｯｸE" panose="020B0909000000000000" pitchFamily="49" charset="-128"/>
              <a:ea typeface="HGｺﾞｼｯｸE" panose="020B0909000000000000" pitchFamily="49" charset="-128"/>
              <a:cs typeface="+mn-cs"/>
            </a:rPr>
            <a:t>②</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r>
            <a:rPr lang="ja-JP" altLang="en-US" sz="1050">
              <a:solidFill>
                <a:schemeClr val="dk1"/>
              </a:solidFill>
              <a:effectLst/>
              <a:latin typeface="HGｺﾞｼｯｸE" panose="020B0909000000000000" pitchFamily="49" charset="-128"/>
              <a:ea typeface="HGｺﾞｼｯｸE" panose="020B0909000000000000" pitchFamily="49" charset="-128"/>
              <a:cs typeface="+mn-cs"/>
            </a:rPr>
            <a:t>長期（部分払（未払金あり））</a:t>
          </a:r>
          <a:r>
            <a:rPr lang="ja-JP" altLang="ja-JP" sz="1050">
              <a:solidFill>
                <a:schemeClr val="dk1"/>
              </a:solidFill>
              <a:effectLst/>
              <a:latin typeface="HGｺﾞｼｯｸE" panose="020B0909000000000000" pitchFamily="49" charset="-128"/>
              <a:ea typeface="HGｺﾞｼｯｸE" panose="020B0909000000000000" pitchFamily="49" charset="-128"/>
              <a:cs typeface="+mn-cs"/>
            </a:rPr>
            <a:t>の場合</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endParaRPr lang="ja-JP" altLang="ja-JP" sz="1050">
            <a:effectLst/>
            <a:latin typeface="HGｺﾞｼｯｸE" panose="020B0909000000000000" pitchFamily="49" charset="-128"/>
            <a:ea typeface="HGｺﾞｼｯｸE" panose="020B0909000000000000" pitchFamily="49" charset="-128"/>
          </a:endParaRPr>
        </a:p>
      </xdr:txBody>
    </xdr:sp>
    <xdr:clientData/>
  </xdr:twoCellAnchor>
  <xdr:twoCellAnchor>
    <xdr:from>
      <xdr:col>13</xdr:col>
      <xdr:colOff>11206</xdr:colOff>
      <xdr:row>68</xdr:row>
      <xdr:rowOff>9921</xdr:rowOff>
    </xdr:from>
    <xdr:to>
      <xdr:col>20</xdr:col>
      <xdr:colOff>0</xdr:colOff>
      <xdr:row>90</xdr:row>
      <xdr:rowOff>156882</xdr:rowOff>
    </xdr:to>
    <xdr:sp macro="" textlink="">
      <xdr:nvSpPr>
        <xdr:cNvPr id="30" name="角丸四角形 19">
          <a:extLst>
            <a:ext uri="{FF2B5EF4-FFF2-40B4-BE49-F238E27FC236}">
              <a16:creationId xmlns:a16="http://schemas.microsoft.com/office/drawing/2014/main" id="{D04A6CCD-FE0E-43CD-857E-DFF6EAB72F0E}"/>
            </a:ext>
          </a:extLst>
        </xdr:cNvPr>
        <xdr:cNvSpPr/>
      </xdr:nvSpPr>
      <xdr:spPr>
        <a:xfrm>
          <a:off x="3989481" y="1635521"/>
          <a:ext cx="2039844" cy="4163336"/>
        </a:xfrm>
        <a:prstGeom prst="roundRect">
          <a:avLst>
            <a:gd name="adj" fmla="val 5346"/>
          </a:avLst>
        </a:prstGeom>
        <a:solidFill>
          <a:srgbClr val="000000">
            <a:alpha val="20000"/>
          </a:srgbClr>
        </a:solid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136311</xdr:colOff>
      <xdr:row>70</xdr:row>
      <xdr:rowOff>30405</xdr:rowOff>
    </xdr:from>
    <xdr:to>
      <xdr:col>31</xdr:col>
      <xdr:colOff>64036</xdr:colOff>
      <xdr:row>71</xdr:row>
      <xdr:rowOff>125961</xdr:rowOff>
    </xdr:to>
    <xdr:sp macro="" textlink="">
      <xdr:nvSpPr>
        <xdr:cNvPr id="31" name="AutoShape 2">
          <a:extLst>
            <a:ext uri="{FF2B5EF4-FFF2-40B4-BE49-F238E27FC236}">
              <a16:creationId xmlns:a16="http://schemas.microsoft.com/office/drawing/2014/main" id="{DD5ADDCF-4138-48DA-94B7-BD6D2C9851B6}"/>
            </a:ext>
          </a:extLst>
        </xdr:cNvPr>
        <xdr:cNvSpPr>
          <a:spLocks noChangeArrowheads="1"/>
        </xdr:cNvSpPr>
      </xdr:nvSpPr>
      <xdr:spPr bwMode="auto">
        <a:xfrm>
          <a:off x="7232436" y="2017955"/>
          <a:ext cx="1797800" cy="305106"/>
        </a:xfrm>
        <a:prstGeom prst="wedgeRoundRectCallout">
          <a:avLst>
            <a:gd name="adj1" fmla="val -59240"/>
            <a:gd name="adj2" fmla="val -26485"/>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未払金決算分（　）内書</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16</xdr:col>
      <xdr:colOff>268941</xdr:colOff>
      <xdr:row>105</xdr:row>
      <xdr:rowOff>168088</xdr:rowOff>
    </xdr:from>
    <xdr:ext cx="184731" cy="264560"/>
    <xdr:sp macro="" textlink="">
      <xdr:nvSpPr>
        <xdr:cNvPr id="32" name="テキスト ボックス 31">
          <a:extLst>
            <a:ext uri="{FF2B5EF4-FFF2-40B4-BE49-F238E27FC236}">
              <a16:creationId xmlns:a16="http://schemas.microsoft.com/office/drawing/2014/main" id="{60EC6749-5E67-449C-9F87-3CD37162D5BA}"/>
            </a:ext>
          </a:extLst>
        </xdr:cNvPr>
        <xdr:cNvSpPr txBox="1"/>
      </xdr:nvSpPr>
      <xdr:spPr>
        <a:xfrm>
          <a:off x="5260041" y="84897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224237</xdr:colOff>
      <xdr:row>77</xdr:row>
      <xdr:rowOff>92553</xdr:rowOff>
    </xdr:from>
    <xdr:to>
      <xdr:col>39</xdr:col>
      <xdr:colOff>69319</xdr:colOff>
      <xdr:row>83</xdr:row>
      <xdr:rowOff>47625</xdr:rowOff>
    </xdr:to>
    <xdr:sp macro="" textlink="">
      <xdr:nvSpPr>
        <xdr:cNvPr id="33" name="AutoShape 2">
          <a:extLst>
            <a:ext uri="{FF2B5EF4-FFF2-40B4-BE49-F238E27FC236}">
              <a16:creationId xmlns:a16="http://schemas.microsoft.com/office/drawing/2014/main" id="{F4138251-D32B-4579-8568-EB5C97A32B8F}"/>
            </a:ext>
          </a:extLst>
        </xdr:cNvPr>
        <xdr:cNvSpPr>
          <a:spLocks noChangeArrowheads="1"/>
        </xdr:cNvSpPr>
      </xdr:nvSpPr>
      <xdr:spPr bwMode="auto">
        <a:xfrm>
          <a:off x="7850587" y="3378678"/>
          <a:ext cx="3283607" cy="1037747"/>
        </a:xfrm>
        <a:prstGeom prst="wedgeRoundRectCallout">
          <a:avLst>
            <a:gd name="adj1" fmla="val -20350"/>
            <a:gd name="adj2" fmla="val 11476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一時立替金として一般財源から支出</a:t>
          </a:r>
          <a:r>
            <a:rPr kumimoji="1" lang="ja-JP" altLang="en-US" sz="900">
              <a:effectLst/>
              <a:latin typeface="HG丸ｺﾞｼｯｸM-PRO" panose="020F0600000000000000" pitchFamily="50" charset="-128"/>
              <a:ea typeface="HG丸ｺﾞｼｯｸM-PRO" panose="020F0600000000000000" pitchFamily="50" charset="-128"/>
              <a:cs typeface="+mn-cs"/>
            </a:rPr>
            <a:t>する</a:t>
          </a:r>
          <a:r>
            <a:rPr kumimoji="1" lang="ja-JP" altLang="ja-JP" sz="900">
              <a:effectLst/>
              <a:latin typeface="HG丸ｺﾞｼｯｸM-PRO" panose="020F0600000000000000" pitchFamily="50" charset="-128"/>
              <a:ea typeface="HG丸ｺﾞｼｯｸM-PRO" panose="020F0600000000000000" pitchFamily="50" charset="-128"/>
              <a:cs typeface="+mn-cs"/>
            </a:rPr>
            <a:t>場合、</a:t>
          </a:r>
          <a:endParaRPr lang="ja-JP" altLang="ja-JP" sz="900">
            <a:effectLst/>
            <a:latin typeface="HG丸ｺﾞｼｯｸM-PRO" panose="020F0600000000000000" pitchFamily="50" charset="-128"/>
            <a:ea typeface="HG丸ｺﾞｼｯｸM-PRO" panose="020F0600000000000000" pitchFamily="50" charset="-128"/>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支出</a:t>
          </a:r>
          <a:r>
            <a:rPr kumimoji="1" lang="ja-JP" altLang="ja-JP" sz="900">
              <a:effectLst/>
              <a:latin typeface="HG丸ｺﾞｼｯｸM-PRO" panose="020F0600000000000000" pitchFamily="50" charset="-128"/>
              <a:ea typeface="HG丸ｺﾞｼｯｸM-PRO" panose="020F0600000000000000" pitchFamily="50" charset="-128"/>
              <a:cs typeface="+mn-cs"/>
            </a:rPr>
            <a:t>順位は</a:t>
          </a:r>
          <a:r>
            <a:rPr kumimoji="1" lang="ja-JP" altLang="ja-JP" sz="900" b="1">
              <a:effectLst/>
              <a:latin typeface="HG丸ｺﾞｼｯｸM-PRO" panose="020F0600000000000000" pitchFamily="50" charset="-128"/>
              <a:ea typeface="HG丸ｺﾞｼｯｸM-PRO" panose="020F0600000000000000" pitchFamily="50" charset="-128"/>
              <a:cs typeface="+mn-cs"/>
            </a:rPr>
            <a:t>「一般財源」→「一時立替金」の順</a:t>
          </a:r>
          <a:endParaRPr lang="ja-JP" altLang="ja-JP" sz="900">
            <a:effectLst/>
            <a:latin typeface="HG丸ｺﾞｼｯｸM-PRO" panose="020F0600000000000000" pitchFamily="50" charset="-128"/>
            <a:ea typeface="HG丸ｺﾞｼｯｸM-PRO" panose="020F0600000000000000" pitchFamily="50" charset="-128"/>
          </a:endParaRPr>
        </a:p>
        <a:p>
          <a:pPr algn="l"/>
          <a:r>
            <a:rPr kumimoji="1" lang="ja-JP" altLang="ja-JP" sz="900">
              <a:effectLst/>
              <a:latin typeface="HG丸ｺﾞｼｯｸM-PRO" panose="020F0600000000000000" pitchFamily="50" charset="-128"/>
              <a:ea typeface="HG丸ｺﾞｼｯｸM-PRO" panose="020F0600000000000000" pitchFamily="50" charset="-128"/>
              <a:cs typeface="+mn-cs"/>
            </a:rPr>
            <a:t>（まず一般財源から支出し、差額を立て替える</a:t>
          </a:r>
          <a:r>
            <a:rPr kumimoji="1" lang="ja-JP" altLang="en-US" sz="900">
              <a:effectLst/>
              <a:latin typeface="HG丸ｺﾞｼｯｸM-PRO" panose="020F0600000000000000" pitchFamily="50" charset="-128"/>
              <a:ea typeface="HG丸ｺﾞｼｯｸM-PRO" panose="020F0600000000000000" pitchFamily="50" charset="-128"/>
              <a:cs typeface="+mn-cs"/>
            </a:rPr>
            <a:t>。</a:t>
          </a:r>
          <a:r>
            <a:rPr kumimoji="1" lang="ja-JP" altLang="ja-JP" sz="900">
              <a:effectLst/>
              <a:latin typeface="HG丸ｺﾞｼｯｸM-PRO" panose="020F0600000000000000" pitchFamily="50" charset="-128"/>
              <a:ea typeface="HG丸ｺﾞｼｯｸM-PRO" panose="020F0600000000000000" pitchFamily="50" charset="-128"/>
              <a:cs typeface="+mn-cs"/>
            </a:rPr>
            <a:t>）</a:t>
          </a:r>
          <a:endParaRPr lang="ja-JP" altLang="ja-JP" sz="900">
            <a:effectLst/>
            <a:latin typeface="HG丸ｺﾞｼｯｸM-PRO" panose="020F0600000000000000" pitchFamily="50" charset="-128"/>
            <a:ea typeface="HG丸ｺﾞｼｯｸM-PRO" panose="020F0600000000000000" pitchFamily="50" charset="-128"/>
          </a:endParaRPr>
        </a:p>
        <a:p>
          <a:pPr algn="l"/>
          <a:r>
            <a:rPr kumimoji="1" lang="ja-JP" altLang="ja-JP" sz="900" b="1">
              <a:effectLst/>
              <a:latin typeface="HG丸ｺﾞｼｯｸM-PRO" panose="020F0600000000000000" pitchFamily="50" charset="-128"/>
              <a:ea typeface="HG丸ｺﾞｼｯｸM-PRO" panose="020F0600000000000000" pitchFamily="50" charset="-128"/>
              <a:cs typeface="+mn-cs"/>
            </a:rPr>
            <a:t>★一時立替金</a:t>
          </a:r>
          <a:endParaRPr lang="ja-JP" altLang="ja-JP" sz="900">
            <a:effectLst/>
            <a:latin typeface="HG丸ｺﾞｼｯｸM-PRO" panose="020F0600000000000000" pitchFamily="50" charset="-128"/>
            <a:ea typeface="HG丸ｺﾞｼｯｸM-PRO" panose="020F0600000000000000" pitchFamily="50" charset="-128"/>
          </a:endParaRPr>
        </a:p>
        <a:p>
          <a:pPr algn="l"/>
          <a:r>
            <a:rPr kumimoji="1" lang="ja-JP" altLang="ja-JP" sz="900" b="1">
              <a:effectLst/>
              <a:latin typeface="HG丸ｺﾞｼｯｸM-PRO" panose="020F0600000000000000" pitchFamily="50" charset="-128"/>
              <a:ea typeface="HG丸ｺﾞｼｯｸM-PRO" panose="020F0600000000000000" pitchFamily="50" charset="-128"/>
              <a:cs typeface="+mn-cs"/>
            </a:rPr>
            <a:t>　＝ 支出額</a:t>
          </a:r>
          <a:r>
            <a:rPr kumimoji="1" lang="en-US" altLang="ja-JP" sz="900" b="1">
              <a:effectLst/>
              <a:latin typeface="HG丸ｺﾞｼｯｸM-PRO" panose="020F0600000000000000" pitchFamily="50" charset="-128"/>
              <a:ea typeface="HG丸ｺﾞｼｯｸM-PRO" panose="020F0600000000000000" pitchFamily="50" charset="-128"/>
              <a:cs typeface="+mn-cs"/>
            </a:rPr>
            <a:t>-</a:t>
          </a:r>
          <a:r>
            <a:rPr kumimoji="1" lang="ja-JP" altLang="ja-JP" sz="900" b="1">
              <a:effectLst/>
              <a:latin typeface="HG丸ｺﾞｼｯｸM-PRO" panose="020F0600000000000000" pitchFamily="50" charset="-128"/>
              <a:ea typeface="HG丸ｺﾞｼｯｸM-PRO" panose="020F0600000000000000" pitchFamily="50" charset="-128"/>
              <a:cs typeface="+mn-cs"/>
            </a:rPr>
            <a:t>（補助金等</a:t>
          </a:r>
          <a:r>
            <a:rPr kumimoji="1" lang="en-US" altLang="ja-JP" sz="900" b="1">
              <a:effectLst/>
              <a:latin typeface="HG丸ｺﾞｼｯｸM-PRO" panose="020F0600000000000000" pitchFamily="50" charset="-128"/>
              <a:ea typeface="HG丸ｺﾞｼｯｸM-PRO" panose="020F0600000000000000" pitchFamily="50" charset="-128"/>
              <a:cs typeface="+mn-cs"/>
            </a:rPr>
            <a:t>+</a:t>
          </a:r>
          <a:r>
            <a:rPr kumimoji="1" lang="ja-JP" altLang="ja-JP" sz="900" b="1">
              <a:effectLst/>
              <a:latin typeface="HG丸ｺﾞｼｯｸM-PRO" panose="020F0600000000000000" pitchFamily="50" charset="-128"/>
              <a:ea typeface="HG丸ｺﾞｼｯｸM-PRO" panose="020F0600000000000000" pitchFamily="50" charset="-128"/>
              <a:cs typeface="+mn-cs"/>
            </a:rPr>
            <a:t>起債</a:t>
          </a:r>
          <a:r>
            <a:rPr kumimoji="1" lang="en-US" altLang="ja-JP" sz="900" b="1">
              <a:effectLst/>
              <a:latin typeface="HG丸ｺﾞｼｯｸM-PRO" panose="020F0600000000000000" pitchFamily="50" charset="-128"/>
              <a:ea typeface="HG丸ｺﾞｼｯｸM-PRO" panose="020F0600000000000000" pitchFamily="50" charset="-128"/>
              <a:cs typeface="+mn-cs"/>
            </a:rPr>
            <a:t>+</a:t>
          </a:r>
          <a:r>
            <a:rPr kumimoji="1" lang="ja-JP" altLang="ja-JP" sz="900" b="1">
              <a:effectLst/>
              <a:latin typeface="HG丸ｺﾞｼｯｸM-PRO" panose="020F0600000000000000" pitchFamily="50" charset="-128"/>
              <a:ea typeface="HG丸ｺﾞｼｯｸM-PRO" panose="020F0600000000000000" pitchFamily="50" charset="-128"/>
              <a:cs typeface="+mn-cs"/>
            </a:rPr>
            <a:t>一般財源</a:t>
          </a:r>
          <a:r>
            <a:rPr kumimoji="1" lang="en-US" altLang="ja-JP" sz="900" b="1">
              <a:effectLst/>
              <a:latin typeface="HG丸ｺﾞｼｯｸM-PRO" panose="020F0600000000000000" pitchFamily="50" charset="-128"/>
              <a:ea typeface="HG丸ｺﾞｼｯｸM-PRO" panose="020F0600000000000000" pitchFamily="50" charset="-128"/>
              <a:cs typeface="+mn-cs"/>
            </a:rPr>
            <a:t>+</a:t>
          </a:r>
          <a:r>
            <a:rPr kumimoji="1" lang="ja-JP" altLang="ja-JP" sz="900" b="1">
              <a:effectLst/>
              <a:latin typeface="HG丸ｺﾞｼｯｸM-PRO" panose="020F0600000000000000" pitchFamily="50" charset="-128"/>
              <a:ea typeface="HG丸ｺﾞｼｯｸM-PRO" panose="020F0600000000000000" pitchFamily="50" charset="-128"/>
              <a:cs typeface="+mn-cs"/>
            </a:rPr>
            <a:t>その他収入）</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135510</xdr:colOff>
      <xdr:row>82</xdr:row>
      <xdr:rowOff>89297</xdr:rowOff>
    </xdr:from>
    <xdr:to>
      <xdr:col>19</xdr:col>
      <xdr:colOff>105744</xdr:colOff>
      <xdr:row>90</xdr:row>
      <xdr:rowOff>119785</xdr:rowOff>
    </xdr:to>
    <xdr:sp macro="" textlink="">
      <xdr:nvSpPr>
        <xdr:cNvPr id="34" name="AutoShape 2">
          <a:extLst>
            <a:ext uri="{FF2B5EF4-FFF2-40B4-BE49-F238E27FC236}">
              <a16:creationId xmlns:a16="http://schemas.microsoft.com/office/drawing/2014/main" id="{A5869539-AB73-4631-BBA3-800AE1518CA2}"/>
            </a:ext>
          </a:extLst>
        </xdr:cNvPr>
        <xdr:cNvSpPr>
          <a:spLocks noChangeArrowheads="1"/>
        </xdr:cNvSpPr>
      </xdr:nvSpPr>
      <xdr:spPr bwMode="auto">
        <a:xfrm>
          <a:off x="4116960" y="4277122"/>
          <a:ext cx="1738709" cy="1484638"/>
        </a:xfrm>
        <a:prstGeom prst="wedgeRoundRectCallout">
          <a:avLst>
            <a:gd name="adj1" fmla="val -57164"/>
            <a:gd name="adj2" fmla="val 338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ja-JP" altLang="en-US" sz="900">
              <a:effectLst/>
              <a:latin typeface="HG丸ｺﾞｼｯｸM-PRO" panose="020F0600000000000000" pitchFamily="50" charset="-128"/>
              <a:ea typeface="HG丸ｺﾞｼｯｸM-PRO" panose="020F0600000000000000" pitchFamily="50" charset="-128"/>
              <a:cs typeface="+mn-cs"/>
            </a:rPr>
            <a:t>公営企業債借入れの際に、辺地債、過疎債を併用して借り入れる場合は辺地債、過疎債の充当率が</a:t>
          </a:r>
          <a:r>
            <a:rPr kumimoji="1" lang="en-US" altLang="ja-JP" sz="900">
              <a:effectLst/>
              <a:latin typeface="HG丸ｺﾞｼｯｸM-PRO" panose="020F0600000000000000" pitchFamily="50" charset="-128"/>
              <a:ea typeface="HG丸ｺﾞｼｯｸM-PRO" panose="020F0600000000000000" pitchFamily="50" charset="-128"/>
              <a:cs typeface="+mn-cs"/>
            </a:rPr>
            <a:t>50</a:t>
          </a:r>
          <a:r>
            <a:rPr kumimoji="1" lang="ja-JP" altLang="en-US" sz="900">
              <a:effectLst/>
              <a:latin typeface="HG丸ｺﾞｼｯｸM-PRO" panose="020F0600000000000000" pitchFamily="50" charset="-128"/>
              <a:ea typeface="HG丸ｺﾞｼｯｸM-PRO" panose="020F0600000000000000" pitchFamily="50" charset="-128"/>
              <a:cs typeface="+mn-cs"/>
            </a:rPr>
            <a:t>％以下になっていることを確認</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38496</xdr:colOff>
      <xdr:row>74</xdr:row>
      <xdr:rowOff>69453</xdr:rowOff>
    </xdr:from>
    <xdr:to>
      <xdr:col>5</xdr:col>
      <xdr:colOff>71437</xdr:colOff>
      <xdr:row>78</xdr:row>
      <xdr:rowOff>9922</xdr:rowOff>
    </xdr:to>
    <xdr:sp macro="" textlink="">
      <xdr:nvSpPr>
        <xdr:cNvPr id="35" name="AutoShape 2">
          <a:extLst>
            <a:ext uri="{FF2B5EF4-FFF2-40B4-BE49-F238E27FC236}">
              <a16:creationId xmlns:a16="http://schemas.microsoft.com/office/drawing/2014/main" id="{D4B57FFF-B159-4EFE-977A-DE723D014389}"/>
            </a:ext>
          </a:extLst>
        </xdr:cNvPr>
        <xdr:cNvSpPr>
          <a:spLocks noChangeArrowheads="1"/>
        </xdr:cNvSpPr>
      </xdr:nvSpPr>
      <xdr:spPr bwMode="auto">
        <a:xfrm>
          <a:off x="219471" y="2809478"/>
          <a:ext cx="1087041" cy="664369"/>
        </a:xfrm>
        <a:prstGeom prst="wedgeRoundRectCallout">
          <a:avLst>
            <a:gd name="adj1" fmla="val -34382"/>
            <a:gd name="adj2" fmla="val -5978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起債対象事務費がある場合は事務費を別建てで記入</a:t>
          </a:r>
        </a:p>
      </xdr:txBody>
    </xdr:sp>
    <xdr:clientData/>
  </xdr:twoCellAnchor>
  <xdr:twoCellAnchor>
    <xdr:from>
      <xdr:col>13</xdr:col>
      <xdr:colOff>168672</xdr:colOff>
      <xdr:row>69</xdr:row>
      <xdr:rowOff>158750</xdr:rowOff>
    </xdr:from>
    <xdr:to>
      <xdr:col>19</xdr:col>
      <xdr:colOff>189101</xdr:colOff>
      <xdr:row>79</xdr:row>
      <xdr:rowOff>145421</xdr:rowOff>
    </xdr:to>
    <xdr:sp macro="" textlink="">
      <xdr:nvSpPr>
        <xdr:cNvPr id="36" name="AutoShape 2">
          <a:extLst>
            <a:ext uri="{FF2B5EF4-FFF2-40B4-BE49-F238E27FC236}">
              <a16:creationId xmlns:a16="http://schemas.microsoft.com/office/drawing/2014/main" id="{14843ABD-CE7C-4B01-81AA-05CB9612C068}"/>
            </a:ext>
          </a:extLst>
        </xdr:cNvPr>
        <xdr:cNvSpPr>
          <a:spLocks noChangeArrowheads="1"/>
        </xdr:cNvSpPr>
      </xdr:nvSpPr>
      <xdr:spPr bwMode="auto">
        <a:xfrm>
          <a:off x="4150122" y="1971675"/>
          <a:ext cx="1792079" cy="1818646"/>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補助・単独で充当率が異なる</a:t>
          </a: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下記の事業のみ</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内訳を記入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・学校教育施設等整備事業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・一般廃棄物処理事業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71438</xdr:colOff>
      <xdr:row>81</xdr:row>
      <xdr:rowOff>142874</xdr:rowOff>
    </xdr:from>
    <xdr:to>
      <xdr:col>26</xdr:col>
      <xdr:colOff>128587</xdr:colOff>
      <xdr:row>86</xdr:row>
      <xdr:rowOff>131808</xdr:rowOff>
    </xdr:to>
    <xdr:sp macro="" textlink="">
      <xdr:nvSpPr>
        <xdr:cNvPr id="37" name="AutoShape 2">
          <a:extLst>
            <a:ext uri="{FF2B5EF4-FFF2-40B4-BE49-F238E27FC236}">
              <a16:creationId xmlns:a16="http://schemas.microsoft.com/office/drawing/2014/main" id="{8F87B347-3368-4B6C-8DAE-19A623826B53}"/>
            </a:ext>
          </a:extLst>
        </xdr:cNvPr>
        <xdr:cNvSpPr>
          <a:spLocks noChangeArrowheads="1"/>
        </xdr:cNvSpPr>
      </xdr:nvSpPr>
      <xdr:spPr bwMode="auto">
        <a:xfrm>
          <a:off x="6097588" y="4156074"/>
          <a:ext cx="1657349" cy="890634"/>
        </a:xfrm>
        <a:prstGeom prst="wedgeRoundRectCallout">
          <a:avLst>
            <a:gd name="adj1" fmla="val -30601"/>
            <a:gd name="adj2" fmla="val 9445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補助・単独事業分</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両方について、起債対象事務費がない場合も含めて必ずプルダウン</a:t>
          </a:r>
          <a:r>
            <a:rPr kumimoji="1" lang="ja-JP" altLang="ja-JP" sz="900">
              <a:effectLst/>
              <a:latin typeface="HG丸ｺﾞｼｯｸM-PRO" panose="020F0600000000000000" pitchFamily="50" charset="-128"/>
              <a:ea typeface="HG丸ｺﾞｼｯｸM-PRO" panose="020F0600000000000000" pitchFamily="50" charset="-128"/>
              <a:cs typeface="+mn-cs"/>
            </a:rPr>
            <a:t>から該当するものを選択</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466725</xdr:colOff>
      <xdr:row>79</xdr:row>
      <xdr:rowOff>57150</xdr:rowOff>
    </xdr:from>
    <xdr:to>
      <xdr:col>10</xdr:col>
      <xdr:colOff>117079</xdr:colOff>
      <xdr:row>85</xdr:row>
      <xdr:rowOff>47626</xdr:rowOff>
    </xdr:to>
    <xdr:sp macro="" textlink="">
      <xdr:nvSpPr>
        <xdr:cNvPr id="38" name="AutoShape 2">
          <a:extLst>
            <a:ext uri="{FF2B5EF4-FFF2-40B4-BE49-F238E27FC236}">
              <a16:creationId xmlns:a16="http://schemas.microsoft.com/office/drawing/2014/main" id="{E136BCA7-5219-4CB2-810C-158F845EDDB1}"/>
            </a:ext>
          </a:extLst>
        </xdr:cNvPr>
        <xdr:cNvSpPr>
          <a:spLocks noChangeArrowheads="1"/>
        </xdr:cNvSpPr>
      </xdr:nvSpPr>
      <xdr:spPr bwMode="auto">
        <a:xfrm>
          <a:off x="844550" y="3705225"/>
          <a:ext cx="2234804" cy="1073151"/>
        </a:xfrm>
        <a:prstGeom prst="wedgeRoundRectCallout">
          <a:avLst>
            <a:gd name="adj1" fmla="val -14020"/>
            <a:gd name="adj2" fmla="val -755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補助金の内容（補助金名・所管官庁）を記入</a:t>
          </a:r>
          <a:endParaRPr lang="en-US" altLang="ja-JP" sz="900">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「市町村負担金」を記入する場合は、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　「項目」欄に「分担金・負担金」、</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　「内容」欄に「市町村負担金」と記入</a:t>
          </a:r>
        </a:p>
      </xdr:txBody>
    </xdr:sp>
    <xdr:clientData/>
  </xdr:twoCellAnchor>
  <xdr:twoCellAnchor>
    <xdr:from>
      <xdr:col>13</xdr:col>
      <xdr:colOff>59531</xdr:colOff>
      <xdr:row>101</xdr:row>
      <xdr:rowOff>71437</xdr:rowOff>
    </xdr:from>
    <xdr:to>
      <xdr:col>16</xdr:col>
      <xdr:colOff>234156</xdr:colOff>
      <xdr:row>105</xdr:row>
      <xdr:rowOff>146842</xdr:rowOff>
    </xdr:to>
    <xdr:sp macro="" textlink="">
      <xdr:nvSpPr>
        <xdr:cNvPr id="39" name="AutoShape 2">
          <a:extLst>
            <a:ext uri="{FF2B5EF4-FFF2-40B4-BE49-F238E27FC236}">
              <a16:creationId xmlns:a16="http://schemas.microsoft.com/office/drawing/2014/main" id="{C72A2535-8082-44FC-BCA0-F442127AE09A}"/>
            </a:ext>
          </a:extLst>
        </xdr:cNvPr>
        <xdr:cNvSpPr>
          <a:spLocks noChangeArrowheads="1"/>
        </xdr:cNvSpPr>
      </xdr:nvSpPr>
      <xdr:spPr bwMode="auto">
        <a:xfrm>
          <a:off x="4040981" y="7688262"/>
          <a:ext cx="1187450" cy="780255"/>
        </a:xfrm>
        <a:prstGeom prst="wedgeRoundRectCallout">
          <a:avLst>
            <a:gd name="adj1" fmla="val -17054"/>
            <a:gd name="adj2" fmla="val -76828"/>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起債同意（許可）額のうち、財政融資資金分の金額を記入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xdr:col>
      <xdr:colOff>241023</xdr:colOff>
      <xdr:row>71</xdr:row>
      <xdr:rowOff>120926</xdr:rowOff>
    </xdr:from>
    <xdr:to>
      <xdr:col>11</xdr:col>
      <xdr:colOff>116256</xdr:colOff>
      <xdr:row>76</xdr:row>
      <xdr:rowOff>44766</xdr:rowOff>
    </xdr:to>
    <xdr:sp macro="" textlink="">
      <xdr:nvSpPr>
        <xdr:cNvPr id="40" name="AutoShape 2">
          <a:extLst>
            <a:ext uri="{FF2B5EF4-FFF2-40B4-BE49-F238E27FC236}">
              <a16:creationId xmlns:a16="http://schemas.microsoft.com/office/drawing/2014/main" id="{99F82582-B545-4765-B658-08C76E3D81D3}"/>
            </a:ext>
          </a:extLst>
        </xdr:cNvPr>
        <xdr:cNvSpPr>
          <a:spLocks noChangeArrowheads="1"/>
        </xdr:cNvSpPr>
      </xdr:nvSpPr>
      <xdr:spPr bwMode="auto">
        <a:xfrm>
          <a:off x="1476098" y="2324376"/>
          <a:ext cx="2088208" cy="828715"/>
        </a:xfrm>
        <a:prstGeom prst="wedgeRoundRectCallout">
          <a:avLst>
            <a:gd name="adj1" fmla="val -21025"/>
            <a:gd name="adj2" fmla="val -61887"/>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起債対象年度</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における</a:t>
          </a:r>
          <a:r>
            <a:rPr kumimoji="1" lang="ja-JP" altLang="ja-JP" sz="900">
              <a:effectLst/>
              <a:latin typeface="HG丸ｺﾞｼｯｸM-PRO" panose="020F0600000000000000" pitchFamily="50" charset="-128"/>
              <a:ea typeface="HG丸ｺﾞｼｯｸM-PRO" panose="020F0600000000000000" pitchFamily="50" charset="-128"/>
              <a:cs typeface="+mn-cs"/>
            </a:rPr>
            <a:t>事業実施期間を記入</a:t>
          </a:r>
          <a:r>
            <a:rPr kumimoji="1" lang="ja-JP" altLang="en-US" sz="900">
              <a:effectLst/>
              <a:latin typeface="HG丸ｺﾞｼｯｸM-PRO" panose="020F0600000000000000" pitchFamily="50" charset="-128"/>
              <a:ea typeface="HG丸ｺﾞｼｯｸM-PRO" panose="020F0600000000000000" pitchFamily="50" charset="-128"/>
              <a:cs typeface="+mn-cs"/>
            </a:rPr>
            <a:t>。</a:t>
          </a:r>
          <a:r>
            <a:rPr kumimoji="1" lang="ja-JP" altLang="ja-JP" sz="900">
              <a:effectLst/>
              <a:latin typeface="HG丸ｺﾞｼｯｸM-PRO" panose="020F0600000000000000" pitchFamily="50" charset="-128"/>
              <a:ea typeface="HG丸ｺﾞｼｯｸM-PRO" panose="020F0600000000000000" pitchFamily="50" charset="-128"/>
              <a:cs typeface="+mn-cs"/>
            </a:rPr>
            <a:t>完成前申込の場合は、完成見込日を記入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28</xdr:col>
      <xdr:colOff>87407</xdr:colOff>
      <xdr:row>101</xdr:row>
      <xdr:rowOff>77345</xdr:rowOff>
    </xdr:from>
    <xdr:to>
      <xdr:col>39</xdr:col>
      <xdr:colOff>160216</xdr:colOff>
      <xdr:row>105</xdr:row>
      <xdr:rowOff>131660</xdr:rowOff>
    </xdr:to>
    <xdr:sp macro="" textlink="">
      <xdr:nvSpPr>
        <xdr:cNvPr id="41" name="AutoShape 2">
          <a:extLst>
            <a:ext uri="{FF2B5EF4-FFF2-40B4-BE49-F238E27FC236}">
              <a16:creationId xmlns:a16="http://schemas.microsoft.com/office/drawing/2014/main" id="{4DF8D373-C428-4B7E-B03F-3130B93C60BE}"/>
            </a:ext>
          </a:extLst>
        </xdr:cNvPr>
        <xdr:cNvSpPr>
          <a:spLocks noChangeArrowheads="1"/>
        </xdr:cNvSpPr>
      </xdr:nvSpPr>
      <xdr:spPr bwMode="auto">
        <a:xfrm>
          <a:off x="8247157" y="7697345"/>
          <a:ext cx="2984284" cy="759165"/>
        </a:xfrm>
        <a:prstGeom prst="wedgeRoundRectCallout">
          <a:avLst>
            <a:gd name="adj1" fmla="val 13802"/>
            <a:gd name="adj2" fmla="val -1016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900">
              <a:effectLst/>
              <a:latin typeface="HG丸ｺﾞｼｯｸM-PRO" panose="020F0600000000000000" pitchFamily="50" charset="-128"/>
              <a:ea typeface="HG丸ｺﾞｼｯｸM-PRO" panose="020F0600000000000000" pitchFamily="50" charset="-128"/>
              <a:cs typeface="+mn-cs"/>
            </a:rPr>
            <a:t>長期（部分払）の場合、</a:t>
          </a:r>
          <a:r>
            <a:rPr kumimoji="1" lang="ja-JP" altLang="ja-JP" sz="900">
              <a:effectLst/>
              <a:latin typeface="HG丸ｺﾞｼｯｸM-PRO" panose="020F0600000000000000" pitchFamily="50" charset="-128"/>
              <a:ea typeface="HG丸ｺﾞｼｯｸM-PRO" panose="020F0600000000000000" pitchFamily="50" charset="-128"/>
              <a:cs typeface="+mn-cs"/>
            </a:rPr>
            <a:t>財政融資資金地方長期資金等借入申込書（別紙第</a:t>
          </a:r>
          <a:r>
            <a:rPr kumimoji="1" lang="en-US" altLang="ja-JP" sz="900">
              <a:effectLst/>
              <a:latin typeface="HG丸ｺﾞｼｯｸM-PRO" panose="020F0600000000000000" pitchFamily="50" charset="-128"/>
              <a:ea typeface="HG丸ｺﾞｼｯｸM-PRO" panose="020F0600000000000000" pitchFamily="50" charset="-128"/>
              <a:cs typeface="+mn-cs"/>
            </a:rPr>
            <a:t>16</a:t>
          </a:r>
          <a:r>
            <a:rPr kumimoji="1" lang="ja-JP" altLang="ja-JP" sz="900">
              <a:effectLst/>
              <a:latin typeface="HG丸ｺﾞｼｯｸM-PRO" panose="020F0600000000000000" pitchFamily="50" charset="-128"/>
              <a:ea typeface="HG丸ｺﾞｼｯｸM-PRO" panose="020F0600000000000000" pitchFamily="50" charset="-128"/>
              <a:cs typeface="+mn-cs"/>
            </a:rPr>
            <a:t>号書式（甲）又は（乙））の「</a:t>
          </a:r>
          <a:r>
            <a:rPr kumimoji="1" lang="en-US" altLang="ja-JP" sz="900">
              <a:effectLst/>
              <a:latin typeface="HG丸ｺﾞｼｯｸM-PRO" panose="020F0600000000000000" pitchFamily="50" charset="-128"/>
              <a:ea typeface="HG丸ｺﾞｼｯｸM-PRO" panose="020F0600000000000000" pitchFamily="50" charset="-128"/>
              <a:cs typeface="+mn-cs"/>
            </a:rPr>
            <a:t>6 </a:t>
          </a:r>
          <a:r>
            <a:rPr kumimoji="1" lang="ja-JP" altLang="ja-JP" sz="900">
              <a:effectLst/>
              <a:latin typeface="HG丸ｺﾞｼｯｸM-PRO" panose="020F0600000000000000" pitchFamily="50" charset="-128"/>
              <a:ea typeface="HG丸ｺﾞｼｯｸM-PRO" panose="020F0600000000000000" pitchFamily="50" charset="-128"/>
              <a:cs typeface="+mn-cs"/>
            </a:rPr>
            <a:t>据置期限」、「</a:t>
          </a:r>
          <a:r>
            <a:rPr kumimoji="1" lang="en-US" altLang="ja-JP" sz="900">
              <a:effectLst/>
              <a:latin typeface="HG丸ｺﾞｼｯｸM-PRO" panose="020F0600000000000000" pitchFamily="50" charset="-128"/>
              <a:ea typeface="HG丸ｺﾞｼｯｸM-PRO" panose="020F0600000000000000" pitchFamily="50" charset="-128"/>
              <a:cs typeface="+mn-cs"/>
            </a:rPr>
            <a:t>7 </a:t>
          </a:r>
          <a:r>
            <a:rPr kumimoji="1" lang="ja-JP" altLang="ja-JP" sz="900">
              <a:effectLst/>
              <a:latin typeface="HG丸ｺﾞｼｯｸM-PRO" panose="020F0600000000000000" pitchFamily="50" charset="-128"/>
              <a:ea typeface="HG丸ｺﾞｼｯｸM-PRO" panose="020F0600000000000000" pitchFamily="50" charset="-128"/>
              <a:cs typeface="+mn-cs"/>
            </a:rPr>
            <a:t>償還期限」に記入した年月日に応じた年数を記入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38456</xdr:colOff>
      <xdr:row>101</xdr:row>
      <xdr:rowOff>76200</xdr:rowOff>
    </xdr:from>
    <xdr:to>
      <xdr:col>28</xdr:col>
      <xdr:colOff>53258</xdr:colOff>
      <xdr:row>105</xdr:row>
      <xdr:rowOff>145489</xdr:rowOff>
    </xdr:to>
    <xdr:sp macro="" textlink="">
      <xdr:nvSpPr>
        <xdr:cNvPr id="42" name="AutoShape 2">
          <a:extLst>
            <a:ext uri="{FF2B5EF4-FFF2-40B4-BE49-F238E27FC236}">
              <a16:creationId xmlns:a16="http://schemas.microsoft.com/office/drawing/2014/main" id="{3C7A27B1-3BDB-4B8D-B449-9B67AD612C2B}"/>
            </a:ext>
          </a:extLst>
        </xdr:cNvPr>
        <xdr:cNvSpPr>
          <a:spLocks noChangeArrowheads="1"/>
        </xdr:cNvSpPr>
      </xdr:nvSpPr>
      <xdr:spPr bwMode="auto">
        <a:xfrm>
          <a:off x="5296256" y="7696200"/>
          <a:ext cx="2916752" cy="770964"/>
        </a:xfrm>
        <a:prstGeom prst="wedgeRoundRectCallout">
          <a:avLst>
            <a:gd name="adj1" fmla="val -13245"/>
            <a:gd name="adj2" fmla="val -72746"/>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総務大臣（又は都道府県知事）から起債同意（許可）を得た際の</a:t>
          </a:r>
          <a:r>
            <a:rPr kumimoji="1" lang="ja-JP" altLang="ja-JP" sz="900" u="sng">
              <a:effectLst/>
              <a:latin typeface="HG丸ｺﾞｼｯｸM-PRO" panose="020F0600000000000000" pitchFamily="50" charset="-128"/>
              <a:ea typeface="HG丸ｺﾞｼｯｸM-PRO" panose="020F0600000000000000" pitchFamily="50" charset="-128"/>
              <a:cs typeface="+mn-cs"/>
            </a:rPr>
            <a:t>同意（許可）書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起債同意（許可）」参照</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571500</xdr:colOff>
      <xdr:row>101</xdr:row>
      <xdr:rowOff>85064</xdr:rowOff>
    </xdr:from>
    <xdr:to>
      <xdr:col>13</xdr:col>
      <xdr:colOff>19097</xdr:colOff>
      <xdr:row>105</xdr:row>
      <xdr:rowOff>156103</xdr:rowOff>
    </xdr:to>
    <xdr:sp macro="" textlink="">
      <xdr:nvSpPr>
        <xdr:cNvPr id="43" name="AutoShape 2">
          <a:extLst>
            <a:ext uri="{FF2B5EF4-FFF2-40B4-BE49-F238E27FC236}">
              <a16:creationId xmlns:a16="http://schemas.microsoft.com/office/drawing/2014/main" id="{07430F67-F1EF-4271-BF63-2E65BBB96E82}"/>
            </a:ext>
          </a:extLst>
        </xdr:cNvPr>
        <xdr:cNvSpPr>
          <a:spLocks noChangeArrowheads="1"/>
        </xdr:cNvSpPr>
      </xdr:nvSpPr>
      <xdr:spPr bwMode="auto">
        <a:xfrm>
          <a:off x="2124075" y="7708239"/>
          <a:ext cx="1876472" cy="775889"/>
        </a:xfrm>
        <a:prstGeom prst="wedgeRoundRectCallout">
          <a:avLst>
            <a:gd name="adj1" fmla="val 20420"/>
            <a:gd name="adj2" fmla="val -198670"/>
            <a:gd name="adj3" fmla="val 16667"/>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eaLnBrk="1" fontAlgn="auto" latinLnBrk="0" hangingPunct="1"/>
          <a:r>
            <a:rPr kumimoji="1" lang="ja-JP" altLang="ja-JP" sz="900" u="sng">
              <a:effectLst/>
              <a:latin typeface="HG丸ｺﾞｼｯｸM-PRO" panose="020F0600000000000000" pitchFamily="50" charset="-128"/>
              <a:ea typeface="HG丸ｺﾞｼｯｸM-PRO" panose="020F0600000000000000" pitchFamily="50" charset="-128"/>
              <a:cs typeface="+mn-cs"/>
            </a:rPr>
            <a:t>予算書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予算の定め」参照</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438150</xdr:colOff>
      <xdr:row>61</xdr:row>
      <xdr:rowOff>0</xdr:rowOff>
    </xdr:from>
    <xdr:to>
      <xdr:col>23</xdr:col>
      <xdr:colOff>223373</xdr:colOff>
      <xdr:row>63</xdr:row>
      <xdr:rowOff>42862</xdr:rowOff>
    </xdr:to>
    <xdr:sp macro="" textlink="">
      <xdr:nvSpPr>
        <xdr:cNvPr id="44" name="AutoShape 2">
          <a:extLst>
            <a:ext uri="{FF2B5EF4-FFF2-40B4-BE49-F238E27FC236}">
              <a16:creationId xmlns:a16="http://schemas.microsoft.com/office/drawing/2014/main" id="{BB2F1B56-DAB0-4CFC-AAA4-1CCD995EAC61}"/>
            </a:ext>
          </a:extLst>
        </xdr:cNvPr>
        <xdr:cNvSpPr>
          <a:spLocks noChangeArrowheads="1"/>
        </xdr:cNvSpPr>
      </xdr:nvSpPr>
      <xdr:spPr bwMode="auto">
        <a:xfrm>
          <a:off x="3400425" y="361950"/>
          <a:ext cx="3649198" cy="407987"/>
        </a:xfrm>
        <a:prstGeom prst="wedgeRoundRectCallou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a:effectLst/>
              <a:latin typeface="HG丸ｺﾞｼｯｸM-PRO" panose="020F0600000000000000" pitchFamily="50" charset="-128"/>
              <a:ea typeface="HG丸ｺﾞｼｯｸM-PRO" panose="020F0600000000000000" pitchFamily="50" charset="-128"/>
              <a:cs typeface="+mn-cs"/>
            </a:rPr>
            <a:t>記載要領を参考に明確に事業内容を記入（建物の構造は必ず記入）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262546</xdr:colOff>
      <xdr:row>63</xdr:row>
      <xdr:rowOff>111693</xdr:rowOff>
    </xdr:from>
    <xdr:to>
      <xdr:col>35</xdr:col>
      <xdr:colOff>99393</xdr:colOff>
      <xdr:row>67</xdr:row>
      <xdr:rowOff>16564</xdr:rowOff>
    </xdr:to>
    <xdr:sp macro="" textlink="">
      <xdr:nvSpPr>
        <xdr:cNvPr id="45" name="AutoShape 2">
          <a:extLst>
            <a:ext uri="{FF2B5EF4-FFF2-40B4-BE49-F238E27FC236}">
              <a16:creationId xmlns:a16="http://schemas.microsoft.com/office/drawing/2014/main" id="{B62F6989-CD27-4A57-840E-673BDCDF0A5C}"/>
            </a:ext>
          </a:extLst>
        </xdr:cNvPr>
        <xdr:cNvSpPr>
          <a:spLocks noChangeArrowheads="1"/>
        </xdr:cNvSpPr>
      </xdr:nvSpPr>
      <xdr:spPr bwMode="auto">
        <a:xfrm>
          <a:off x="7622196" y="835593"/>
          <a:ext cx="2510197" cy="628771"/>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rtl="0">
            <a:lnSpc>
              <a:spcPct val="100000"/>
            </a:lnSpc>
            <a:defRPr sz="1000"/>
          </a:pPr>
          <a:r>
            <a:rPr lang="ja-JP" altLang="en-US" sz="900">
              <a:latin typeface="HG丸ｺﾞｼｯｸM-PRO" panose="020F0600000000000000" pitchFamily="50" charset="-128"/>
              <a:ea typeface="HG丸ｺﾞｼｯｸM-PRO" panose="020F0600000000000000" pitchFamily="50" charset="-128"/>
            </a:rPr>
            <a:t>資金年度を記入</a:t>
          </a:r>
          <a:endParaRPr lang="en-US" altLang="ja-JP" sz="900">
            <a:latin typeface="HG丸ｺﾞｼｯｸM-PRO" panose="020F0600000000000000" pitchFamily="50" charset="-128"/>
            <a:ea typeface="HG丸ｺﾞｼｯｸM-PRO" panose="020F0600000000000000" pitchFamily="50" charset="-128"/>
          </a:endParaRPr>
        </a:p>
        <a:p>
          <a:pPr algn="l" rtl="0">
            <a:lnSpc>
              <a:spcPct val="100000"/>
            </a:lnSpc>
            <a:defRPr sz="1000"/>
          </a:pPr>
          <a:r>
            <a:rPr lang="ja-JP" altLang="en-US" sz="900">
              <a:latin typeface="HG丸ｺﾞｼｯｸM-PRO" panose="020F0600000000000000" pitchFamily="50" charset="-128"/>
              <a:ea typeface="HG丸ｺﾞｼｯｸM-PRO" panose="020F0600000000000000" pitchFamily="50" charset="-128"/>
            </a:rPr>
            <a:t>事業計画が複数年にわたる場合は、それぞれの</a:t>
          </a:r>
          <a:r>
            <a:rPr lang="ja-JP" altLang="en-US" sz="900" b="1">
              <a:latin typeface="HG丸ｺﾞｼｯｸM-PRO" panose="020F0600000000000000" pitchFamily="50" charset="-128"/>
              <a:ea typeface="HG丸ｺﾞｼｯｸM-PRO" panose="020F0600000000000000" pitchFamily="50" charset="-128"/>
            </a:rPr>
            <a:t>事業実施内容</a:t>
          </a:r>
          <a:r>
            <a:rPr lang="ja-JP" altLang="en-US" sz="900">
              <a:latin typeface="HG丸ｺﾞｼｯｸM-PRO" panose="020F0600000000000000" pitchFamily="50" charset="-128"/>
              <a:ea typeface="HG丸ｺﾞｼｯｸM-PRO" panose="020F0600000000000000" pitchFamily="50" charset="-128"/>
            </a:rPr>
            <a:t>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74544</xdr:colOff>
      <xdr:row>71</xdr:row>
      <xdr:rowOff>8284</xdr:rowOff>
    </xdr:from>
    <xdr:to>
      <xdr:col>38</xdr:col>
      <xdr:colOff>66259</xdr:colOff>
      <xdr:row>72</xdr:row>
      <xdr:rowOff>91109</xdr:rowOff>
    </xdr:to>
    <xdr:sp macro="" textlink="">
      <xdr:nvSpPr>
        <xdr:cNvPr id="46" name="AutoShape 2">
          <a:extLst>
            <a:ext uri="{FF2B5EF4-FFF2-40B4-BE49-F238E27FC236}">
              <a16:creationId xmlns:a16="http://schemas.microsoft.com/office/drawing/2014/main" id="{4482EF11-2390-4FF8-8F8E-12F13531E675}"/>
            </a:ext>
          </a:extLst>
        </xdr:cNvPr>
        <xdr:cNvSpPr>
          <a:spLocks noChangeArrowheads="1"/>
        </xdr:cNvSpPr>
      </xdr:nvSpPr>
      <xdr:spPr bwMode="auto">
        <a:xfrm>
          <a:off x="9304269" y="2211734"/>
          <a:ext cx="1566515" cy="257450"/>
        </a:xfrm>
        <a:prstGeom prst="wedgeRoundRectCallout">
          <a:avLst>
            <a:gd name="adj1" fmla="val -21921"/>
            <a:gd name="adj2" fmla="val -18907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a:latin typeface="HG丸ｺﾞｼｯｸM-PRO" panose="020F0600000000000000" pitchFamily="50" charset="-128"/>
              <a:ea typeface="HG丸ｺﾞｼｯｸM-PRO" panose="020F0600000000000000" pitchFamily="50" charset="-128"/>
            </a:rPr>
            <a:t>借入月</a:t>
          </a:r>
          <a:r>
            <a:rPr lang="ja-JP" altLang="en-US" sz="900">
              <a:latin typeface="HG丸ｺﾞｼｯｸM-PRO" panose="020F0600000000000000" pitchFamily="50" charset="-128"/>
              <a:ea typeface="HG丸ｺﾞｼｯｸM-PRO" panose="020F0600000000000000" pitchFamily="50" charset="-128"/>
            </a:rPr>
            <a:t>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62803</xdr:colOff>
      <xdr:row>121</xdr:row>
      <xdr:rowOff>172827</xdr:rowOff>
    </xdr:from>
    <xdr:to>
      <xdr:col>19</xdr:col>
      <xdr:colOff>219808</xdr:colOff>
      <xdr:row>129</xdr:row>
      <xdr:rowOff>94203</xdr:rowOff>
    </xdr:to>
    <xdr:sp macro="" textlink="">
      <xdr:nvSpPr>
        <xdr:cNvPr id="47" name="AutoShape 2">
          <a:extLst>
            <a:ext uri="{FF2B5EF4-FFF2-40B4-BE49-F238E27FC236}">
              <a16:creationId xmlns:a16="http://schemas.microsoft.com/office/drawing/2014/main" id="{48EFCDE7-F28C-4AFA-8991-338C29089F55}"/>
            </a:ext>
          </a:extLst>
        </xdr:cNvPr>
        <xdr:cNvSpPr>
          <a:spLocks noChangeArrowheads="1"/>
        </xdr:cNvSpPr>
      </xdr:nvSpPr>
      <xdr:spPr bwMode="auto">
        <a:xfrm>
          <a:off x="4218878" y="2344527"/>
          <a:ext cx="1798480" cy="1369176"/>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補助・単独で充当率が異なる</a:t>
          </a: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下記の事業のみ</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内訳を記入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・学校教育施設等整備事業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・一般廃棄物処理事業</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614509</xdr:colOff>
      <xdr:row>140</xdr:row>
      <xdr:rowOff>173263</xdr:rowOff>
    </xdr:from>
    <xdr:to>
      <xdr:col>39</xdr:col>
      <xdr:colOff>262084</xdr:colOff>
      <xdr:row>145</xdr:row>
      <xdr:rowOff>163285</xdr:rowOff>
    </xdr:to>
    <xdr:sp macro="" textlink="">
      <xdr:nvSpPr>
        <xdr:cNvPr id="48" name="角丸四角形 21">
          <a:extLst>
            <a:ext uri="{FF2B5EF4-FFF2-40B4-BE49-F238E27FC236}">
              <a16:creationId xmlns:a16="http://schemas.microsoft.com/office/drawing/2014/main" id="{63569855-FE6D-47DC-9924-54BC43CCEFF8}"/>
            </a:ext>
          </a:extLst>
        </xdr:cNvPr>
        <xdr:cNvSpPr/>
      </xdr:nvSpPr>
      <xdr:spPr>
        <a:xfrm>
          <a:off x="951059" y="5783488"/>
          <a:ext cx="10404475" cy="891722"/>
        </a:xfrm>
        <a:prstGeom prst="roundRect">
          <a:avLst/>
        </a:prstGeom>
        <a:noFill/>
        <a:ln w="41275">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536700</xdr:colOff>
      <xdr:row>114</xdr:row>
      <xdr:rowOff>12229</xdr:rowOff>
    </xdr:from>
    <xdr:to>
      <xdr:col>8</xdr:col>
      <xdr:colOff>250372</xdr:colOff>
      <xdr:row>118</xdr:row>
      <xdr:rowOff>131898</xdr:rowOff>
    </xdr:to>
    <xdr:sp macro="" textlink="">
      <xdr:nvSpPr>
        <xdr:cNvPr id="49" name="AutoShape 2">
          <a:extLst>
            <a:ext uri="{FF2B5EF4-FFF2-40B4-BE49-F238E27FC236}">
              <a16:creationId xmlns:a16="http://schemas.microsoft.com/office/drawing/2014/main" id="{A64951B9-654F-4B78-B3C3-276974FA1AE4}"/>
            </a:ext>
          </a:extLst>
        </xdr:cNvPr>
        <xdr:cNvSpPr>
          <a:spLocks noChangeArrowheads="1"/>
        </xdr:cNvSpPr>
      </xdr:nvSpPr>
      <xdr:spPr bwMode="auto">
        <a:xfrm>
          <a:off x="920875" y="913929"/>
          <a:ext cx="1939347" cy="846744"/>
        </a:xfrm>
        <a:prstGeom prst="wedgeRoundRectCallout">
          <a:avLst>
            <a:gd name="adj1" fmla="val -40650"/>
            <a:gd name="adj2" fmla="val 7942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起債対象となる事業費</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を</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工種・事業内容等ごとに記入</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rPr>
            <a:t>※1</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rPr>
            <a:t>契約ごとに分けなくてよい</a:t>
          </a:r>
          <a:endPar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起債対象外事業費を含まない</a:t>
          </a:r>
          <a:endParaRPr lang="ja-JP" altLang="ja-JP" sz="900">
            <a:effectLst/>
          </a:endParaRPr>
        </a:p>
      </xdr:txBody>
    </xdr:sp>
    <xdr:clientData/>
  </xdr:twoCellAnchor>
  <xdr:twoCellAnchor>
    <xdr:from>
      <xdr:col>28</xdr:col>
      <xdr:colOff>11206</xdr:colOff>
      <xdr:row>118</xdr:row>
      <xdr:rowOff>0</xdr:rowOff>
    </xdr:from>
    <xdr:to>
      <xdr:col>39</xdr:col>
      <xdr:colOff>268941</xdr:colOff>
      <xdr:row>138</xdr:row>
      <xdr:rowOff>167473</xdr:rowOff>
    </xdr:to>
    <xdr:sp macro="" textlink="">
      <xdr:nvSpPr>
        <xdr:cNvPr id="50" name="角丸四角形 38">
          <a:extLst>
            <a:ext uri="{FF2B5EF4-FFF2-40B4-BE49-F238E27FC236}">
              <a16:creationId xmlns:a16="http://schemas.microsoft.com/office/drawing/2014/main" id="{A6FB79E9-A2F5-43D3-A1E6-89EBF72AA0AF}"/>
            </a:ext>
          </a:extLst>
        </xdr:cNvPr>
        <xdr:cNvSpPr/>
      </xdr:nvSpPr>
      <xdr:spPr>
        <a:xfrm>
          <a:off x="8199531" y="1628775"/>
          <a:ext cx="3166035" cy="3783798"/>
        </a:xfrm>
        <a:prstGeom prst="roundRect">
          <a:avLst>
            <a:gd name="adj" fmla="val 5346"/>
          </a:avLst>
        </a:prstGeom>
        <a:solidFill>
          <a:srgbClr val="000000">
            <a:alpha val="20000"/>
          </a:srgbClr>
        </a:solid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　</a:t>
          </a:r>
        </a:p>
      </xdr:txBody>
    </xdr:sp>
    <xdr:clientData/>
  </xdr:twoCellAnchor>
  <xdr:twoCellAnchor>
    <xdr:from>
      <xdr:col>30</xdr:col>
      <xdr:colOff>232336</xdr:colOff>
      <xdr:row>125</xdr:row>
      <xdr:rowOff>56698</xdr:rowOff>
    </xdr:from>
    <xdr:to>
      <xdr:col>37</xdr:col>
      <xdr:colOff>102053</xdr:colOff>
      <xdr:row>130</xdr:row>
      <xdr:rowOff>122707</xdr:rowOff>
    </xdr:to>
    <xdr:sp macro="" textlink="">
      <xdr:nvSpPr>
        <xdr:cNvPr id="51" name="AutoShape 2">
          <a:extLst>
            <a:ext uri="{FF2B5EF4-FFF2-40B4-BE49-F238E27FC236}">
              <a16:creationId xmlns:a16="http://schemas.microsoft.com/office/drawing/2014/main" id="{B5BE962D-7592-4072-8A66-1660F3A41B3F}"/>
            </a:ext>
          </a:extLst>
        </xdr:cNvPr>
        <xdr:cNvSpPr>
          <a:spLocks noChangeArrowheads="1"/>
        </xdr:cNvSpPr>
      </xdr:nvSpPr>
      <xdr:spPr bwMode="auto">
        <a:xfrm>
          <a:off x="8960411" y="2952298"/>
          <a:ext cx="1708042" cy="974059"/>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a:latin typeface="HG丸ｺﾞｼｯｸM-PRO" panose="020F0600000000000000" pitchFamily="50" charset="-128"/>
              <a:ea typeface="HG丸ｺﾞｼｯｸM-PRO" panose="020F0600000000000000" pitchFamily="50" charset="-128"/>
            </a:rPr>
            <a:t>長期資金の場合は</a:t>
          </a:r>
        </a:p>
        <a:p>
          <a:pPr algn="ctr" rtl="0">
            <a:defRPr sz="1000"/>
          </a:pPr>
          <a:r>
            <a:rPr lang="ja-JP" altLang="en-US" sz="900">
              <a:latin typeface="HG丸ｺﾞｼｯｸM-PRO" panose="020F0600000000000000" pitchFamily="50" charset="-128"/>
              <a:ea typeface="HG丸ｺﾞｼｯｸM-PRO" panose="020F0600000000000000" pitchFamily="50" charset="-128"/>
            </a:rPr>
            <a:t>記入不要</a:t>
          </a:r>
        </a:p>
      </xdr:txBody>
    </xdr:sp>
    <xdr:clientData/>
  </xdr:twoCellAnchor>
  <xdr:twoCellAnchor>
    <xdr:from>
      <xdr:col>5</xdr:col>
      <xdr:colOff>338640</xdr:colOff>
      <xdr:row>122</xdr:row>
      <xdr:rowOff>42105</xdr:rowOff>
    </xdr:from>
    <xdr:to>
      <xdr:col>11</xdr:col>
      <xdr:colOff>46683</xdr:colOff>
      <xdr:row>125</xdr:row>
      <xdr:rowOff>8485</xdr:rowOff>
    </xdr:to>
    <xdr:sp macro="" textlink="">
      <xdr:nvSpPr>
        <xdr:cNvPr id="52" name="AutoShape 2">
          <a:extLst>
            <a:ext uri="{FF2B5EF4-FFF2-40B4-BE49-F238E27FC236}">
              <a16:creationId xmlns:a16="http://schemas.microsoft.com/office/drawing/2014/main" id="{496A78F2-BBCD-43B7-973D-E1B80CA47588}"/>
            </a:ext>
          </a:extLst>
        </xdr:cNvPr>
        <xdr:cNvSpPr>
          <a:spLocks noChangeArrowheads="1"/>
        </xdr:cNvSpPr>
      </xdr:nvSpPr>
      <xdr:spPr bwMode="auto">
        <a:xfrm>
          <a:off x="1487990" y="2397955"/>
          <a:ext cx="2219468" cy="509305"/>
        </a:xfrm>
        <a:prstGeom prst="wedgeRoundRectCallout">
          <a:avLst>
            <a:gd name="adj1" fmla="val -30331"/>
            <a:gd name="adj2" fmla="val -91172"/>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起債対象年度</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における</a:t>
          </a:r>
          <a:r>
            <a:rPr kumimoji="1" lang="ja-JP" altLang="ja-JP" sz="900">
              <a:effectLst/>
              <a:latin typeface="HG丸ｺﾞｼｯｸM-PRO" panose="020F0600000000000000" pitchFamily="50" charset="-128"/>
              <a:ea typeface="HG丸ｺﾞｼｯｸM-PRO" panose="020F0600000000000000" pitchFamily="50" charset="-128"/>
              <a:cs typeface="+mn-cs"/>
            </a:rPr>
            <a:t>事業実施期間を記入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900">
              <a:effectLst/>
              <a:latin typeface="HG丸ｺﾞｼｯｸM-PRO" panose="020F0600000000000000" pitchFamily="50" charset="-128"/>
              <a:ea typeface="HG丸ｺﾞｼｯｸM-PRO" panose="020F0600000000000000" pitchFamily="50" charset="-128"/>
              <a:cs typeface="+mn-cs"/>
            </a:rPr>
            <a:t>完成前申込の場合は、完成見込日を記入</a:t>
          </a:r>
          <a:endParaRPr kumimoji="0" lang="en-US" altLang="ja-JP"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18651</xdr:colOff>
      <xdr:row>135</xdr:row>
      <xdr:rowOff>12700</xdr:rowOff>
    </xdr:from>
    <xdr:to>
      <xdr:col>19</xdr:col>
      <xdr:colOff>128815</xdr:colOff>
      <xdr:row>138</xdr:row>
      <xdr:rowOff>12137</xdr:rowOff>
    </xdr:to>
    <xdr:sp macro="" textlink="">
      <xdr:nvSpPr>
        <xdr:cNvPr id="53" name="AutoShape 2">
          <a:extLst>
            <a:ext uri="{FF2B5EF4-FFF2-40B4-BE49-F238E27FC236}">
              <a16:creationId xmlns:a16="http://schemas.microsoft.com/office/drawing/2014/main" id="{969BA76A-00BA-4689-AF9D-2052449A14FC}"/>
            </a:ext>
          </a:extLst>
        </xdr:cNvPr>
        <xdr:cNvSpPr>
          <a:spLocks noChangeArrowheads="1"/>
        </xdr:cNvSpPr>
      </xdr:nvSpPr>
      <xdr:spPr bwMode="auto">
        <a:xfrm>
          <a:off x="4543026" y="4714875"/>
          <a:ext cx="1383339" cy="542362"/>
        </a:xfrm>
        <a:prstGeom prst="wedgeRoundRectCallout">
          <a:avLst>
            <a:gd name="adj1" fmla="val 17087"/>
            <a:gd name="adj2" fmla="val 110815"/>
            <a:gd name="adj3" fmla="val 16667"/>
          </a:avLst>
        </a:prstGeom>
        <a:solidFill>
          <a:srgbClr val="D1F3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rtl="0">
            <a:lnSpc>
              <a:spcPct val="100000"/>
            </a:lnSpc>
            <a:defRPr sz="1000"/>
          </a:pPr>
          <a:r>
            <a:rPr lang="ja-JP" altLang="en-US" sz="900">
              <a:latin typeface="HG丸ｺﾞｼｯｸM-PRO" panose="020F0600000000000000" pitchFamily="50" charset="-128"/>
              <a:ea typeface="HG丸ｺﾞｼｯｸM-PRO" panose="020F0600000000000000" pitchFamily="50" charset="-128"/>
            </a:rPr>
            <a:t>借入れを行う事業の地方債充当率を記入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5549</xdr:colOff>
      <xdr:row>146</xdr:row>
      <xdr:rowOff>11206</xdr:rowOff>
    </xdr:from>
    <xdr:to>
      <xdr:col>31</xdr:col>
      <xdr:colOff>9524</xdr:colOff>
      <xdr:row>151</xdr:row>
      <xdr:rowOff>19051</xdr:rowOff>
    </xdr:to>
    <xdr:sp macro="" textlink="">
      <xdr:nvSpPr>
        <xdr:cNvPr id="54" name="角丸四角形 1">
          <a:extLst>
            <a:ext uri="{FF2B5EF4-FFF2-40B4-BE49-F238E27FC236}">
              <a16:creationId xmlns:a16="http://schemas.microsoft.com/office/drawing/2014/main" id="{B7C2E31D-E061-4437-B903-648877D3D1C5}"/>
            </a:ext>
          </a:extLst>
        </xdr:cNvPr>
        <xdr:cNvSpPr/>
      </xdr:nvSpPr>
      <xdr:spPr bwMode="auto">
        <a:xfrm>
          <a:off x="961224" y="6704106"/>
          <a:ext cx="8043075" cy="906370"/>
        </a:xfrm>
        <a:prstGeom prst="roundRect">
          <a:avLst/>
        </a:prstGeom>
        <a:noFill/>
        <a:ln w="41275">
          <a:solidFill>
            <a:srgbClr val="0070C0"/>
          </a:solidFill>
          <a:prstDash val="sysDot"/>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clientData/>
  </xdr:twoCellAnchor>
  <xdr:twoCellAnchor>
    <xdr:from>
      <xdr:col>27</xdr:col>
      <xdr:colOff>141755</xdr:colOff>
      <xdr:row>151</xdr:row>
      <xdr:rowOff>79376</xdr:rowOff>
    </xdr:from>
    <xdr:to>
      <xdr:col>39</xdr:col>
      <xdr:colOff>141755</xdr:colOff>
      <xdr:row>155</xdr:row>
      <xdr:rowOff>136072</xdr:rowOff>
    </xdr:to>
    <xdr:sp macro="" textlink="">
      <xdr:nvSpPr>
        <xdr:cNvPr id="55" name="AutoShape 2">
          <a:extLst>
            <a:ext uri="{FF2B5EF4-FFF2-40B4-BE49-F238E27FC236}">
              <a16:creationId xmlns:a16="http://schemas.microsoft.com/office/drawing/2014/main" id="{9338503E-3575-4EC3-AD2F-91B0B2C0021A}"/>
            </a:ext>
          </a:extLst>
        </xdr:cNvPr>
        <xdr:cNvSpPr>
          <a:spLocks noChangeArrowheads="1"/>
        </xdr:cNvSpPr>
      </xdr:nvSpPr>
      <xdr:spPr bwMode="auto">
        <a:xfrm>
          <a:off x="8069730" y="7673976"/>
          <a:ext cx="3171825" cy="758371"/>
        </a:xfrm>
        <a:prstGeom prst="wedgeRoundRectCallout">
          <a:avLst>
            <a:gd name="adj1" fmla="val 20268"/>
            <a:gd name="adj2" fmla="val -10021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900">
              <a:effectLst/>
              <a:latin typeface="HG丸ｺﾞｼｯｸM-PRO" panose="020F0600000000000000" pitchFamily="50" charset="-128"/>
              <a:ea typeface="HG丸ｺﾞｼｯｸM-PRO" panose="020F0600000000000000" pitchFamily="50" charset="-128"/>
              <a:cs typeface="+mn-cs"/>
            </a:rPr>
            <a:t>財政融資資金地方長期資金等借入申込書（別紙第</a:t>
          </a:r>
          <a:r>
            <a:rPr kumimoji="1" lang="en-US" altLang="ja-JP" sz="900">
              <a:effectLst/>
              <a:latin typeface="HG丸ｺﾞｼｯｸM-PRO" panose="020F0600000000000000" pitchFamily="50" charset="-128"/>
              <a:ea typeface="HG丸ｺﾞｼｯｸM-PRO" panose="020F0600000000000000" pitchFamily="50" charset="-128"/>
              <a:cs typeface="+mn-cs"/>
            </a:rPr>
            <a:t>16</a:t>
          </a:r>
          <a:r>
            <a:rPr kumimoji="1" lang="ja-JP" altLang="ja-JP" sz="900">
              <a:effectLst/>
              <a:latin typeface="HG丸ｺﾞｼｯｸM-PRO" panose="020F0600000000000000" pitchFamily="50" charset="-128"/>
              <a:ea typeface="HG丸ｺﾞｼｯｸM-PRO" panose="020F0600000000000000" pitchFamily="50" charset="-128"/>
              <a:cs typeface="+mn-cs"/>
            </a:rPr>
            <a:t>号書式（甲）又は（乙））の「</a:t>
          </a:r>
          <a:r>
            <a:rPr kumimoji="1" lang="en-US" altLang="ja-JP" sz="900">
              <a:effectLst/>
              <a:latin typeface="HG丸ｺﾞｼｯｸM-PRO" panose="020F0600000000000000" pitchFamily="50" charset="-128"/>
              <a:ea typeface="HG丸ｺﾞｼｯｸM-PRO" panose="020F0600000000000000" pitchFamily="50" charset="-128"/>
              <a:cs typeface="+mn-cs"/>
            </a:rPr>
            <a:t>6 </a:t>
          </a:r>
          <a:r>
            <a:rPr kumimoji="1" lang="ja-JP" altLang="ja-JP" sz="900">
              <a:effectLst/>
              <a:latin typeface="HG丸ｺﾞｼｯｸM-PRO" panose="020F0600000000000000" pitchFamily="50" charset="-128"/>
              <a:ea typeface="HG丸ｺﾞｼｯｸM-PRO" panose="020F0600000000000000" pitchFamily="50" charset="-128"/>
              <a:cs typeface="+mn-cs"/>
            </a:rPr>
            <a:t>据置期限」、「</a:t>
          </a:r>
          <a:r>
            <a:rPr kumimoji="1" lang="en-US" altLang="ja-JP" sz="900">
              <a:effectLst/>
              <a:latin typeface="HG丸ｺﾞｼｯｸM-PRO" panose="020F0600000000000000" pitchFamily="50" charset="-128"/>
              <a:ea typeface="HG丸ｺﾞｼｯｸM-PRO" panose="020F0600000000000000" pitchFamily="50" charset="-128"/>
              <a:cs typeface="+mn-cs"/>
            </a:rPr>
            <a:t>7 </a:t>
          </a:r>
          <a:r>
            <a:rPr kumimoji="1" lang="ja-JP" altLang="ja-JP" sz="900">
              <a:effectLst/>
              <a:latin typeface="HG丸ｺﾞｼｯｸM-PRO" panose="020F0600000000000000" pitchFamily="50" charset="-128"/>
              <a:ea typeface="HG丸ｺﾞｼｯｸM-PRO" panose="020F0600000000000000" pitchFamily="50" charset="-128"/>
              <a:cs typeface="+mn-cs"/>
            </a:rPr>
            <a:t>償還期限」に記入した年月日に応じた年数を記入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124732</xdr:colOff>
      <xdr:row>108</xdr:row>
      <xdr:rowOff>0</xdr:rowOff>
    </xdr:from>
    <xdr:to>
      <xdr:col>39</xdr:col>
      <xdr:colOff>228601</xdr:colOff>
      <xdr:row>110</xdr:row>
      <xdr:rowOff>19050</xdr:rowOff>
    </xdr:to>
    <xdr:sp macro="" textlink="">
      <xdr:nvSpPr>
        <xdr:cNvPr id="56" name="角丸四角形 49">
          <a:extLst>
            <a:ext uri="{FF2B5EF4-FFF2-40B4-BE49-F238E27FC236}">
              <a16:creationId xmlns:a16="http://schemas.microsoft.com/office/drawing/2014/main" id="{206BF9BA-BFC4-402E-8D37-88CC13B6A3B7}"/>
            </a:ext>
          </a:extLst>
        </xdr:cNvPr>
        <xdr:cNvSpPr/>
      </xdr:nvSpPr>
      <xdr:spPr>
        <a:xfrm>
          <a:off x="8579757" y="0"/>
          <a:ext cx="2745469" cy="342900"/>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ja-JP" sz="1050" u="sng">
              <a:solidFill>
                <a:schemeClr val="dk1"/>
              </a:solidFill>
              <a:effectLst/>
              <a:latin typeface="HGｺﾞｼｯｸE" panose="020B0909000000000000" pitchFamily="49" charset="-128"/>
              <a:ea typeface="HGｺﾞｼｯｸE" panose="020B0909000000000000" pitchFamily="49" charset="-128"/>
              <a:cs typeface="+mn-cs"/>
            </a:rPr>
            <a:t>記載例</a:t>
          </a:r>
          <a:r>
            <a:rPr lang="ja-JP" altLang="en-US" sz="1050" u="sng">
              <a:solidFill>
                <a:schemeClr val="dk1"/>
              </a:solidFill>
              <a:effectLst/>
              <a:latin typeface="HGｺﾞｼｯｸE" panose="020B0909000000000000" pitchFamily="49" charset="-128"/>
              <a:ea typeface="HGｺﾞｼｯｸE" panose="020B0909000000000000" pitchFamily="49" charset="-128"/>
              <a:cs typeface="+mn-cs"/>
            </a:rPr>
            <a:t>③</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r>
            <a:rPr lang="ja-JP" altLang="en-US" sz="1050">
              <a:solidFill>
                <a:schemeClr val="dk1"/>
              </a:solidFill>
              <a:effectLst/>
              <a:latin typeface="HGｺﾞｼｯｸE" panose="020B0909000000000000" pitchFamily="49" charset="-128"/>
              <a:ea typeface="HGｺﾞｼｯｸE" panose="020B0909000000000000" pitchFamily="49" charset="-128"/>
              <a:cs typeface="+mn-cs"/>
            </a:rPr>
            <a:t>長期（一括）</a:t>
          </a:r>
          <a:r>
            <a:rPr lang="ja-JP" altLang="ja-JP" sz="1050">
              <a:solidFill>
                <a:schemeClr val="dk1"/>
              </a:solidFill>
              <a:effectLst/>
              <a:latin typeface="HGｺﾞｼｯｸE" panose="020B0909000000000000" pitchFamily="49" charset="-128"/>
              <a:ea typeface="HGｺﾞｼｯｸE" panose="020B0909000000000000" pitchFamily="49" charset="-128"/>
              <a:cs typeface="+mn-cs"/>
            </a:rPr>
            <a:t>の場合</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endParaRPr lang="ja-JP" altLang="ja-JP" sz="1050">
            <a:effectLst/>
            <a:latin typeface="HGｺﾞｼｯｸE" panose="020B0909000000000000" pitchFamily="49" charset="-128"/>
            <a:ea typeface="HGｺﾞｼｯｸE" panose="020B0909000000000000" pitchFamily="49" charset="-128"/>
          </a:endParaRPr>
        </a:p>
      </xdr:txBody>
    </xdr:sp>
    <xdr:clientData/>
  </xdr:twoCellAnchor>
  <xdr:twoCellAnchor>
    <xdr:from>
      <xdr:col>10</xdr:col>
      <xdr:colOff>267165</xdr:colOff>
      <xdr:row>111</xdr:row>
      <xdr:rowOff>9525</xdr:rowOff>
    </xdr:from>
    <xdr:to>
      <xdr:col>24</xdr:col>
      <xdr:colOff>0</xdr:colOff>
      <xdr:row>113</xdr:row>
      <xdr:rowOff>57150</xdr:rowOff>
    </xdr:to>
    <xdr:sp macro="" textlink="">
      <xdr:nvSpPr>
        <xdr:cNvPr id="57" name="AutoShape 2">
          <a:extLst>
            <a:ext uri="{FF2B5EF4-FFF2-40B4-BE49-F238E27FC236}">
              <a16:creationId xmlns:a16="http://schemas.microsoft.com/office/drawing/2014/main" id="{799C727D-7220-43F3-9CC3-AAB7AB2F91F1}"/>
            </a:ext>
          </a:extLst>
        </xdr:cNvPr>
        <xdr:cNvSpPr>
          <a:spLocks noChangeArrowheads="1"/>
        </xdr:cNvSpPr>
      </xdr:nvSpPr>
      <xdr:spPr bwMode="auto">
        <a:xfrm>
          <a:off x="3496140" y="368300"/>
          <a:ext cx="3628560" cy="412750"/>
        </a:xfrm>
        <a:prstGeom prst="wedgeRoundRectCallou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a:effectLst/>
              <a:latin typeface="HG丸ｺﾞｼｯｸM-PRO" panose="020F0600000000000000" pitchFamily="50" charset="-128"/>
              <a:ea typeface="HG丸ｺﾞｼｯｸM-PRO" panose="020F0600000000000000" pitchFamily="50" charset="-128"/>
              <a:cs typeface="+mn-cs"/>
            </a:rPr>
            <a:t>記載要領を参考に明確に事業内容を記入（建物の構造は必ず記入）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28575</xdr:colOff>
      <xdr:row>112</xdr:row>
      <xdr:rowOff>19049</xdr:rowOff>
    </xdr:from>
    <xdr:to>
      <xdr:col>39</xdr:col>
      <xdr:colOff>252692</xdr:colOff>
      <xdr:row>116</xdr:row>
      <xdr:rowOff>164712</xdr:rowOff>
    </xdr:to>
    <xdr:sp macro="" textlink="">
      <xdr:nvSpPr>
        <xdr:cNvPr id="58" name="フローチャート: 代替処理 57">
          <a:extLst>
            <a:ext uri="{FF2B5EF4-FFF2-40B4-BE49-F238E27FC236}">
              <a16:creationId xmlns:a16="http://schemas.microsoft.com/office/drawing/2014/main" id="{8B666E7F-A9BF-4E02-83B4-317981F80A4F}"/>
            </a:ext>
          </a:extLst>
        </xdr:cNvPr>
        <xdr:cNvSpPr/>
      </xdr:nvSpPr>
      <xdr:spPr>
        <a:xfrm>
          <a:off x="7150100" y="561974"/>
          <a:ext cx="4202392" cy="866388"/>
        </a:xfrm>
        <a:prstGeom prst="flowChartAlternateProcess">
          <a:avLst/>
        </a:prstGeom>
        <a:solidFill>
          <a:srgbClr val="000000">
            <a:alpha val="20000"/>
          </a:srgbClr>
        </a:solid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240743</xdr:colOff>
      <xdr:row>113</xdr:row>
      <xdr:rowOff>72328</xdr:rowOff>
    </xdr:from>
    <xdr:to>
      <xdr:col>39</xdr:col>
      <xdr:colOff>83736</xdr:colOff>
      <xdr:row>116</xdr:row>
      <xdr:rowOff>94204</xdr:rowOff>
    </xdr:to>
    <xdr:sp macro="" textlink="">
      <xdr:nvSpPr>
        <xdr:cNvPr id="59" name="AutoShape 2">
          <a:extLst>
            <a:ext uri="{FF2B5EF4-FFF2-40B4-BE49-F238E27FC236}">
              <a16:creationId xmlns:a16="http://schemas.microsoft.com/office/drawing/2014/main" id="{3BA74D53-EA54-4EA2-B86A-285718F1C89F}"/>
            </a:ext>
          </a:extLst>
        </xdr:cNvPr>
        <xdr:cNvSpPr>
          <a:spLocks noChangeArrowheads="1"/>
        </xdr:cNvSpPr>
      </xdr:nvSpPr>
      <xdr:spPr bwMode="auto">
        <a:xfrm>
          <a:off x="7362268" y="793053"/>
          <a:ext cx="3821268" cy="567976"/>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a:latin typeface="HG丸ｺﾞｼｯｸM-PRO" panose="020F0600000000000000" pitchFamily="50" charset="-128"/>
              <a:ea typeface="HG丸ｺﾞｼｯｸM-PRO" panose="020F0600000000000000" pitchFamily="50" charset="-128"/>
            </a:rPr>
            <a:t>資金年度を記入</a:t>
          </a:r>
          <a:endParaRPr lang="en-US" altLang="ja-JP" sz="900">
            <a:latin typeface="HG丸ｺﾞｼｯｸM-PRO" panose="020F0600000000000000" pitchFamily="50" charset="-128"/>
            <a:ea typeface="HG丸ｺﾞｼｯｸM-PRO" panose="020F0600000000000000" pitchFamily="50" charset="-128"/>
          </a:endParaRPr>
        </a:p>
        <a:p>
          <a:pPr algn="ctr" rtl="0">
            <a:defRPr sz="1000"/>
          </a:pPr>
          <a:r>
            <a:rPr lang="ja-JP" altLang="en-US" sz="900">
              <a:latin typeface="HG丸ｺﾞｼｯｸM-PRO" panose="020F0600000000000000" pitchFamily="50" charset="-128"/>
              <a:ea typeface="HG丸ｺﾞｼｯｸM-PRO" panose="020F0600000000000000" pitchFamily="50" charset="-128"/>
            </a:rPr>
            <a:t>事業計画が複数年にわたる場合は、それぞれの事業実施内容を記入</a:t>
          </a:r>
        </a:p>
        <a:p>
          <a:pPr algn="ctr" rtl="0">
            <a:defRPr sz="1000"/>
          </a:pPr>
          <a:r>
            <a:rPr lang="ja-JP" altLang="en-US" sz="900">
              <a:latin typeface="HG丸ｺﾞｼｯｸM-PRO" panose="020F0600000000000000" pitchFamily="50" charset="-128"/>
              <a:ea typeface="HG丸ｺﾞｼｯｸM-PRO" panose="020F0600000000000000" pitchFamily="50" charset="-128"/>
            </a:rPr>
            <a:t>（単年度事業の場合は記入不要）</a:t>
          </a:r>
        </a:p>
      </xdr:txBody>
    </xdr:sp>
    <xdr:clientData/>
  </xdr:twoCellAnchor>
  <xdr:twoCellAnchor>
    <xdr:from>
      <xdr:col>5</xdr:col>
      <xdr:colOff>69677</xdr:colOff>
      <xdr:row>134</xdr:row>
      <xdr:rowOff>151543</xdr:rowOff>
    </xdr:from>
    <xdr:to>
      <xdr:col>9</xdr:col>
      <xdr:colOff>137713</xdr:colOff>
      <xdr:row>140</xdr:row>
      <xdr:rowOff>109954</xdr:rowOff>
    </xdr:to>
    <xdr:sp macro="" textlink="">
      <xdr:nvSpPr>
        <xdr:cNvPr id="60" name="AutoShape 2">
          <a:extLst>
            <a:ext uri="{FF2B5EF4-FFF2-40B4-BE49-F238E27FC236}">
              <a16:creationId xmlns:a16="http://schemas.microsoft.com/office/drawing/2014/main" id="{CEF174FA-8303-4B6B-B107-A58AD0A60B61}"/>
            </a:ext>
          </a:extLst>
        </xdr:cNvPr>
        <xdr:cNvSpPr>
          <a:spLocks noChangeArrowheads="1"/>
        </xdr:cNvSpPr>
      </xdr:nvSpPr>
      <xdr:spPr bwMode="auto">
        <a:xfrm>
          <a:off x="1238077" y="4675918"/>
          <a:ext cx="1846036" cy="1041086"/>
        </a:xfrm>
        <a:prstGeom prst="wedgeRoundRectCallout">
          <a:avLst>
            <a:gd name="adj1" fmla="val 88589"/>
            <a:gd name="adj2" fmla="val 3120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ja-JP" altLang="en-US" sz="900">
              <a:effectLst/>
              <a:latin typeface="HG丸ｺﾞｼｯｸM-PRO" panose="020F0600000000000000" pitchFamily="50" charset="-128"/>
              <a:ea typeface="HG丸ｺﾞｼｯｸM-PRO" panose="020F0600000000000000" pitchFamily="50" charset="-128"/>
              <a:cs typeface="+mn-cs"/>
            </a:rPr>
            <a:t>公営企業債借入れの際に、辺地債、過疎債を併用して借り入れる場合は辺地債、過疎債の充当率が</a:t>
          </a:r>
          <a:r>
            <a:rPr kumimoji="1" lang="en-US" altLang="ja-JP" sz="900">
              <a:effectLst/>
              <a:latin typeface="HG丸ｺﾞｼｯｸM-PRO" panose="020F0600000000000000" pitchFamily="50" charset="-128"/>
              <a:ea typeface="HG丸ｺﾞｼｯｸM-PRO" panose="020F0600000000000000" pitchFamily="50" charset="-128"/>
              <a:cs typeface="+mn-cs"/>
            </a:rPr>
            <a:t>50</a:t>
          </a:r>
          <a:r>
            <a:rPr kumimoji="1" lang="ja-JP" altLang="en-US" sz="900">
              <a:effectLst/>
              <a:latin typeface="HG丸ｺﾞｼｯｸM-PRO" panose="020F0600000000000000" pitchFamily="50" charset="-128"/>
              <a:ea typeface="HG丸ｺﾞｼｯｸM-PRO" panose="020F0600000000000000" pitchFamily="50" charset="-128"/>
              <a:cs typeface="+mn-cs"/>
            </a:rPr>
            <a:t>％以下になっていることを確認</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41868</xdr:colOff>
      <xdr:row>122</xdr:row>
      <xdr:rowOff>83736</xdr:rowOff>
    </xdr:from>
    <xdr:to>
      <xdr:col>5</xdr:col>
      <xdr:colOff>114300</xdr:colOff>
      <xdr:row>126</xdr:row>
      <xdr:rowOff>26821</xdr:rowOff>
    </xdr:to>
    <xdr:sp macro="" textlink="">
      <xdr:nvSpPr>
        <xdr:cNvPr id="61" name="AutoShape 2">
          <a:extLst>
            <a:ext uri="{FF2B5EF4-FFF2-40B4-BE49-F238E27FC236}">
              <a16:creationId xmlns:a16="http://schemas.microsoft.com/office/drawing/2014/main" id="{7D887997-8916-4B8B-9FB7-CA7A2137C4E0}"/>
            </a:ext>
          </a:extLst>
        </xdr:cNvPr>
        <xdr:cNvSpPr>
          <a:spLocks noChangeArrowheads="1"/>
        </xdr:cNvSpPr>
      </xdr:nvSpPr>
      <xdr:spPr bwMode="auto">
        <a:xfrm>
          <a:off x="226018" y="2439586"/>
          <a:ext cx="1059857" cy="666985"/>
        </a:xfrm>
        <a:prstGeom prst="wedgeRoundRectCallout">
          <a:avLst>
            <a:gd name="adj1" fmla="val -34382"/>
            <a:gd name="adj2" fmla="val -5978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起債対象事務費がある場合は事務費を別建てで記入</a:t>
          </a:r>
        </a:p>
      </xdr:txBody>
    </xdr:sp>
    <xdr:clientData/>
  </xdr:twoCellAnchor>
  <xdr:twoCellAnchor>
    <xdr:from>
      <xdr:col>20</xdr:col>
      <xdr:colOff>57150</xdr:colOff>
      <xdr:row>131</xdr:row>
      <xdr:rowOff>171450</xdr:rowOff>
    </xdr:from>
    <xdr:to>
      <xdr:col>26</xdr:col>
      <xdr:colOff>133350</xdr:colOff>
      <xdr:row>136</xdr:row>
      <xdr:rowOff>148478</xdr:rowOff>
    </xdr:to>
    <xdr:sp macro="" textlink="">
      <xdr:nvSpPr>
        <xdr:cNvPr id="62" name="AutoShape 2">
          <a:extLst>
            <a:ext uri="{FF2B5EF4-FFF2-40B4-BE49-F238E27FC236}">
              <a16:creationId xmlns:a16="http://schemas.microsoft.com/office/drawing/2014/main" id="{A6C7CEE6-2CCF-4382-AC30-AA110E7446C5}"/>
            </a:ext>
          </a:extLst>
        </xdr:cNvPr>
        <xdr:cNvSpPr>
          <a:spLocks noChangeArrowheads="1"/>
        </xdr:cNvSpPr>
      </xdr:nvSpPr>
      <xdr:spPr bwMode="auto">
        <a:xfrm>
          <a:off x="6115050" y="4152900"/>
          <a:ext cx="1676400" cy="878728"/>
        </a:xfrm>
        <a:prstGeom prst="wedgeRoundRectCallout">
          <a:avLst>
            <a:gd name="adj1" fmla="val -30601"/>
            <a:gd name="adj2" fmla="val 9445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補助・単独事業分</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両方について、起債対象事務費がない場合も含めて必ずプルダウン</a:t>
          </a:r>
          <a:r>
            <a:rPr kumimoji="1" lang="ja-JP" altLang="ja-JP" sz="900">
              <a:effectLst/>
              <a:latin typeface="HG丸ｺﾞｼｯｸM-PRO" panose="020F0600000000000000" pitchFamily="50" charset="-128"/>
              <a:ea typeface="HG丸ｺﾞｼｯｸM-PRO" panose="020F0600000000000000" pitchFamily="50" charset="-128"/>
              <a:cs typeface="+mn-cs"/>
            </a:rPr>
            <a:t>から該当するものを選択</a:t>
          </a:r>
          <a:endParaRPr lang="ja-JP" altLang="ja-JP" sz="6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38100</xdr:colOff>
      <xdr:row>128</xdr:row>
      <xdr:rowOff>57150</xdr:rowOff>
    </xdr:from>
    <xdr:to>
      <xdr:col>10</xdr:col>
      <xdr:colOff>31354</xdr:colOff>
      <xdr:row>134</xdr:row>
      <xdr:rowOff>51288</xdr:rowOff>
    </xdr:to>
    <xdr:sp macro="" textlink="">
      <xdr:nvSpPr>
        <xdr:cNvPr id="63" name="AutoShape 2">
          <a:extLst>
            <a:ext uri="{FF2B5EF4-FFF2-40B4-BE49-F238E27FC236}">
              <a16:creationId xmlns:a16="http://schemas.microsoft.com/office/drawing/2014/main" id="{F260A21E-0E47-428B-8925-010309368986}"/>
            </a:ext>
          </a:extLst>
        </xdr:cNvPr>
        <xdr:cNvSpPr>
          <a:spLocks noChangeArrowheads="1"/>
        </xdr:cNvSpPr>
      </xdr:nvSpPr>
      <xdr:spPr bwMode="auto">
        <a:xfrm>
          <a:off x="990600" y="3495675"/>
          <a:ext cx="2266554" cy="1076813"/>
        </a:xfrm>
        <a:prstGeom prst="wedgeRoundRectCallout">
          <a:avLst>
            <a:gd name="adj1" fmla="val -18630"/>
            <a:gd name="adj2" fmla="val -62530"/>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補助金の内容（補助金名・所管官庁）を記入</a:t>
          </a:r>
          <a:endParaRPr lang="en-US" altLang="ja-JP" sz="900">
            <a:latin typeface="HG丸ｺﾞｼｯｸM-PRO" panose="020F0600000000000000" pitchFamily="50" charset="-128"/>
            <a:ea typeface="HG丸ｺﾞｼｯｸM-PRO" panose="020F0600000000000000" pitchFamily="50" charset="-128"/>
          </a:endParaRPr>
        </a:p>
        <a:p>
          <a:pPr algn="l" rtl="0">
            <a:defRPr sz="1000"/>
          </a:pPr>
          <a:r>
            <a:rPr kumimoji="0" lang="en-US" altLang="ja-JP"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「市町村負担金」を記入する場合は、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　「項目」欄に「分担金・負担金」、</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C00000"/>
              </a:solidFill>
              <a:effectLst/>
              <a:uLnTx/>
              <a:uFillTx/>
              <a:latin typeface="HG丸ｺﾞｼｯｸM-PRO" panose="020F0600000000000000" pitchFamily="50" charset="-128"/>
              <a:ea typeface="HG丸ｺﾞｼｯｸM-PRO" panose="020F0600000000000000" pitchFamily="50" charset="-128"/>
              <a:cs typeface="+mn-cs"/>
            </a:rPr>
            <a:t>　「内容」欄に「市町村負担金」と記入</a:t>
          </a:r>
        </a:p>
      </xdr:txBody>
    </xdr:sp>
    <xdr:clientData/>
  </xdr:twoCellAnchor>
  <xdr:twoCellAnchor>
    <xdr:from>
      <xdr:col>12</xdr:col>
      <xdr:colOff>11911</xdr:colOff>
      <xdr:row>151</xdr:row>
      <xdr:rowOff>83343</xdr:rowOff>
    </xdr:from>
    <xdr:to>
      <xdr:col>16</xdr:col>
      <xdr:colOff>31754</xdr:colOff>
      <xdr:row>155</xdr:row>
      <xdr:rowOff>158748</xdr:rowOff>
    </xdr:to>
    <xdr:sp macro="" textlink="">
      <xdr:nvSpPr>
        <xdr:cNvPr id="64" name="AutoShape 2">
          <a:extLst>
            <a:ext uri="{FF2B5EF4-FFF2-40B4-BE49-F238E27FC236}">
              <a16:creationId xmlns:a16="http://schemas.microsoft.com/office/drawing/2014/main" id="{7DEDC363-E778-42DE-B4CB-895C7BB72E0B}"/>
            </a:ext>
          </a:extLst>
        </xdr:cNvPr>
        <xdr:cNvSpPr>
          <a:spLocks noChangeArrowheads="1"/>
        </xdr:cNvSpPr>
      </xdr:nvSpPr>
      <xdr:spPr bwMode="auto">
        <a:xfrm>
          <a:off x="3885411" y="7677943"/>
          <a:ext cx="1191418" cy="780255"/>
        </a:xfrm>
        <a:prstGeom prst="wedgeRoundRectCallout">
          <a:avLst>
            <a:gd name="adj1" fmla="val -17054"/>
            <a:gd name="adj2" fmla="val -76828"/>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起債同意（許可）額のうち、財政融資資金分の金額を記入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16</xdr:col>
      <xdr:colOff>86082</xdr:colOff>
      <xdr:row>151</xdr:row>
      <xdr:rowOff>83343</xdr:rowOff>
    </xdr:from>
    <xdr:to>
      <xdr:col>27</xdr:col>
      <xdr:colOff>96122</xdr:colOff>
      <xdr:row>155</xdr:row>
      <xdr:rowOff>155013</xdr:rowOff>
    </xdr:to>
    <xdr:sp macro="" textlink="">
      <xdr:nvSpPr>
        <xdr:cNvPr id="65" name="AutoShape 2">
          <a:extLst>
            <a:ext uri="{FF2B5EF4-FFF2-40B4-BE49-F238E27FC236}">
              <a16:creationId xmlns:a16="http://schemas.microsoft.com/office/drawing/2014/main" id="{288935FC-929B-46B9-BD04-4569F8E0873B}"/>
            </a:ext>
          </a:extLst>
        </xdr:cNvPr>
        <xdr:cNvSpPr>
          <a:spLocks noChangeArrowheads="1"/>
        </xdr:cNvSpPr>
      </xdr:nvSpPr>
      <xdr:spPr bwMode="auto">
        <a:xfrm>
          <a:off x="5131157" y="7677943"/>
          <a:ext cx="2889765" cy="773345"/>
        </a:xfrm>
        <a:prstGeom prst="wedgeRoundRectCallout">
          <a:avLst>
            <a:gd name="adj1" fmla="val -13245"/>
            <a:gd name="adj2" fmla="val -72746"/>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総務大臣（又は都道府県知事）から起債同意（許可）を得た際の</a:t>
          </a:r>
          <a:r>
            <a:rPr kumimoji="1" lang="ja-JP" altLang="ja-JP" sz="900" u="sng">
              <a:effectLst/>
              <a:latin typeface="HG丸ｺﾞｼｯｸM-PRO" panose="020F0600000000000000" pitchFamily="50" charset="-128"/>
              <a:ea typeface="HG丸ｺﾞｼｯｸM-PRO" panose="020F0600000000000000" pitchFamily="50" charset="-128"/>
              <a:cs typeface="+mn-cs"/>
            </a:rPr>
            <a:t>同意（許可）書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起債同意（許可）」参照</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511970</xdr:colOff>
      <xdr:row>151</xdr:row>
      <xdr:rowOff>92207</xdr:rowOff>
    </xdr:from>
    <xdr:to>
      <xdr:col>11</xdr:col>
      <xdr:colOff>190548</xdr:colOff>
      <xdr:row>155</xdr:row>
      <xdr:rowOff>165627</xdr:rowOff>
    </xdr:to>
    <xdr:sp macro="" textlink="">
      <xdr:nvSpPr>
        <xdr:cNvPr id="66" name="AutoShape 2">
          <a:extLst>
            <a:ext uri="{FF2B5EF4-FFF2-40B4-BE49-F238E27FC236}">
              <a16:creationId xmlns:a16="http://schemas.microsoft.com/office/drawing/2014/main" id="{3C4ADE59-4E61-4C88-A70E-BCC0876D1668}"/>
            </a:ext>
          </a:extLst>
        </xdr:cNvPr>
        <xdr:cNvSpPr>
          <a:spLocks noChangeArrowheads="1"/>
        </xdr:cNvSpPr>
      </xdr:nvSpPr>
      <xdr:spPr bwMode="auto">
        <a:xfrm>
          <a:off x="1997870" y="7683632"/>
          <a:ext cx="1850278" cy="775095"/>
        </a:xfrm>
        <a:prstGeom prst="wedgeRoundRectCallout">
          <a:avLst>
            <a:gd name="adj1" fmla="val 20420"/>
            <a:gd name="adj2" fmla="val -198670"/>
            <a:gd name="adj3" fmla="val 16667"/>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eaLnBrk="1" fontAlgn="auto" latinLnBrk="0" hangingPunct="1"/>
          <a:r>
            <a:rPr kumimoji="1" lang="ja-JP" altLang="ja-JP" sz="900" u="sng">
              <a:effectLst/>
              <a:latin typeface="HG丸ｺﾞｼｯｸM-PRO" panose="020F0600000000000000" pitchFamily="50" charset="-128"/>
              <a:ea typeface="HG丸ｺﾞｼｯｸM-PRO" panose="020F0600000000000000" pitchFamily="50" charset="-128"/>
              <a:cs typeface="+mn-cs"/>
            </a:rPr>
            <a:t>予算書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予算の定め」参照</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554753</xdr:colOff>
      <xdr:row>109</xdr:row>
      <xdr:rowOff>146537</xdr:rowOff>
    </xdr:from>
    <xdr:to>
      <xdr:col>7</xdr:col>
      <xdr:colOff>146538</xdr:colOff>
      <xdr:row>112</xdr:row>
      <xdr:rowOff>41867</xdr:rowOff>
    </xdr:to>
    <xdr:sp macro="" textlink="">
      <xdr:nvSpPr>
        <xdr:cNvPr id="67" name="楕円 66">
          <a:extLst>
            <a:ext uri="{FF2B5EF4-FFF2-40B4-BE49-F238E27FC236}">
              <a16:creationId xmlns:a16="http://schemas.microsoft.com/office/drawing/2014/main" id="{947CB656-4869-405A-8DE6-8BF94E0A2329}"/>
            </a:ext>
          </a:extLst>
        </xdr:cNvPr>
        <xdr:cNvSpPr/>
      </xdr:nvSpPr>
      <xdr:spPr>
        <a:xfrm>
          <a:off x="935753" y="305287"/>
          <a:ext cx="1398360" cy="2826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146538</xdr:colOff>
      <xdr:row>111</xdr:row>
      <xdr:rowOff>78502</xdr:rowOff>
    </xdr:from>
    <xdr:to>
      <xdr:col>12</xdr:col>
      <xdr:colOff>272143</xdr:colOff>
      <xdr:row>118</xdr:row>
      <xdr:rowOff>20934</xdr:rowOff>
    </xdr:to>
    <xdr:cxnSp macro="">
      <xdr:nvCxnSpPr>
        <xdr:cNvPr id="68" name="直線矢印コネクタ 67">
          <a:extLst>
            <a:ext uri="{FF2B5EF4-FFF2-40B4-BE49-F238E27FC236}">
              <a16:creationId xmlns:a16="http://schemas.microsoft.com/office/drawing/2014/main" id="{2159C74A-F07D-4B6A-B8B3-B10A96354BE1}"/>
            </a:ext>
          </a:extLst>
        </xdr:cNvPr>
        <xdr:cNvCxnSpPr>
          <a:stCxn id="67" idx="6"/>
        </xdr:cNvCxnSpPr>
      </xdr:nvCxnSpPr>
      <xdr:spPr>
        <a:xfrm>
          <a:off x="2334113" y="440452"/>
          <a:ext cx="1817880" cy="12092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118</xdr:row>
      <xdr:rowOff>0</xdr:rowOff>
    </xdr:from>
    <xdr:to>
      <xdr:col>20</xdr:col>
      <xdr:colOff>31401</xdr:colOff>
      <xdr:row>141</xdr:row>
      <xdr:rowOff>0</xdr:rowOff>
    </xdr:to>
    <xdr:sp macro="" textlink="">
      <xdr:nvSpPr>
        <xdr:cNvPr id="69" name="角丸四角形 39">
          <a:extLst>
            <a:ext uri="{FF2B5EF4-FFF2-40B4-BE49-F238E27FC236}">
              <a16:creationId xmlns:a16="http://schemas.microsoft.com/office/drawing/2014/main" id="{200C849C-DF66-4D5A-AEE0-58A08418F339}"/>
            </a:ext>
          </a:extLst>
        </xdr:cNvPr>
        <xdr:cNvSpPr/>
      </xdr:nvSpPr>
      <xdr:spPr>
        <a:xfrm>
          <a:off x="4152900" y="1628775"/>
          <a:ext cx="1933226" cy="4162425"/>
        </a:xfrm>
        <a:prstGeom prst="roundRect">
          <a:avLst>
            <a:gd name="adj" fmla="val 5346"/>
          </a:avLst>
        </a:prstGeom>
        <a:noFill/>
        <a:ln w="41275">
          <a:solidFill>
            <a:srgbClr val="FF000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16565</xdr:colOff>
      <xdr:row>160</xdr:row>
      <xdr:rowOff>26989</xdr:rowOff>
    </xdr:from>
    <xdr:to>
      <xdr:col>39</xdr:col>
      <xdr:colOff>247846</xdr:colOff>
      <xdr:row>190</xdr:row>
      <xdr:rowOff>170130</xdr:rowOff>
    </xdr:to>
    <xdr:sp macro="" textlink="">
      <xdr:nvSpPr>
        <xdr:cNvPr id="70" name="フリーフォーム 2">
          <a:extLst>
            <a:ext uri="{FF2B5EF4-FFF2-40B4-BE49-F238E27FC236}">
              <a16:creationId xmlns:a16="http://schemas.microsoft.com/office/drawing/2014/main" id="{042AFCAF-8CD7-4B2F-B877-91ABEFB822F3}"/>
            </a:ext>
          </a:extLst>
        </xdr:cNvPr>
        <xdr:cNvSpPr/>
      </xdr:nvSpPr>
      <xdr:spPr bwMode="auto">
        <a:xfrm>
          <a:off x="1076739" y="28701380"/>
          <a:ext cx="11073216" cy="5468859"/>
        </a:xfrm>
        <a:custGeom>
          <a:avLst/>
          <a:gdLst>
            <a:gd name="connsiteX0" fmla="*/ 0 w 12084843"/>
            <a:gd name="connsiteY0" fmla="*/ 188516 h 2480469"/>
            <a:gd name="connsiteX1" fmla="*/ 7550546 w 12084843"/>
            <a:gd name="connsiteY1" fmla="*/ 178594 h 2480469"/>
            <a:gd name="connsiteX2" fmla="*/ 7550546 w 12084843"/>
            <a:gd name="connsiteY2" fmla="*/ 39688 h 2480469"/>
            <a:gd name="connsiteX3" fmla="*/ 12074921 w 12084843"/>
            <a:gd name="connsiteY3" fmla="*/ 0 h 2480469"/>
            <a:gd name="connsiteX4" fmla="*/ 12084843 w 12084843"/>
            <a:gd name="connsiteY4" fmla="*/ 2470547 h 2480469"/>
            <a:gd name="connsiteX5" fmla="*/ 19843 w 12084843"/>
            <a:gd name="connsiteY5" fmla="*/ 2480469 h 2480469"/>
            <a:gd name="connsiteX6" fmla="*/ 0 w 12084843"/>
            <a:gd name="connsiteY6" fmla="*/ 188516 h 2480469"/>
            <a:gd name="connsiteX0" fmla="*/ 0 w 12084843"/>
            <a:gd name="connsiteY0" fmla="*/ 190169 h 2482122"/>
            <a:gd name="connsiteX1" fmla="*/ 7550546 w 12084843"/>
            <a:gd name="connsiteY1" fmla="*/ 180247 h 2482122"/>
            <a:gd name="connsiteX2" fmla="*/ 7550546 w 12084843"/>
            <a:gd name="connsiteY2" fmla="*/ 0 h 2482122"/>
            <a:gd name="connsiteX3" fmla="*/ 12074921 w 12084843"/>
            <a:gd name="connsiteY3" fmla="*/ 1653 h 2482122"/>
            <a:gd name="connsiteX4" fmla="*/ 12084843 w 12084843"/>
            <a:gd name="connsiteY4" fmla="*/ 2472200 h 2482122"/>
            <a:gd name="connsiteX5" fmla="*/ 19843 w 12084843"/>
            <a:gd name="connsiteY5" fmla="*/ 2482122 h 2482122"/>
            <a:gd name="connsiteX6" fmla="*/ 0 w 12084843"/>
            <a:gd name="connsiteY6" fmla="*/ 190169 h 2482122"/>
            <a:gd name="connsiteX0" fmla="*/ 0 w 12084843"/>
            <a:gd name="connsiteY0" fmla="*/ 192927 h 2484880"/>
            <a:gd name="connsiteX1" fmla="*/ 7550546 w 12084843"/>
            <a:gd name="connsiteY1" fmla="*/ 183005 h 2484880"/>
            <a:gd name="connsiteX2" fmla="*/ 7538587 w 12084843"/>
            <a:gd name="connsiteY2" fmla="*/ 0 h 2484880"/>
            <a:gd name="connsiteX3" fmla="*/ 12074921 w 12084843"/>
            <a:gd name="connsiteY3" fmla="*/ 4411 h 2484880"/>
            <a:gd name="connsiteX4" fmla="*/ 12084843 w 12084843"/>
            <a:gd name="connsiteY4" fmla="*/ 2474958 h 2484880"/>
            <a:gd name="connsiteX5" fmla="*/ 19843 w 12084843"/>
            <a:gd name="connsiteY5" fmla="*/ 2484880 h 2484880"/>
            <a:gd name="connsiteX6" fmla="*/ 0 w 12084843"/>
            <a:gd name="connsiteY6" fmla="*/ 192927 h 2484880"/>
            <a:gd name="connsiteX0" fmla="*/ 0 w 12084843"/>
            <a:gd name="connsiteY0" fmla="*/ 192927 h 2484880"/>
            <a:gd name="connsiteX1" fmla="*/ 7538587 w 12084843"/>
            <a:gd name="connsiteY1" fmla="*/ 183005 h 2484880"/>
            <a:gd name="connsiteX2" fmla="*/ 7538587 w 12084843"/>
            <a:gd name="connsiteY2" fmla="*/ 0 h 2484880"/>
            <a:gd name="connsiteX3" fmla="*/ 12074921 w 12084843"/>
            <a:gd name="connsiteY3" fmla="*/ 4411 h 2484880"/>
            <a:gd name="connsiteX4" fmla="*/ 12084843 w 12084843"/>
            <a:gd name="connsiteY4" fmla="*/ 2474958 h 2484880"/>
            <a:gd name="connsiteX5" fmla="*/ 19843 w 12084843"/>
            <a:gd name="connsiteY5" fmla="*/ 2484880 h 2484880"/>
            <a:gd name="connsiteX6" fmla="*/ 0 w 12084843"/>
            <a:gd name="connsiteY6" fmla="*/ 192927 h 2484880"/>
            <a:gd name="connsiteX0" fmla="*/ 9643 w 12065000"/>
            <a:gd name="connsiteY0" fmla="*/ 175498 h 2484880"/>
            <a:gd name="connsiteX1" fmla="*/ 7518744 w 12065000"/>
            <a:gd name="connsiteY1" fmla="*/ 183005 h 2484880"/>
            <a:gd name="connsiteX2" fmla="*/ 7518744 w 12065000"/>
            <a:gd name="connsiteY2" fmla="*/ 0 h 2484880"/>
            <a:gd name="connsiteX3" fmla="*/ 12055078 w 12065000"/>
            <a:gd name="connsiteY3" fmla="*/ 4411 h 2484880"/>
            <a:gd name="connsiteX4" fmla="*/ 12065000 w 12065000"/>
            <a:gd name="connsiteY4" fmla="*/ 2474958 h 2484880"/>
            <a:gd name="connsiteX5" fmla="*/ 0 w 12065000"/>
            <a:gd name="connsiteY5" fmla="*/ 2484880 h 2484880"/>
            <a:gd name="connsiteX6" fmla="*/ 9643 w 12065000"/>
            <a:gd name="connsiteY6" fmla="*/ 175498 h 2484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065000" h="2484880">
              <a:moveTo>
                <a:pt x="9643" y="175498"/>
              </a:moveTo>
              <a:lnTo>
                <a:pt x="7518744" y="183005"/>
              </a:lnTo>
              <a:lnTo>
                <a:pt x="7518744" y="0"/>
              </a:lnTo>
              <a:lnTo>
                <a:pt x="12055078" y="4411"/>
              </a:lnTo>
              <a:cubicBezTo>
                <a:pt x="12058385" y="827927"/>
                <a:pt x="12061693" y="1651442"/>
                <a:pt x="12065000" y="2474958"/>
              </a:cubicBezTo>
              <a:lnTo>
                <a:pt x="0" y="2484880"/>
              </a:lnTo>
              <a:cubicBezTo>
                <a:pt x="3214" y="1715086"/>
                <a:pt x="6429" y="945292"/>
                <a:pt x="9643" y="175498"/>
              </a:cubicBezTo>
              <a:close/>
            </a:path>
          </a:pathLst>
        </a:custGeom>
        <a:solidFill>
          <a:srgbClr val="000000">
            <a:alpha val="20000"/>
          </a:srgbClr>
        </a:solidFill>
        <a:ln w="41275">
          <a:solidFill>
            <a:srgbClr val="0070C0">
              <a:alpha val="97000"/>
            </a:srgbClr>
          </a:solidFill>
          <a:prstDash val="sysDot"/>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clientData/>
  </xdr:twoCellAnchor>
  <xdr:twoCellAnchor>
    <xdr:from>
      <xdr:col>27</xdr:col>
      <xdr:colOff>69453</xdr:colOff>
      <xdr:row>201</xdr:row>
      <xdr:rowOff>58318</xdr:rowOff>
    </xdr:from>
    <xdr:to>
      <xdr:col>39</xdr:col>
      <xdr:colOff>46831</xdr:colOff>
      <xdr:row>205</xdr:row>
      <xdr:rowOff>126815</xdr:rowOff>
    </xdr:to>
    <xdr:sp macro="" textlink="">
      <xdr:nvSpPr>
        <xdr:cNvPr id="71" name="AutoShape 2">
          <a:extLst>
            <a:ext uri="{FF2B5EF4-FFF2-40B4-BE49-F238E27FC236}">
              <a16:creationId xmlns:a16="http://schemas.microsoft.com/office/drawing/2014/main" id="{39415185-5BDB-43D4-9576-826B6AAEA1C0}"/>
            </a:ext>
          </a:extLst>
        </xdr:cNvPr>
        <xdr:cNvSpPr>
          <a:spLocks noChangeArrowheads="1"/>
        </xdr:cNvSpPr>
      </xdr:nvSpPr>
      <xdr:spPr bwMode="auto">
        <a:xfrm>
          <a:off x="7962503" y="7649743"/>
          <a:ext cx="3155553" cy="770172"/>
        </a:xfrm>
        <a:prstGeom prst="wedgeRoundRectCallout">
          <a:avLst>
            <a:gd name="adj1" fmla="val 20560"/>
            <a:gd name="adj2" fmla="val -1059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900">
              <a:effectLst/>
              <a:latin typeface="HG丸ｺﾞｼｯｸM-PRO" panose="020F0600000000000000" pitchFamily="50" charset="-128"/>
              <a:ea typeface="HG丸ｺﾞｼｯｸM-PRO" panose="020F0600000000000000" pitchFamily="50" charset="-128"/>
              <a:cs typeface="+mn-cs"/>
            </a:rPr>
            <a:t>財政融資資金地方長期資金等借入申込書（別紙第</a:t>
          </a:r>
          <a:r>
            <a:rPr kumimoji="1" lang="en-US" altLang="ja-JP" sz="900">
              <a:effectLst/>
              <a:latin typeface="HG丸ｺﾞｼｯｸM-PRO" panose="020F0600000000000000" pitchFamily="50" charset="-128"/>
              <a:ea typeface="HG丸ｺﾞｼｯｸM-PRO" panose="020F0600000000000000" pitchFamily="50" charset="-128"/>
              <a:cs typeface="+mn-cs"/>
            </a:rPr>
            <a:t>16</a:t>
          </a:r>
          <a:r>
            <a:rPr kumimoji="1" lang="ja-JP" altLang="ja-JP" sz="900">
              <a:effectLst/>
              <a:latin typeface="HG丸ｺﾞｼｯｸM-PRO" panose="020F0600000000000000" pitchFamily="50" charset="-128"/>
              <a:ea typeface="HG丸ｺﾞｼｯｸM-PRO" panose="020F0600000000000000" pitchFamily="50" charset="-128"/>
              <a:cs typeface="+mn-cs"/>
            </a:rPr>
            <a:t>号書式（甲）又は（乙））の「</a:t>
          </a:r>
          <a:r>
            <a:rPr kumimoji="1" lang="en-US" altLang="ja-JP" sz="900">
              <a:effectLst/>
              <a:latin typeface="HG丸ｺﾞｼｯｸM-PRO" panose="020F0600000000000000" pitchFamily="50" charset="-128"/>
              <a:ea typeface="HG丸ｺﾞｼｯｸM-PRO" panose="020F0600000000000000" pitchFamily="50" charset="-128"/>
              <a:cs typeface="+mn-cs"/>
            </a:rPr>
            <a:t>6 </a:t>
          </a:r>
          <a:r>
            <a:rPr kumimoji="1" lang="ja-JP" altLang="ja-JP" sz="900">
              <a:effectLst/>
              <a:latin typeface="HG丸ｺﾞｼｯｸM-PRO" panose="020F0600000000000000" pitchFamily="50" charset="-128"/>
              <a:ea typeface="HG丸ｺﾞｼｯｸM-PRO" panose="020F0600000000000000" pitchFamily="50" charset="-128"/>
              <a:cs typeface="+mn-cs"/>
            </a:rPr>
            <a:t>据置期限」、「</a:t>
          </a:r>
          <a:r>
            <a:rPr kumimoji="1" lang="en-US" altLang="ja-JP" sz="900">
              <a:effectLst/>
              <a:latin typeface="HG丸ｺﾞｼｯｸM-PRO" panose="020F0600000000000000" pitchFamily="50" charset="-128"/>
              <a:ea typeface="HG丸ｺﾞｼｯｸM-PRO" panose="020F0600000000000000" pitchFamily="50" charset="-128"/>
              <a:cs typeface="+mn-cs"/>
            </a:rPr>
            <a:t>7 </a:t>
          </a:r>
          <a:r>
            <a:rPr kumimoji="1" lang="ja-JP" altLang="ja-JP" sz="900">
              <a:effectLst/>
              <a:latin typeface="HG丸ｺﾞｼｯｸM-PRO" panose="020F0600000000000000" pitchFamily="50" charset="-128"/>
              <a:ea typeface="HG丸ｺﾞｼｯｸM-PRO" panose="020F0600000000000000" pitchFamily="50" charset="-128"/>
              <a:cs typeface="+mn-cs"/>
            </a:rPr>
            <a:t>償還期限」に記入した年月日に応じた年数を記入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109141</xdr:colOff>
      <xdr:row>158</xdr:row>
      <xdr:rowOff>9922</xdr:rowOff>
    </xdr:from>
    <xdr:to>
      <xdr:col>39</xdr:col>
      <xdr:colOff>249820</xdr:colOff>
      <xdr:row>161</xdr:row>
      <xdr:rowOff>1610</xdr:rowOff>
    </xdr:to>
    <xdr:sp macro="" textlink="">
      <xdr:nvSpPr>
        <xdr:cNvPr id="72" name="角丸四角形 19">
          <a:extLst>
            <a:ext uri="{FF2B5EF4-FFF2-40B4-BE49-F238E27FC236}">
              <a16:creationId xmlns:a16="http://schemas.microsoft.com/office/drawing/2014/main" id="{258A4527-EE6E-4E51-B267-2A8EDC05B628}"/>
            </a:ext>
          </a:extLst>
        </xdr:cNvPr>
        <xdr:cNvSpPr/>
      </xdr:nvSpPr>
      <xdr:spPr>
        <a:xfrm>
          <a:off x="7735491" y="6747"/>
          <a:ext cx="3582379" cy="356813"/>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ja-JP" sz="1050" u="sng">
              <a:solidFill>
                <a:schemeClr val="dk1"/>
              </a:solidFill>
              <a:effectLst/>
              <a:latin typeface="HGｺﾞｼｯｸE" panose="020B0909000000000000" pitchFamily="49" charset="-128"/>
              <a:ea typeface="HGｺﾞｼｯｸE" panose="020B0909000000000000" pitchFamily="49" charset="-128"/>
              <a:cs typeface="+mn-cs"/>
            </a:rPr>
            <a:t>記載例</a:t>
          </a:r>
          <a:r>
            <a:rPr lang="ja-JP" altLang="en-US" sz="1050" u="sng">
              <a:solidFill>
                <a:schemeClr val="dk1"/>
              </a:solidFill>
              <a:effectLst/>
              <a:latin typeface="HGｺﾞｼｯｸE" panose="020B0909000000000000" pitchFamily="49" charset="-128"/>
              <a:ea typeface="HGｺﾞｼｯｸE" panose="020B0909000000000000" pitchFamily="49" charset="-128"/>
              <a:cs typeface="+mn-cs"/>
            </a:rPr>
            <a:t>④</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r>
            <a:rPr lang="ja-JP" altLang="en-US" sz="1050">
              <a:solidFill>
                <a:schemeClr val="dk1"/>
              </a:solidFill>
              <a:effectLst/>
              <a:latin typeface="HGｺﾞｼｯｸE" panose="020B0909000000000000" pitchFamily="49" charset="-128"/>
              <a:ea typeface="HGｺﾞｼｯｸE" panose="020B0909000000000000" pitchFamily="49" charset="-128"/>
              <a:cs typeface="+mn-cs"/>
            </a:rPr>
            <a:t>長期（臨時財政対策債）の</a:t>
          </a:r>
          <a:r>
            <a:rPr lang="ja-JP" altLang="ja-JP" sz="1050">
              <a:solidFill>
                <a:schemeClr val="dk1"/>
              </a:solidFill>
              <a:effectLst/>
              <a:latin typeface="HGｺﾞｼｯｸE" panose="020B0909000000000000" pitchFamily="49" charset="-128"/>
              <a:ea typeface="HGｺﾞｼｯｸE" panose="020B0909000000000000" pitchFamily="49" charset="-128"/>
              <a:cs typeface="+mn-cs"/>
            </a:rPr>
            <a:t>場合</a:t>
          </a:r>
          <a:r>
            <a:rPr lang="en-US" altLang="ja-JP" sz="1050">
              <a:solidFill>
                <a:schemeClr val="dk1"/>
              </a:solidFill>
              <a:effectLst/>
              <a:latin typeface="HGｺﾞｼｯｸE" panose="020B0909000000000000" pitchFamily="49" charset="-128"/>
              <a:ea typeface="HGｺﾞｼｯｸE" panose="020B0909000000000000" pitchFamily="49" charset="-128"/>
              <a:cs typeface="+mn-cs"/>
            </a:rPr>
            <a:t>】</a:t>
          </a:r>
          <a:endParaRPr lang="ja-JP" altLang="ja-JP" sz="1050">
            <a:effectLst/>
            <a:latin typeface="HGｺﾞｼｯｸE" panose="020B0909000000000000" pitchFamily="49" charset="-128"/>
            <a:ea typeface="HGｺﾞｼｯｸE" panose="020B0909000000000000" pitchFamily="49" charset="-128"/>
          </a:endParaRPr>
        </a:p>
      </xdr:txBody>
    </xdr:sp>
    <xdr:clientData/>
  </xdr:twoCellAnchor>
  <xdr:twoCellAnchor>
    <xdr:from>
      <xdr:col>14</xdr:col>
      <xdr:colOff>79374</xdr:colOff>
      <xdr:row>172</xdr:row>
      <xdr:rowOff>128983</xdr:rowOff>
    </xdr:from>
    <xdr:to>
      <xdr:col>24</xdr:col>
      <xdr:colOff>218280</xdr:colOff>
      <xdr:row>180</xdr:row>
      <xdr:rowOff>119062</xdr:rowOff>
    </xdr:to>
    <xdr:sp macro="" textlink="">
      <xdr:nvSpPr>
        <xdr:cNvPr id="73" name="AutoShape 2">
          <a:extLst>
            <a:ext uri="{FF2B5EF4-FFF2-40B4-BE49-F238E27FC236}">
              <a16:creationId xmlns:a16="http://schemas.microsoft.com/office/drawing/2014/main" id="{4E7F7F0F-4F80-4EDB-B331-A1E1A092A955}"/>
            </a:ext>
          </a:extLst>
        </xdr:cNvPr>
        <xdr:cNvSpPr>
          <a:spLocks noChangeArrowheads="1"/>
        </xdr:cNvSpPr>
      </xdr:nvSpPr>
      <xdr:spPr bwMode="auto">
        <a:xfrm>
          <a:off x="4546599" y="2478483"/>
          <a:ext cx="2770981" cy="1444229"/>
        </a:xfrm>
        <a:prstGeom prst="roundRect">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800">
              <a:latin typeface="HG丸ｺﾞｼｯｸM-PRO" panose="020F0600000000000000" pitchFamily="50" charset="-128"/>
              <a:ea typeface="HG丸ｺﾞｼｯｸM-PRO" panose="020F0600000000000000" pitchFamily="50" charset="-128"/>
            </a:rPr>
            <a:t>臨時財政対策債の場合は</a:t>
          </a:r>
        </a:p>
        <a:p>
          <a:pPr algn="ctr" rtl="0">
            <a:defRPr sz="1000"/>
          </a:pPr>
          <a:r>
            <a:rPr lang="ja-JP" altLang="en-US" sz="1800">
              <a:latin typeface="HG丸ｺﾞｼｯｸM-PRO" panose="020F0600000000000000" pitchFamily="50" charset="-128"/>
              <a:ea typeface="HG丸ｺﾞｼｯｸM-PRO" panose="020F0600000000000000" pitchFamily="50" charset="-128"/>
            </a:rPr>
            <a:t>記入不要</a:t>
          </a:r>
        </a:p>
      </xdr:txBody>
    </xdr:sp>
    <xdr:clientData/>
  </xdr:twoCellAnchor>
  <xdr:twoCellAnchor>
    <xdr:from>
      <xdr:col>12</xdr:col>
      <xdr:colOff>76200</xdr:colOff>
      <xdr:row>201</xdr:row>
      <xdr:rowOff>71438</xdr:rowOff>
    </xdr:from>
    <xdr:to>
      <xdr:col>15</xdr:col>
      <xdr:colOff>203200</xdr:colOff>
      <xdr:row>205</xdr:row>
      <xdr:rowOff>149224</xdr:rowOff>
    </xdr:to>
    <xdr:sp macro="" textlink="">
      <xdr:nvSpPr>
        <xdr:cNvPr id="74" name="AutoShape 2">
          <a:extLst>
            <a:ext uri="{FF2B5EF4-FFF2-40B4-BE49-F238E27FC236}">
              <a16:creationId xmlns:a16="http://schemas.microsoft.com/office/drawing/2014/main" id="{A9589695-AE25-4011-9A13-BC406C88E64D}"/>
            </a:ext>
          </a:extLst>
        </xdr:cNvPr>
        <xdr:cNvSpPr>
          <a:spLocks noChangeArrowheads="1"/>
        </xdr:cNvSpPr>
      </xdr:nvSpPr>
      <xdr:spPr bwMode="auto">
        <a:xfrm>
          <a:off x="3790950" y="7659688"/>
          <a:ext cx="1190625" cy="782636"/>
        </a:xfrm>
        <a:prstGeom prst="wedgeRoundRectCallout">
          <a:avLst>
            <a:gd name="adj1" fmla="val -17054"/>
            <a:gd name="adj2" fmla="val -76828"/>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起債同意（許可）額のうち、財政融資資金分の金額を記入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16</xdr:col>
      <xdr:colOff>50362</xdr:colOff>
      <xdr:row>201</xdr:row>
      <xdr:rowOff>76201</xdr:rowOff>
    </xdr:from>
    <xdr:to>
      <xdr:col>27</xdr:col>
      <xdr:colOff>36589</xdr:colOff>
      <xdr:row>205</xdr:row>
      <xdr:rowOff>147871</xdr:rowOff>
    </xdr:to>
    <xdr:sp macro="" textlink="">
      <xdr:nvSpPr>
        <xdr:cNvPr id="75" name="AutoShape 2">
          <a:extLst>
            <a:ext uri="{FF2B5EF4-FFF2-40B4-BE49-F238E27FC236}">
              <a16:creationId xmlns:a16="http://schemas.microsoft.com/office/drawing/2014/main" id="{EC46E823-D755-4114-89BE-3D3AB4B5AE02}"/>
            </a:ext>
          </a:extLst>
        </xdr:cNvPr>
        <xdr:cNvSpPr>
          <a:spLocks noChangeArrowheads="1"/>
        </xdr:cNvSpPr>
      </xdr:nvSpPr>
      <xdr:spPr bwMode="auto">
        <a:xfrm>
          <a:off x="5038287" y="7667626"/>
          <a:ext cx="2894527" cy="773345"/>
        </a:xfrm>
        <a:prstGeom prst="wedgeRoundRectCallout">
          <a:avLst>
            <a:gd name="adj1" fmla="val -13245"/>
            <a:gd name="adj2" fmla="val -72746"/>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総務大臣（又は都道府県知事）から起債同意（許可）を得た際の</a:t>
          </a:r>
          <a:r>
            <a:rPr kumimoji="1" lang="ja-JP" altLang="ja-JP" sz="900" u="sng">
              <a:effectLst/>
              <a:latin typeface="HG丸ｺﾞｼｯｸM-PRO" panose="020F0600000000000000" pitchFamily="50" charset="-128"/>
              <a:ea typeface="HG丸ｺﾞｼｯｸM-PRO" panose="020F0600000000000000" pitchFamily="50" charset="-128"/>
              <a:cs typeface="+mn-cs"/>
            </a:rPr>
            <a:t>同意（許可）書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起債同意（許可）」参照</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321469</xdr:colOff>
      <xdr:row>201</xdr:row>
      <xdr:rowOff>85065</xdr:rowOff>
    </xdr:from>
    <xdr:to>
      <xdr:col>12</xdr:col>
      <xdr:colOff>35766</xdr:colOff>
      <xdr:row>205</xdr:row>
      <xdr:rowOff>158485</xdr:rowOff>
    </xdr:to>
    <xdr:sp macro="" textlink="">
      <xdr:nvSpPr>
        <xdr:cNvPr id="76" name="AutoShape 2">
          <a:extLst>
            <a:ext uri="{FF2B5EF4-FFF2-40B4-BE49-F238E27FC236}">
              <a16:creationId xmlns:a16="http://schemas.microsoft.com/office/drawing/2014/main" id="{F31BA6FE-8BE1-4F0E-ABF4-8BA5CFB9202C}"/>
            </a:ext>
          </a:extLst>
        </xdr:cNvPr>
        <xdr:cNvSpPr>
          <a:spLocks noChangeArrowheads="1"/>
        </xdr:cNvSpPr>
      </xdr:nvSpPr>
      <xdr:spPr bwMode="auto">
        <a:xfrm>
          <a:off x="1874044" y="7679665"/>
          <a:ext cx="1876472" cy="778270"/>
        </a:xfrm>
        <a:prstGeom prst="wedgeRoundRectCallout">
          <a:avLst>
            <a:gd name="adj1" fmla="val 20420"/>
            <a:gd name="adj2" fmla="val -198670"/>
            <a:gd name="adj3" fmla="val 16667"/>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eaLnBrk="1" fontAlgn="auto" latinLnBrk="0" hangingPunct="1"/>
          <a:r>
            <a:rPr kumimoji="1" lang="ja-JP" altLang="ja-JP" sz="900" u="sng">
              <a:effectLst/>
              <a:latin typeface="HG丸ｺﾞｼｯｸM-PRO" panose="020F0600000000000000" pitchFamily="50" charset="-128"/>
              <a:ea typeface="HG丸ｺﾞｼｯｸM-PRO" panose="020F0600000000000000" pitchFamily="50" charset="-128"/>
              <a:cs typeface="+mn-cs"/>
            </a:rPr>
            <a:t>予算書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予算の定め」参照</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52</xdr:col>
          <xdr:colOff>0</xdr:colOff>
          <xdr:row>31</xdr:row>
          <xdr:rowOff>0</xdr:rowOff>
        </xdr:from>
        <xdr:to>
          <xdr:col>56</xdr:col>
          <xdr:colOff>247650</xdr:colOff>
          <xdr:row>32</xdr:row>
          <xdr:rowOff>47625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20402550" y="5486400"/>
              <a:ext cx="2762250" cy="225425"/>
              <a:chOff x="8734418" y="6172200"/>
              <a:chExt cx="3067084" cy="180975"/>
            </a:xfrm>
          </xdr:grpSpPr>
          <xdr:sp macro="" textlink="">
            <xdr:nvSpPr>
              <xdr:cNvPr id="152582" name="Check Box 6" hidden="1">
                <a:extLst>
                  <a:ext uri="{63B3BB69-23CF-44E3-9099-C40C66FF867C}">
                    <a14:compatExt spid="_x0000_s152582"/>
                  </a:ext>
                  <a:ext uri="{FF2B5EF4-FFF2-40B4-BE49-F238E27FC236}">
                    <a16:creationId xmlns:a16="http://schemas.microsoft.com/office/drawing/2014/main" id="{00000000-0008-0000-0800-000006540200}"/>
                  </a:ext>
                </a:extLst>
              </xdr:cNvPr>
              <xdr:cNvSpPr/>
            </xdr:nvSpPr>
            <xdr:spPr bwMode="auto">
              <a:xfrm>
                <a:off x="8734418" y="6172200"/>
                <a:ext cx="85544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2583" name="Check Box 7" hidden="1">
                <a:extLst>
                  <a:ext uri="{63B3BB69-23CF-44E3-9099-C40C66FF867C}">
                    <a14:compatExt spid="_x0000_s152583"/>
                  </a:ext>
                  <a:ext uri="{FF2B5EF4-FFF2-40B4-BE49-F238E27FC236}">
                    <a16:creationId xmlns:a16="http://schemas.microsoft.com/office/drawing/2014/main" id="{00000000-0008-0000-0800-000007540200}"/>
                  </a:ext>
                </a:extLst>
              </xdr:cNvPr>
              <xdr:cNvSpPr/>
            </xdr:nvSpPr>
            <xdr:spPr bwMode="auto">
              <a:xfrm>
                <a:off x="9391652" y="6172200"/>
                <a:ext cx="85543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2584" name="Check Box 8" hidden="1">
                <a:extLst>
                  <a:ext uri="{63B3BB69-23CF-44E3-9099-C40C66FF867C}">
                    <a14:compatExt spid="_x0000_s152584"/>
                  </a:ext>
                  <a:ext uri="{FF2B5EF4-FFF2-40B4-BE49-F238E27FC236}">
                    <a16:creationId xmlns:a16="http://schemas.microsoft.com/office/drawing/2014/main" id="{00000000-0008-0000-0800-000008540200}"/>
                  </a:ext>
                </a:extLst>
              </xdr:cNvPr>
              <xdr:cNvSpPr/>
            </xdr:nvSpPr>
            <xdr:spPr bwMode="auto">
              <a:xfrm>
                <a:off x="10226223" y="6172200"/>
                <a:ext cx="85543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2585" name="Check Box 9" hidden="1">
                <a:extLst>
                  <a:ext uri="{63B3BB69-23CF-44E3-9099-C40C66FF867C}">
                    <a14:compatExt spid="_x0000_s152585"/>
                  </a:ext>
                  <a:ext uri="{FF2B5EF4-FFF2-40B4-BE49-F238E27FC236}">
                    <a16:creationId xmlns:a16="http://schemas.microsoft.com/office/drawing/2014/main" id="{00000000-0008-0000-0800-000009540200}"/>
                  </a:ext>
                </a:extLst>
              </xdr:cNvPr>
              <xdr:cNvSpPr/>
            </xdr:nvSpPr>
            <xdr:spPr bwMode="auto">
              <a:xfrm>
                <a:off x="10946058" y="6172200"/>
                <a:ext cx="85544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xdr:twoCellAnchor>
    <xdr:from>
      <xdr:col>3</xdr:col>
      <xdr:colOff>9922</xdr:colOff>
      <xdr:row>38</xdr:row>
      <xdr:rowOff>1681</xdr:rowOff>
    </xdr:from>
    <xdr:to>
      <xdr:col>29</xdr:col>
      <xdr:colOff>285749</xdr:colOff>
      <xdr:row>43</xdr:row>
      <xdr:rowOff>9526</xdr:rowOff>
    </xdr:to>
    <xdr:sp macro="" textlink="">
      <xdr:nvSpPr>
        <xdr:cNvPr id="12" name="角丸四角形 21">
          <a:extLst>
            <a:ext uri="{FF2B5EF4-FFF2-40B4-BE49-F238E27FC236}">
              <a16:creationId xmlns:a16="http://schemas.microsoft.com/office/drawing/2014/main" id="{00000000-0008-0000-0B00-00000C000000}"/>
            </a:ext>
          </a:extLst>
        </xdr:cNvPr>
        <xdr:cNvSpPr/>
      </xdr:nvSpPr>
      <xdr:spPr bwMode="auto">
        <a:xfrm>
          <a:off x="1048147" y="6859681"/>
          <a:ext cx="8591152" cy="912720"/>
        </a:xfrm>
        <a:prstGeom prst="roundRect">
          <a:avLst/>
        </a:prstGeom>
        <a:noFill/>
        <a:ln w="41275">
          <a:solidFill>
            <a:srgbClr val="0070C0"/>
          </a:solidFill>
          <a:prstDash val="sysDot"/>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clientData/>
  </xdr:twoCellAnchor>
  <xdr:twoCellAnchor>
    <xdr:from>
      <xdr:col>3</xdr:col>
      <xdr:colOff>47625</xdr:colOff>
      <xdr:row>5</xdr:row>
      <xdr:rowOff>57151</xdr:rowOff>
    </xdr:from>
    <xdr:to>
      <xdr:col>12</xdr:col>
      <xdr:colOff>104775</xdr:colOff>
      <xdr:row>8</xdr:row>
      <xdr:rowOff>9526</xdr:rowOff>
    </xdr:to>
    <xdr:sp macro="" textlink="">
      <xdr:nvSpPr>
        <xdr:cNvPr id="13" name="AutoShape 24">
          <a:extLst>
            <a:ext uri="{FF2B5EF4-FFF2-40B4-BE49-F238E27FC236}">
              <a16:creationId xmlns:a16="http://schemas.microsoft.com/office/drawing/2014/main" id="{00000000-0008-0000-0B00-00000D000000}"/>
            </a:ext>
          </a:extLst>
        </xdr:cNvPr>
        <xdr:cNvSpPr>
          <a:spLocks noChangeArrowheads="1"/>
        </xdr:cNvSpPr>
      </xdr:nvSpPr>
      <xdr:spPr bwMode="auto">
        <a:xfrm>
          <a:off x="1085850" y="942976"/>
          <a:ext cx="3448050" cy="495300"/>
        </a:xfrm>
        <a:prstGeom prst="wedgeRoundRectCallout">
          <a:avLst>
            <a:gd name="adj1" fmla="val 7536"/>
            <a:gd name="adj2" fmla="val -9006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ctr"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貸付予定額（変更）通知書に記入されている事業名を記入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109141</xdr:colOff>
      <xdr:row>0</xdr:row>
      <xdr:rowOff>0</xdr:rowOff>
    </xdr:from>
    <xdr:to>
      <xdr:col>38</xdr:col>
      <xdr:colOff>247650</xdr:colOff>
      <xdr:row>2</xdr:row>
      <xdr:rowOff>28575</xdr:rowOff>
    </xdr:to>
    <xdr:sp macro="" textlink="">
      <xdr:nvSpPr>
        <xdr:cNvPr id="14" name="角丸四角形 29">
          <a:extLst>
            <a:ext uri="{FF2B5EF4-FFF2-40B4-BE49-F238E27FC236}">
              <a16:creationId xmlns:a16="http://schemas.microsoft.com/office/drawing/2014/main" id="{00000000-0008-0000-0B00-00000E000000}"/>
            </a:ext>
          </a:extLst>
        </xdr:cNvPr>
        <xdr:cNvSpPr/>
      </xdr:nvSpPr>
      <xdr:spPr>
        <a:xfrm>
          <a:off x="9748441" y="0"/>
          <a:ext cx="2395934" cy="371475"/>
        </a:xfrm>
        <a:prstGeom prst="round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rtl="0"/>
          <a:r>
            <a:rPr lang="ja-JP" altLang="ja-JP" sz="1050" u="sng">
              <a:solidFill>
                <a:schemeClr val="dk1"/>
              </a:solidFill>
              <a:effectLst/>
              <a:latin typeface="HGPｺﾞｼｯｸE" panose="020B0900000000000000" pitchFamily="50" charset="-128"/>
              <a:ea typeface="HGPｺﾞｼｯｸE" panose="020B0900000000000000" pitchFamily="50" charset="-128"/>
              <a:cs typeface="+mn-cs"/>
            </a:rPr>
            <a:t>記載例</a:t>
          </a:r>
          <a:r>
            <a:rPr lang="ja-JP" altLang="en-US" sz="1050" u="sng">
              <a:solidFill>
                <a:schemeClr val="dk1"/>
              </a:solidFill>
              <a:effectLst/>
              <a:latin typeface="HGPｺﾞｼｯｸE" panose="020B0900000000000000" pitchFamily="50" charset="-128"/>
              <a:ea typeface="HGPｺﾞｼｯｸE" panose="020B0900000000000000" pitchFamily="50" charset="-128"/>
              <a:cs typeface="+mn-cs"/>
            </a:rPr>
            <a:t>⑤</a:t>
          </a:r>
          <a:r>
            <a:rPr lang="en-US" altLang="ja-JP" sz="1050">
              <a:solidFill>
                <a:schemeClr val="dk1"/>
              </a:solidFill>
              <a:effectLst/>
              <a:latin typeface="HGPｺﾞｼｯｸE" panose="020B0900000000000000" pitchFamily="50" charset="-128"/>
              <a:ea typeface="HGPｺﾞｼｯｸE" panose="020B0900000000000000" pitchFamily="50" charset="-128"/>
              <a:cs typeface="+mn-cs"/>
            </a:rPr>
            <a:t>【</a:t>
          </a:r>
          <a:r>
            <a:rPr lang="ja-JP" altLang="en-US" sz="1050">
              <a:solidFill>
                <a:schemeClr val="dk1"/>
              </a:solidFill>
              <a:effectLst/>
              <a:latin typeface="HGPｺﾞｼｯｸE" panose="020B0900000000000000" pitchFamily="50" charset="-128"/>
              <a:ea typeface="HGPｺﾞｼｯｸE" panose="020B0900000000000000" pitchFamily="50" charset="-128"/>
              <a:cs typeface="+mn-cs"/>
            </a:rPr>
            <a:t>総括表の作成例</a:t>
          </a:r>
          <a:r>
            <a:rPr lang="en-US" altLang="ja-JP" sz="1050">
              <a:solidFill>
                <a:schemeClr val="dk1"/>
              </a:solidFill>
              <a:effectLst/>
              <a:latin typeface="HGPｺﾞｼｯｸE" panose="020B0900000000000000" pitchFamily="50" charset="-128"/>
              <a:ea typeface="HGPｺﾞｼｯｸE" panose="020B0900000000000000" pitchFamily="50" charset="-128"/>
              <a:cs typeface="+mn-cs"/>
            </a:rPr>
            <a:t>】</a:t>
          </a:r>
          <a:endParaRPr lang="ja-JP" altLang="ja-JP" sz="1050">
            <a:effectLst/>
            <a:latin typeface="HGPｺﾞｼｯｸE" panose="020B0900000000000000" pitchFamily="50" charset="-128"/>
            <a:ea typeface="HGPｺﾞｼｯｸE" panose="020B0900000000000000" pitchFamily="50" charset="-128"/>
          </a:endParaRPr>
        </a:p>
      </xdr:txBody>
    </xdr:sp>
    <xdr:clientData/>
  </xdr:twoCellAnchor>
  <xdr:twoCellAnchor>
    <xdr:from>
      <xdr:col>12</xdr:col>
      <xdr:colOff>0</xdr:colOff>
      <xdr:row>11</xdr:row>
      <xdr:rowOff>9525</xdr:rowOff>
    </xdr:from>
    <xdr:to>
      <xdr:col>19</xdr:col>
      <xdr:colOff>0</xdr:colOff>
      <xdr:row>16</xdr:row>
      <xdr:rowOff>171450</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H="1">
          <a:off x="4429125" y="1981200"/>
          <a:ext cx="2066925"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19</xdr:row>
      <xdr:rowOff>9525</xdr:rowOff>
    </xdr:from>
    <xdr:to>
      <xdr:col>18</xdr:col>
      <xdr:colOff>266701</xdr:colOff>
      <xdr:row>31</xdr:row>
      <xdr:rowOff>9525</xdr:rowOff>
    </xdr:to>
    <xdr:cxnSp macro="">
      <xdr:nvCxnSpPr>
        <xdr:cNvPr id="16" name="直線コネクタ 15">
          <a:extLst>
            <a:ext uri="{FF2B5EF4-FFF2-40B4-BE49-F238E27FC236}">
              <a16:creationId xmlns:a16="http://schemas.microsoft.com/office/drawing/2014/main" id="{00000000-0008-0000-0B00-000010000000}"/>
            </a:ext>
          </a:extLst>
        </xdr:cNvPr>
        <xdr:cNvCxnSpPr/>
      </xdr:nvCxnSpPr>
      <xdr:spPr>
        <a:xfrm flipH="1">
          <a:off x="4438650" y="3429000"/>
          <a:ext cx="2047876" cy="2171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247650</xdr:colOff>
      <xdr:row>16</xdr:row>
      <xdr:rowOff>9922</xdr:rowOff>
    </xdr:from>
    <xdr:to>
      <xdr:col>38</xdr:col>
      <xdr:colOff>228600</xdr:colOff>
      <xdr:row>31</xdr:row>
      <xdr:rowOff>19050</xdr:rowOff>
    </xdr:to>
    <xdr:sp macro="" textlink="">
      <xdr:nvSpPr>
        <xdr:cNvPr id="17" name="角丸四角形 38">
          <a:extLst>
            <a:ext uri="{FF2B5EF4-FFF2-40B4-BE49-F238E27FC236}">
              <a16:creationId xmlns:a16="http://schemas.microsoft.com/office/drawing/2014/main" id="{00000000-0008-0000-0B00-000011000000}"/>
            </a:ext>
          </a:extLst>
        </xdr:cNvPr>
        <xdr:cNvSpPr/>
      </xdr:nvSpPr>
      <xdr:spPr>
        <a:xfrm>
          <a:off x="3105150" y="2829322"/>
          <a:ext cx="8108950" cy="2676128"/>
        </a:xfrm>
        <a:prstGeom prst="roundRect">
          <a:avLst>
            <a:gd name="adj" fmla="val 5346"/>
          </a:avLst>
        </a:prstGeom>
        <a:no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xdr:colOff>
      <xdr:row>32</xdr:row>
      <xdr:rowOff>168672</xdr:rowOff>
    </xdr:from>
    <xdr:to>
      <xdr:col>38</xdr:col>
      <xdr:colOff>261378</xdr:colOff>
      <xdr:row>37</xdr:row>
      <xdr:rowOff>176516</xdr:rowOff>
    </xdr:to>
    <xdr:sp macro="" textlink="">
      <xdr:nvSpPr>
        <xdr:cNvPr id="18" name="角丸四角形 25">
          <a:extLst>
            <a:ext uri="{FF2B5EF4-FFF2-40B4-BE49-F238E27FC236}">
              <a16:creationId xmlns:a16="http://schemas.microsoft.com/office/drawing/2014/main" id="{00000000-0008-0000-0B00-000012000000}"/>
            </a:ext>
          </a:extLst>
        </xdr:cNvPr>
        <xdr:cNvSpPr/>
      </xdr:nvSpPr>
      <xdr:spPr bwMode="auto">
        <a:xfrm>
          <a:off x="1038226" y="5940822"/>
          <a:ext cx="11119877" cy="912719"/>
        </a:xfrm>
        <a:prstGeom prst="roundRect">
          <a:avLst/>
        </a:prstGeom>
        <a:noFill/>
        <a:ln w="41275">
          <a:solidFill>
            <a:srgbClr val="0070C0"/>
          </a:solidFill>
          <a:prstDash val="sysDot"/>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clientData/>
  </xdr:twoCellAnchor>
  <xdr:twoCellAnchor>
    <xdr:from>
      <xdr:col>15</xdr:col>
      <xdr:colOff>76556</xdr:colOff>
      <xdr:row>43</xdr:row>
      <xdr:rowOff>68356</xdr:rowOff>
    </xdr:from>
    <xdr:to>
      <xdr:col>26</xdr:col>
      <xdr:colOff>129458</xdr:colOff>
      <xdr:row>47</xdr:row>
      <xdr:rowOff>137645</xdr:rowOff>
    </xdr:to>
    <xdr:sp macro="" textlink="">
      <xdr:nvSpPr>
        <xdr:cNvPr id="20" name="AutoShape 2">
          <a:extLst>
            <a:ext uri="{FF2B5EF4-FFF2-40B4-BE49-F238E27FC236}">
              <a16:creationId xmlns:a16="http://schemas.microsoft.com/office/drawing/2014/main" id="{00000000-0008-0000-0B00-000014000000}"/>
            </a:ext>
          </a:extLst>
        </xdr:cNvPr>
        <xdr:cNvSpPr>
          <a:spLocks noChangeArrowheads="1"/>
        </xdr:cNvSpPr>
      </xdr:nvSpPr>
      <xdr:spPr bwMode="auto">
        <a:xfrm>
          <a:off x="5486756" y="7831231"/>
          <a:ext cx="3139002" cy="774139"/>
        </a:xfrm>
        <a:prstGeom prst="wedgeRoundRectCallout">
          <a:avLst>
            <a:gd name="adj1" fmla="val -13245"/>
            <a:gd name="adj2" fmla="val -72746"/>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1" lang="ja-JP" altLang="ja-JP" sz="900">
              <a:effectLst/>
              <a:latin typeface="HG丸ｺﾞｼｯｸM-PRO" panose="020F0600000000000000" pitchFamily="50" charset="-128"/>
              <a:ea typeface="HG丸ｺﾞｼｯｸM-PRO" panose="020F0600000000000000" pitchFamily="50" charset="-128"/>
              <a:cs typeface="+mn-cs"/>
            </a:rPr>
            <a:t>総務大臣（又は都道府県知事）から起債同意（許可）を得た際の</a:t>
          </a:r>
          <a:r>
            <a:rPr kumimoji="1" lang="ja-JP" altLang="ja-JP" sz="900" u="sng">
              <a:effectLst/>
              <a:latin typeface="HG丸ｺﾞｼｯｸM-PRO" panose="020F0600000000000000" pitchFamily="50" charset="-128"/>
              <a:ea typeface="HG丸ｺﾞｼｯｸM-PRO" panose="020F0600000000000000" pitchFamily="50" charset="-128"/>
              <a:cs typeface="+mn-cs"/>
            </a:rPr>
            <a:t>同意（許可）書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起債同意（許可）」参照</a:t>
          </a:r>
          <a:endParaRPr kumimoji="1" lang="en-US" altLang="ja-JP" sz="90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xdr:col>
      <xdr:colOff>409575</xdr:colOff>
      <xdr:row>43</xdr:row>
      <xdr:rowOff>77220</xdr:rowOff>
    </xdr:from>
    <xdr:to>
      <xdr:col>10</xdr:col>
      <xdr:colOff>190547</xdr:colOff>
      <xdr:row>47</xdr:row>
      <xdr:rowOff>148259</xdr:rowOff>
    </xdr:to>
    <xdr:sp macro="" textlink="">
      <xdr:nvSpPr>
        <xdr:cNvPr id="21" name="AutoShape 2">
          <a:extLst>
            <a:ext uri="{FF2B5EF4-FFF2-40B4-BE49-F238E27FC236}">
              <a16:creationId xmlns:a16="http://schemas.microsoft.com/office/drawing/2014/main" id="{00000000-0008-0000-0B00-000015000000}"/>
            </a:ext>
          </a:extLst>
        </xdr:cNvPr>
        <xdr:cNvSpPr>
          <a:spLocks noChangeArrowheads="1"/>
        </xdr:cNvSpPr>
      </xdr:nvSpPr>
      <xdr:spPr bwMode="auto">
        <a:xfrm>
          <a:off x="2028825" y="7840095"/>
          <a:ext cx="2047922" cy="775889"/>
        </a:xfrm>
        <a:prstGeom prst="wedgeRoundRectCallout">
          <a:avLst>
            <a:gd name="adj1" fmla="val 20420"/>
            <a:gd name="adj2" fmla="val -198670"/>
            <a:gd name="adj3" fmla="val 16667"/>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eaLnBrk="1" fontAlgn="auto" latinLnBrk="0" hangingPunct="1"/>
          <a:r>
            <a:rPr kumimoji="1" lang="ja-JP" altLang="ja-JP" sz="900" u="sng">
              <a:effectLst/>
              <a:latin typeface="HG丸ｺﾞｼｯｸM-PRO" panose="020F0600000000000000" pitchFamily="50" charset="-128"/>
              <a:ea typeface="HG丸ｺﾞｼｯｸM-PRO" panose="020F0600000000000000" pitchFamily="50" charset="-128"/>
              <a:cs typeface="+mn-cs"/>
            </a:rPr>
            <a:t>予算書</a:t>
          </a:r>
          <a:r>
            <a:rPr kumimoji="1" lang="ja-JP" altLang="ja-JP" sz="900">
              <a:effectLst/>
              <a:latin typeface="HG丸ｺﾞｼｯｸM-PRO" panose="020F0600000000000000" pitchFamily="50" charset="-128"/>
              <a:ea typeface="HG丸ｺﾞｼｯｸM-PRO" panose="020F0600000000000000" pitchFamily="50" charset="-128"/>
              <a:cs typeface="+mn-cs"/>
            </a:rPr>
            <a:t>の内容に基づき記入</a:t>
          </a:r>
          <a:endParaRPr kumimoji="1" lang="en-US" altLang="ja-JP" sz="900">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en-US" sz="900">
              <a:effectLst/>
              <a:latin typeface="HG丸ｺﾞｼｯｸM-PRO" panose="020F0600000000000000" pitchFamily="50" charset="-128"/>
              <a:ea typeface="HG丸ｺﾞｼｯｸM-PRO" panose="020F0600000000000000" pitchFamily="50" charset="-128"/>
              <a:cs typeface="+mn-cs"/>
            </a:rPr>
            <a:t>詳細は「</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事例</a:t>
          </a:r>
          <a:r>
            <a:rPr kumimoji="1" lang="en-US" altLang="ja-JP" sz="900">
              <a:effectLst/>
              <a:latin typeface="HG丸ｺﾞｼｯｸM-PRO" panose="020F0600000000000000" pitchFamily="50" charset="-128"/>
              <a:ea typeface="HG丸ｺﾞｼｯｸM-PRO" panose="020F0600000000000000" pitchFamily="50" charset="-128"/>
              <a:cs typeface="+mn-cs"/>
            </a:rPr>
            <a:t>】</a:t>
          </a:r>
          <a:r>
            <a:rPr kumimoji="1" lang="ja-JP" altLang="en-US" sz="900">
              <a:effectLst/>
              <a:latin typeface="HG丸ｺﾞｼｯｸM-PRO" panose="020F0600000000000000" pitchFamily="50" charset="-128"/>
              <a:ea typeface="HG丸ｺﾞｼｯｸM-PRO" panose="020F0600000000000000" pitchFamily="50" charset="-128"/>
              <a:cs typeface="+mn-cs"/>
            </a:rPr>
            <a:t>予算の定め」参照</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21665</xdr:colOff>
      <xdr:row>43</xdr:row>
      <xdr:rowOff>72986</xdr:rowOff>
    </xdr:from>
    <xdr:to>
      <xdr:col>15</xdr:col>
      <xdr:colOff>37477</xdr:colOff>
      <xdr:row>47</xdr:row>
      <xdr:rowOff>142275</xdr:rowOff>
    </xdr:to>
    <xdr:sp macro="" textlink="">
      <xdr:nvSpPr>
        <xdr:cNvPr id="22" name="AutoShape 2">
          <a:extLst>
            <a:ext uri="{FF2B5EF4-FFF2-40B4-BE49-F238E27FC236}">
              <a16:creationId xmlns:a16="http://schemas.microsoft.com/office/drawing/2014/main" id="{00000000-0008-0000-0B00-000016000000}"/>
            </a:ext>
          </a:extLst>
        </xdr:cNvPr>
        <xdr:cNvSpPr>
          <a:spLocks noChangeArrowheads="1"/>
        </xdr:cNvSpPr>
      </xdr:nvSpPr>
      <xdr:spPr bwMode="auto">
        <a:xfrm>
          <a:off x="4155515" y="7835861"/>
          <a:ext cx="1292162" cy="774139"/>
        </a:xfrm>
        <a:prstGeom prst="wedgeRoundRectCallout">
          <a:avLst>
            <a:gd name="adj1" fmla="val -17054"/>
            <a:gd name="adj2" fmla="val -76828"/>
            <a:gd name="adj3" fmla="val 16667"/>
          </a:avLst>
        </a:prstGeom>
        <a:solidFill>
          <a:srgbClr val="FFCC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algn="l"/>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起債同意（許可）額のうち、財政融資資金分の金額を記入</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26</xdr:col>
      <xdr:colOff>173255</xdr:colOff>
      <xdr:row>43</xdr:row>
      <xdr:rowOff>77345</xdr:rowOff>
    </xdr:from>
    <xdr:to>
      <xdr:col>38</xdr:col>
      <xdr:colOff>225643</xdr:colOff>
      <xdr:row>47</xdr:row>
      <xdr:rowOff>131660</xdr:rowOff>
    </xdr:to>
    <xdr:sp macro="" textlink="">
      <xdr:nvSpPr>
        <xdr:cNvPr id="23" name="AutoShape 2">
          <a:extLst>
            <a:ext uri="{FF2B5EF4-FFF2-40B4-BE49-F238E27FC236}">
              <a16:creationId xmlns:a16="http://schemas.microsoft.com/office/drawing/2014/main" id="{00000000-0008-0000-0B00-000017000000}"/>
            </a:ext>
          </a:extLst>
        </xdr:cNvPr>
        <xdr:cNvSpPr>
          <a:spLocks noChangeArrowheads="1"/>
        </xdr:cNvSpPr>
      </xdr:nvSpPr>
      <xdr:spPr bwMode="auto">
        <a:xfrm>
          <a:off x="8669555" y="7840220"/>
          <a:ext cx="3452813" cy="759165"/>
        </a:xfrm>
        <a:prstGeom prst="wedgeRoundRectCallout">
          <a:avLst>
            <a:gd name="adj1" fmla="val 13802"/>
            <a:gd name="adj2" fmla="val -10168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900">
              <a:effectLst/>
              <a:latin typeface="HG丸ｺﾞｼｯｸM-PRO" panose="020F0600000000000000" pitchFamily="50" charset="-128"/>
              <a:ea typeface="HG丸ｺﾞｼｯｸM-PRO" panose="020F0600000000000000" pitchFamily="50" charset="-128"/>
              <a:cs typeface="+mn-cs"/>
            </a:rPr>
            <a:t>長期の場合、</a:t>
          </a:r>
          <a:r>
            <a:rPr kumimoji="1" lang="ja-JP" altLang="ja-JP" sz="900">
              <a:effectLst/>
              <a:latin typeface="HG丸ｺﾞｼｯｸM-PRO" panose="020F0600000000000000" pitchFamily="50" charset="-128"/>
              <a:ea typeface="HG丸ｺﾞｼｯｸM-PRO" panose="020F0600000000000000" pitchFamily="50" charset="-128"/>
              <a:cs typeface="+mn-cs"/>
            </a:rPr>
            <a:t>財政融資資金地方長期資金等借入申込書（別紙第</a:t>
          </a:r>
          <a:r>
            <a:rPr kumimoji="1" lang="en-US" altLang="ja-JP" sz="900">
              <a:effectLst/>
              <a:latin typeface="HG丸ｺﾞｼｯｸM-PRO" panose="020F0600000000000000" pitchFamily="50" charset="-128"/>
              <a:ea typeface="HG丸ｺﾞｼｯｸM-PRO" panose="020F0600000000000000" pitchFamily="50" charset="-128"/>
              <a:cs typeface="+mn-cs"/>
            </a:rPr>
            <a:t>16</a:t>
          </a:r>
          <a:r>
            <a:rPr kumimoji="1" lang="ja-JP" altLang="ja-JP" sz="900">
              <a:effectLst/>
              <a:latin typeface="HG丸ｺﾞｼｯｸM-PRO" panose="020F0600000000000000" pitchFamily="50" charset="-128"/>
              <a:ea typeface="HG丸ｺﾞｼｯｸM-PRO" panose="020F0600000000000000" pitchFamily="50" charset="-128"/>
              <a:cs typeface="+mn-cs"/>
            </a:rPr>
            <a:t>号書式（甲）又は（乙））の「</a:t>
          </a:r>
          <a:r>
            <a:rPr kumimoji="1" lang="en-US" altLang="ja-JP" sz="900">
              <a:effectLst/>
              <a:latin typeface="HG丸ｺﾞｼｯｸM-PRO" panose="020F0600000000000000" pitchFamily="50" charset="-128"/>
              <a:ea typeface="HG丸ｺﾞｼｯｸM-PRO" panose="020F0600000000000000" pitchFamily="50" charset="-128"/>
              <a:cs typeface="+mn-cs"/>
            </a:rPr>
            <a:t>6 </a:t>
          </a:r>
          <a:r>
            <a:rPr kumimoji="1" lang="ja-JP" altLang="ja-JP" sz="900">
              <a:effectLst/>
              <a:latin typeface="HG丸ｺﾞｼｯｸM-PRO" panose="020F0600000000000000" pitchFamily="50" charset="-128"/>
              <a:ea typeface="HG丸ｺﾞｼｯｸM-PRO" panose="020F0600000000000000" pitchFamily="50" charset="-128"/>
              <a:cs typeface="+mn-cs"/>
            </a:rPr>
            <a:t>据置期限」、「</a:t>
          </a:r>
          <a:r>
            <a:rPr kumimoji="1" lang="en-US" altLang="ja-JP" sz="900">
              <a:effectLst/>
              <a:latin typeface="HG丸ｺﾞｼｯｸM-PRO" panose="020F0600000000000000" pitchFamily="50" charset="-128"/>
              <a:ea typeface="HG丸ｺﾞｼｯｸM-PRO" panose="020F0600000000000000" pitchFamily="50" charset="-128"/>
              <a:cs typeface="+mn-cs"/>
            </a:rPr>
            <a:t>7 </a:t>
          </a:r>
          <a:r>
            <a:rPr kumimoji="1" lang="ja-JP" altLang="ja-JP" sz="900">
              <a:effectLst/>
              <a:latin typeface="HG丸ｺﾞｼｯｸM-PRO" panose="020F0600000000000000" pitchFamily="50" charset="-128"/>
              <a:ea typeface="HG丸ｺﾞｼｯｸM-PRO" panose="020F0600000000000000" pitchFamily="50" charset="-128"/>
              <a:cs typeface="+mn-cs"/>
            </a:rPr>
            <a:t>償還期限」に記入した年月日に応じた年数を記入</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190500</xdr:colOff>
      <xdr:row>7</xdr:row>
      <xdr:rowOff>0</xdr:rowOff>
    </xdr:from>
    <xdr:to>
      <xdr:col>36</xdr:col>
      <xdr:colOff>266700</xdr:colOff>
      <xdr:row>8</xdr:row>
      <xdr:rowOff>152400</xdr:rowOff>
    </xdr:to>
    <xdr:sp macro="" textlink="">
      <xdr:nvSpPr>
        <xdr:cNvPr id="19" name="AutoShape 2">
          <a:extLst>
            <a:ext uri="{FF2B5EF4-FFF2-40B4-BE49-F238E27FC236}">
              <a16:creationId xmlns:a16="http://schemas.microsoft.com/office/drawing/2014/main" id="{00000000-0008-0000-0B00-000013000000}"/>
            </a:ext>
          </a:extLst>
        </xdr:cNvPr>
        <xdr:cNvSpPr>
          <a:spLocks noChangeArrowheads="1"/>
        </xdr:cNvSpPr>
      </xdr:nvSpPr>
      <xdr:spPr bwMode="auto">
        <a:xfrm>
          <a:off x="10687050" y="1247775"/>
          <a:ext cx="904875" cy="333375"/>
        </a:xfrm>
        <a:prstGeom prst="wedgeRoundRectCallout">
          <a:avLst>
            <a:gd name="adj1" fmla="val -80463"/>
            <a:gd name="adj2" fmla="val 11038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a:latin typeface="HG丸ｺﾞｼｯｸM-PRO" panose="020F0600000000000000" pitchFamily="50" charset="-128"/>
              <a:ea typeface="HG丸ｺﾞｼｯｸM-PRO" panose="020F0600000000000000" pitchFamily="50" charset="-128"/>
            </a:rPr>
            <a:t>借入月を記入</a:t>
          </a:r>
          <a:endParaRPr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146050</xdr:colOff>
      <xdr:row>13</xdr:row>
      <xdr:rowOff>92077</xdr:rowOff>
    </xdr:from>
    <xdr:to>
      <xdr:col>8</xdr:col>
      <xdr:colOff>88900</xdr:colOff>
      <xdr:row>16</xdr:row>
      <xdr:rowOff>101600</xdr:rowOff>
    </xdr:to>
    <xdr:sp macro="" textlink="">
      <xdr:nvSpPr>
        <xdr:cNvPr id="2" name="AutoShape 24">
          <a:extLst>
            <a:ext uri="{FF2B5EF4-FFF2-40B4-BE49-F238E27FC236}">
              <a16:creationId xmlns:a16="http://schemas.microsoft.com/office/drawing/2014/main" id="{300FABAA-FD69-440C-AE48-FD1234715414}"/>
            </a:ext>
          </a:extLst>
        </xdr:cNvPr>
        <xdr:cNvSpPr>
          <a:spLocks noChangeArrowheads="1"/>
        </xdr:cNvSpPr>
      </xdr:nvSpPr>
      <xdr:spPr bwMode="auto">
        <a:xfrm>
          <a:off x="330200" y="2378077"/>
          <a:ext cx="2616200" cy="542923"/>
        </a:xfrm>
        <a:prstGeom prst="wedgeRoundRectCallout">
          <a:avLst>
            <a:gd name="adj1" fmla="val 34034"/>
            <a:gd name="adj2" fmla="val -6459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ctr" rtl="0">
            <a:lnSpc>
              <a:spcPts val="1100"/>
            </a:lnSpc>
            <a:defRPr sz="1000"/>
          </a:pPr>
          <a:r>
            <a:rPr lang="ja-JP" altLang="en-US" sz="900">
              <a:latin typeface="HG丸ｺﾞｼｯｸM-PRO" panose="020F0600000000000000" pitchFamily="50" charset="-128"/>
              <a:ea typeface="HG丸ｺﾞｼｯｸM-PRO" panose="020F0600000000000000" pitchFamily="50" charset="-128"/>
            </a:rPr>
            <a:t>複数事業のうち最も遅い完成日を記入</a:t>
          </a:r>
          <a:endParaRPr lang="en-US" altLang="ja-JP" sz="900">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900">
              <a:latin typeface="HG丸ｺﾞｼｯｸM-PRO" panose="020F0600000000000000" pitchFamily="50" charset="-128"/>
              <a:ea typeface="HG丸ｺﾞｼｯｸM-PRO" panose="020F0600000000000000" pitchFamily="50" charset="-128"/>
            </a:rPr>
            <a:t>（自動で入力されるが手入力での修正可）</a:t>
          </a:r>
        </a:p>
      </xdr:txBody>
    </xdr:sp>
    <xdr:clientData/>
  </xdr:twoCellAnchor>
  <xdr:twoCellAnchor>
    <xdr:from>
      <xdr:col>10</xdr:col>
      <xdr:colOff>12700</xdr:colOff>
      <xdr:row>11</xdr:row>
      <xdr:rowOff>9526</xdr:rowOff>
    </xdr:from>
    <xdr:to>
      <xdr:col>19</xdr:col>
      <xdr:colOff>63500</xdr:colOff>
      <xdr:row>14</xdr:row>
      <xdr:rowOff>50800</xdr:rowOff>
    </xdr:to>
    <xdr:sp macro="" textlink="">
      <xdr:nvSpPr>
        <xdr:cNvPr id="3" name="AutoShape 24">
          <a:extLst>
            <a:ext uri="{FF2B5EF4-FFF2-40B4-BE49-F238E27FC236}">
              <a16:creationId xmlns:a16="http://schemas.microsoft.com/office/drawing/2014/main" id="{956EF47C-B895-4AAA-BDA8-FE22D8778EED}"/>
            </a:ext>
          </a:extLst>
        </xdr:cNvPr>
        <xdr:cNvSpPr>
          <a:spLocks noChangeArrowheads="1"/>
        </xdr:cNvSpPr>
      </xdr:nvSpPr>
      <xdr:spPr bwMode="auto">
        <a:xfrm>
          <a:off x="3568700" y="1939926"/>
          <a:ext cx="2444750" cy="574674"/>
        </a:xfrm>
        <a:prstGeom prst="wedgeRoundRectCallout">
          <a:avLst>
            <a:gd name="adj1" fmla="val -59019"/>
            <a:gd name="adj2" fmla="val -3156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ctr" rtl="0">
            <a:lnSpc>
              <a:spcPts val="1100"/>
            </a:lnSpc>
            <a:defRPr sz="1000"/>
          </a:pPr>
          <a:r>
            <a:rPr lang="ja-JP" altLang="en-US" sz="900">
              <a:latin typeface="HG丸ｺﾞｼｯｸM-PRO" panose="020F0600000000000000" pitchFamily="50" charset="-128"/>
              <a:ea typeface="HG丸ｺﾞｼｯｸM-PRO" panose="020F0600000000000000" pitchFamily="50" charset="-128"/>
            </a:rPr>
            <a:t>事業件数を記入</a:t>
          </a:r>
          <a:endParaRPr lang="en-US" altLang="ja-JP" sz="900">
            <a:latin typeface="HG丸ｺﾞｼｯｸM-PRO" panose="020F0600000000000000" pitchFamily="50" charset="-128"/>
            <a:ea typeface="HG丸ｺﾞｼｯｸM-PRO" panose="020F0600000000000000"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ja-JP" sz="900">
              <a:effectLst/>
              <a:latin typeface="HG丸ｺﾞｼｯｸM-PRO" panose="020F0600000000000000" pitchFamily="50" charset="-128"/>
              <a:ea typeface="HG丸ｺﾞｼｯｸM-PRO" panose="020F0600000000000000" pitchFamily="50" charset="-128"/>
              <a:cs typeface="+mn-cs"/>
            </a:rPr>
            <a:t>（自動で入力されるが手入力での修正可）</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174625</xdr:colOff>
      <xdr:row>12</xdr:row>
      <xdr:rowOff>111125</xdr:rowOff>
    </xdr:from>
    <xdr:to>
      <xdr:col>40</xdr:col>
      <xdr:colOff>307975</xdr:colOff>
      <xdr:row>16</xdr:row>
      <xdr:rowOff>127000</xdr:rowOff>
    </xdr:to>
    <xdr:sp macro="" textlink="">
      <xdr:nvSpPr>
        <xdr:cNvPr id="2" name="矢印: 右 1">
          <a:extLst>
            <a:ext uri="{FF2B5EF4-FFF2-40B4-BE49-F238E27FC236}">
              <a16:creationId xmlns:a16="http://schemas.microsoft.com/office/drawing/2014/main" id="{00000000-0008-0000-0C00-000002000000}"/>
            </a:ext>
          </a:extLst>
        </xdr:cNvPr>
        <xdr:cNvSpPr/>
      </xdr:nvSpPr>
      <xdr:spPr>
        <a:xfrm>
          <a:off x="9232900" y="2425700"/>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174625</xdr:colOff>
      <xdr:row>12</xdr:row>
      <xdr:rowOff>111125</xdr:rowOff>
    </xdr:from>
    <xdr:to>
      <xdr:col>62</xdr:col>
      <xdr:colOff>307975</xdr:colOff>
      <xdr:row>16</xdr:row>
      <xdr:rowOff>127000</xdr:rowOff>
    </xdr:to>
    <xdr:sp macro="" textlink="">
      <xdr:nvSpPr>
        <xdr:cNvPr id="3" name="矢印: 右 2">
          <a:extLst>
            <a:ext uri="{FF2B5EF4-FFF2-40B4-BE49-F238E27FC236}">
              <a16:creationId xmlns:a16="http://schemas.microsoft.com/office/drawing/2014/main" id="{00000000-0008-0000-0C00-000003000000}"/>
            </a:ext>
          </a:extLst>
        </xdr:cNvPr>
        <xdr:cNvSpPr/>
      </xdr:nvSpPr>
      <xdr:spPr>
        <a:xfrm>
          <a:off x="13871575" y="2425700"/>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174625</xdr:colOff>
      <xdr:row>38</xdr:row>
      <xdr:rowOff>111125</xdr:rowOff>
    </xdr:from>
    <xdr:to>
      <xdr:col>40</xdr:col>
      <xdr:colOff>307975</xdr:colOff>
      <xdr:row>42</xdr:row>
      <xdr:rowOff>127000</xdr:rowOff>
    </xdr:to>
    <xdr:sp macro="" textlink="">
      <xdr:nvSpPr>
        <xdr:cNvPr id="4" name="矢印: 右 3">
          <a:extLst>
            <a:ext uri="{FF2B5EF4-FFF2-40B4-BE49-F238E27FC236}">
              <a16:creationId xmlns:a16="http://schemas.microsoft.com/office/drawing/2014/main" id="{00000000-0008-0000-0C00-000004000000}"/>
            </a:ext>
          </a:extLst>
        </xdr:cNvPr>
        <xdr:cNvSpPr/>
      </xdr:nvSpPr>
      <xdr:spPr>
        <a:xfrm>
          <a:off x="9232900" y="7083425"/>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174625</xdr:colOff>
      <xdr:row>64</xdr:row>
      <xdr:rowOff>111125</xdr:rowOff>
    </xdr:from>
    <xdr:to>
      <xdr:col>40</xdr:col>
      <xdr:colOff>307975</xdr:colOff>
      <xdr:row>68</xdr:row>
      <xdr:rowOff>127000</xdr:rowOff>
    </xdr:to>
    <xdr:sp macro="" textlink="">
      <xdr:nvSpPr>
        <xdr:cNvPr id="5" name="矢印: 右 4">
          <a:extLst>
            <a:ext uri="{FF2B5EF4-FFF2-40B4-BE49-F238E27FC236}">
              <a16:creationId xmlns:a16="http://schemas.microsoft.com/office/drawing/2014/main" id="{00000000-0008-0000-0C00-000005000000}"/>
            </a:ext>
          </a:extLst>
        </xdr:cNvPr>
        <xdr:cNvSpPr/>
      </xdr:nvSpPr>
      <xdr:spPr>
        <a:xfrm>
          <a:off x="9232900" y="11655425"/>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174625</xdr:colOff>
      <xdr:row>64</xdr:row>
      <xdr:rowOff>111125</xdr:rowOff>
    </xdr:from>
    <xdr:to>
      <xdr:col>62</xdr:col>
      <xdr:colOff>307975</xdr:colOff>
      <xdr:row>68</xdr:row>
      <xdr:rowOff>127000</xdr:rowOff>
    </xdr:to>
    <xdr:sp macro="" textlink="">
      <xdr:nvSpPr>
        <xdr:cNvPr id="6" name="矢印: 右 5">
          <a:extLst>
            <a:ext uri="{FF2B5EF4-FFF2-40B4-BE49-F238E27FC236}">
              <a16:creationId xmlns:a16="http://schemas.microsoft.com/office/drawing/2014/main" id="{00000000-0008-0000-0C00-000006000000}"/>
            </a:ext>
          </a:extLst>
        </xdr:cNvPr>
        <xdr:cNvSpPr/>
      </xdr:nvSpPr>
      <xdr:spPr>
        <a:xfrm>
          <a:off x="13871575" y="11655425"/>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42860</xdr:colOff>
      <xdr:row>4</xdr:row>
      <xdr:rowOff>21430</xdr:rowOff>
    </xdr:from>
    <xdr:to>
      <xdr:col>39</xdr:col>
      <xdr:colOff>35717</xdr:colOff>
      <xdr:row>23</xdr:row>
      <xdr:rowOff>71437</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6119810" y="853280"/>
          <a:ext cx="2164557" cy="3301207"/>
          <a:chOff x="7722391" y="759618"/>
          <a:chExt cx="2397920" cy="3348038"/>
        </a:xfrm>
      </xdr:grpSpPr>
      <xdr:sp macro="" textlink="">
        <xdr:nvSpPr>
          <xdr:cNvPr id="8" name="四角形: 角を丸くする 7">
            <a:extLst>
              <a:ext uri="{FF2B5EF4-FFF2-40B4-BE49-F238E27FC236}">
                <a16:creationId xmlns:a16="http://schemas.microsoft.com/office/drawing/2014/main" id="{00000000-0008-0000-0C00-000008000000}"/>
              </a:ext>
            </a:extLst>
          </xdr:cNvPr>
          <xdr:cNvSpPr/>
        </xdr:nvSpPr>
        <xdr:spPr>
          <a:xfrm>
            <a:off x="7722391" y="1476376"/>
            <a:ext cx="1504953" cy="2583656"/>
          </a:xfrm>
          <a:prstGeom prst="round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9" name="四角形: 角を丸くする 8">
            <a:extLst>
              <a:ext uri="{FF2B5EF4-FFF2-40B4-BE49-F238E27FC236}">
                <a16:creationId xmlns:a16="http://schemas.microsoft.com/office/drawing/2014/main" id="{00000000-0008-0000-0C00-000009000000}"/>
              </a:ext>
            </a:extLst>
          </xdr:cNvPr>
          <xdr:cNvSpPr/>
        </xdr:nvSpPr>
        <xdr:spPr>
          <a:xfrm>
            <a:off x="9260680" y="1483521"/>
            <a:ext cx="859631" cy="2624135"/>
          </a:xfrm>
          <a:prstGeom prst="roundRect">
            <a:avLst/>
          </a:pr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10" name="四角形: 角を丸くする 9">
            <a:extLst>
              <a:ext uri="{FF2B5EF4-FFF2-40B4-BE49-F238E27FC236}">
                <a16:creationId xmlns:a16="http://schemas.microsoft.com/office/drawing/2014/main" id="{00000000-0008-0000-0C00-00000A000000}"/>
              </a:ext>
            </a:extLst>
          </xdr:cNvPr>
          <xdr:cNvSpPr/>
        </xdr:nvSpPr>
        <xdr:spPr>
          <a:xfrm>
            <a:off x="7784308" y="759618"/>
            <a:ext cx="1907379" cy="535782"/>
          </a:xfrm>
          <a:prstGeom prst="roundRect">
            <a:avLst/>
          </a:prstGeom>
          <a:solidFill>
            <a:schemeClr val="accent5">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900" b="1"/>
              <a:t>「支出状況」「収入状況」</a:t>
            </a:r>
            <a:endParaRPr kumimoji="1" lang="en-US" altLang="ja-JP" sz="900" b="1"/>
          </a:p>
          <a:p>
            <a:pPr algn="l"/>
            <a:r>
              <a:rPr kumimoji="1" lang="ja-JP" altLang="en-US" sz="900" b="1"/>
              <a:t>各月の収支状況を入力</a:t>
            </a:r>
          </a:p>
        </xdr:txBody>
      </xdr:sp>
      <xdr:cxnSp macro="">
        <xdr:nvCxnSpPr>
          <xdr:cNvPr id="11" name="直線矢印コネクタ 10">
            <a:extLst>
              <a:ext uri="{FF2B5EF4-FFF2-40B4-BE49-F238E27FC236}">
                <a16:creationId xmlns:a16="http://schemas.microsoft.com/office/drawing/2014/main" id="{00000000-0008-0000-0C00-00000B000000}"/>
              </a:ext>
            </a:extLst>
          </xdr:cNvPr>
          <xdr:cNvCxnSpPr/>
        </xdr:nvCxnSpPr>
        <xdr:spPr>
          <a:xfrm>
            <a:off x="9177337" y="1259680"/>
            <a:ext cx="300038" cy="16907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C00-00000C000000}"/>
              </a:ext>
            </a:extLst>
          </xdr:cNvPr>
          <xdr:cNvCxnSpPr/>
        </xdr:nvCxnSpPr>
        <xdr:spPr>
          <a:xfrm flipH="1">
            <a:off x="8251031" y="1245392"/>
            <a:ext cx="54769" cy="24288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95251</xdr:colOff>
      <xdr:row>4</xdr:row>
      <xdr:rowOff>11904</xdr:rowOff>
    </xdr:from>
    <xdr:to>
      <xdr:col>27</xdr:col>
      <xdr:colOff>9525</xdr:colOff>
      <xdr:row>23</xdr:row>
      <xdr:rowOff>59531</xdr:rowOff>
    </xdr:to>
    <xdr:grpSp>
      <xdr:nvGrpSpPr>
        <xdr:cNvPr id="13" name="グループ化 12">
          <a:extLst>
            <a:ext uri="{FF2B5EF4-FFF2-40B4-BE49-F238E27FC236}">
              <a16:creationId xmlns:a16="http://schemas.microsoft.com/office/drawing/2014/main" id="{00000000-0008-0000-0C00-00000D000000}"/>
            </a:ext>
          </a:extLst>
        </xdr:cNvPr>
        <xdr:cNvGrpSpPr/>
      </xdr:nvGrpSpPr>
      <xdr:grpSpPr>
        <a:xfrm>
          <a:off x="3848101" y="843754"/>
          <a:ext cx="2238374" cy="3298827"/>
          <a:chOff x="5203032" y="750092"/>
          <a:chExt cx="2486024" cy="3345658"/>
        </a:xfrm>
      </xdr:grpSpPr>
      <xdr:sp macro="" textlink="">
        <xdr:nvSpPr>
          <xdr:cNvPr id="14" name="四角形: 角を丸くする 13">
            <a:extLst>
              <a:ext uri="{FF2B5EF4-FFF2-40B4-BE49-F238E27FC236}">
                <a16:creationId xmlns:a16="http://schemas.microsoft.com/office/drawing/2014/main" id="{00000000-0008-0000-0C00-00000E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15" name="四角形: 角を丸くする 14">
            <a:extLst>
              <a:ext uri="{FF2B5EF4-FFF2-40B4-BE49-F238E27FC236}">
                <a16:creationId xmlns:a16="http://schemas.microsoft.com/office/drawing/2014/main" id="{00000000-0008-0000-0C00-00000F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16" name="四角形: 角を丸くする 15">
            <a:extLst>
              <a:ext uri="{FF2B5EF4-FFF2-40B4-BE49-F238E27FC236}">
                <a16:creationId xmlns:a16="http://schemas.microsoft.com/office/drawing/2014/main" id="{00000000-0008-0000-0C00-000010000000}"/>
              </a:ext>
            </a:extLst>
          </xdr:cNvPr>
          <xdr:cNvSpPr/>
        </xdr:nvSpPr>
        <xdr:spPr>
          <a:xfrm>
            <a:off x="5203032" y="750092"/>
            <a:ext cx="2250280"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latin typeface="+mn-ea"/>
                <a:ea typeface="+mn-ea"/>
              </a:rPr>
              <a:t>決算額　：</a:t>
            </a:r>
            <a:r>
              <a:rPr kumimoji="1" lang="en-US" altLang="ja-JP" sz="900" b="1">
                <a:latin typeface="+mn-ea"/>
                <a:ea typeface="+mn-ea"/>
              </a:rPr>
              <a:t>1</a:t>
            </a:r>
            <a:r>
              <a:rPr kumimoji="1" lang="ja-JP" altLang="en-US" sz="900" b="1">
                <a:latin typeface="+mn-ea"/>
                <a:ea typeface="+mn-ea"/>
              </a:rPr>
              <a:t>回目に借り入れる金額</a:t>
            </a:r>
            <a:endParaRPr kumimoji="1" lang="en-US" altLang="ja-JP" sz="900" b="1">
              <a:latin typeface="+mn-ea"/>
              <a:ea typeface="+mn-ea"/>
            </a:endParaRPr>
          </a:p>
          <a:p>
            <a:pPr algn="l"/>
            <a:r>
              <a:rPr kumimoji="1" lang="ja-JP" altLang="en-US" sz="900" b="1">
                <a:latin typeface="+mn-ea"/>
                <a:ea typeface="+mn-ea"/>
              </a:rPr>
              <a:t>繰越額　：</a:t>
            </a:r>
            <a:r>
              <a:rPr kumimoji="1" lang="en-US" altLang="ja-JP" sz="900" b="1">
                <a:latin typeface="+mn-ea"/>
                <a:ea typeface="+mn-ea"/>
              </a:rPr>
              <a:t>2</a:t>
            </a:r>
            <a:r>
              <a:rPr kumimoji="1" lang="ja-JP" altLang="en-US" sz="900" b="1">
                <a:latin typeface="+mn-ea"/>
                <a:ea typeface="+mn-ea"/>
              </a:rPr>
              <a:t>回目以降に借り入れる金額</a:t>
            </a:r>
          </a:p>
        </xdr:txBody>
      </xdr:sp>
      <xdr:cxnSp macro="">
        <xdr:nvCxnSpPr>
          <xdr:cNvPr id="17" name="直線矢印コネクタ 16">
            <a:extLst>
              <a:ext uri="{FF2B5EF4-FFF2-40B4-BE49-F238E27FC236}">
                <a16:creationId xmlns:a16="http://schemas.microsoft.com/office/drawing/2014/main" id="{00000000-0008-0000-0C00-000011000000}"/>
              </a:ext>
            </a:extLst>
          </xdr:cNvPr>
          <xdr:cNvCxnSpPr>
            <a:endCxn id="15" idx="0"/>
          </xdr:cNvCxnSpPr>
        </xdr:nvCxnSpPr>
        <xdr:spPr>
          <a:xfrm>
            <a:off x="6774656" y="1262062"/>
            <a:ext cx="546497" cy="20002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C00-000012000000}"/>
              </a:ext>
            </a:extLst>
          </xdr:cNvPr>
          <xdr:cNvCxnSpPr>
            <a:endCxn id="14" idx="0"/>
          </xdr:cNvCxnSpPr>
        </xdr:nvCxnSpPr>
        <xdr:spPr>
          <a:xfrm flipH="1">
            <a:off x="6518672" y="1235868"/>
            <a:ext cx="194072" cy="22860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2382</xdr:colOff>
      <xdr:row>3</xdr:row>
      <xdr:rowOff>31750</xdr:rowOff>
    </xdr:from>
    <xdr:to>
      <xdr:col>60</xdr:col>
      <xdr:colOff>231777</xdr:colOff>
      <xdr:row>23</xdr:row>
      <xdr:rowOff>80962</xdr:rowOff>
    </xdr:to>
    <xdr:grpSp>
      <xdr:nvGrpSpPr>
        <xdr:cNvPr id="19" name="グループ化 18">
          <a:extLst>
            <a:ext uri="{FF2B5EF4-FFF2-40B4-BE49-F238E27FC236}">
              <a16:creationId xmlns:a16="http://schemas.microsoft.com/office/drawing/2014/main" id="{00000000-0008-0000-0C00-000013000000}"/>
            </a:ext>
          </a:extLst>
        </xdr:cNvPr>
        <xdr:cNvGrpSpPr/>
      </xdr:nvGrpSpPr>
      <xdr:grpSpPr>
        <a:xfrm>
          <a:off x="8924132" y="730250"/>
          <a:ext cx="3486945" cy="3433762"/>
          <a:chOff x="6131718" y="613064"/>
          <a:chExt cx="3953849" cy="3482686"/>
        </a:xfrm>
      </xdr:grpSpPr>
      <xdr:sp macro="" textlink="">
        <xdr:nvSpPr>
          <xdr:cNvPr id="20" name="四角形: 角を丸くする 19">
            <a:extLst>
              <a:ext uri="{FF2B5EF4-FFF2-40B4-BE49-F238E27FC236}">
                <a16:creationId xmlns:a16="http://schemas.microsoft.com/office/drawing/2014/main" id="{00000000-0008-0000-0C00-000014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21" name="四角形: 角を丸くする 20">
            <a:extLst>
              <a:ext uri="{FF2B5EF4-FFF2-40B4-BE49-F238E27FC236}">
                <a16:creationId xmlns:a16="http://schemas.microsoft.com/office/drawing/2014/main" id="{00000000-0008-0000-0C00-000015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22" name="四角形: 角を丸くする 21">
            <a:extLst>
              <a:ext uri="{FF2B5EF4-FFF2-40B4-BE49-F238E27FC236}">
                <a16:creationId xmlns:a16="http://schemas.microsoft.com/office/drawing/2014/main" id="{00000000-0008-0000-0C00-000016000000}"/>
              </a:ext>
            </a:extLst>
          </xdr:cNvPr>
          <xdr:cNvSpPr/>
        </xdr:nvSpPr>
        <xdr:spPr>
          <a:xfrm>
            <a:off x="7316790" y="613064"/>
            <a:ext cx="2768777" cy="644047"/>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a:t>
            </a:r>
            <a:r>
              <a:rPr kumimoji="1" lang="en-US" altLang="ja-JP" sz="900" b="1"/>
              <a:t>1</a:t>
            </a:r>
            <a:r>
              <a:rPr kumimoji="1" lang="ja-JP" altLang="en-US" sz="900" b="1"/>
              <a:t>回目・</a:t>
            </a:r>
            <a:r>
              <a:rPr kumimoji="1" lang="en-US" altLang="ja-JP" sz="900" b="1"/>
              <a:t>2</a:t>
            </a:r>
            <a:r>
              <a:rPr kumimoji="1" lang="ja-JP" altLang="en-US" sz="900" b="1"/>
              <a:t>回目に借り入れる金額の合計</a:t>
            </a:r>
            <a:endParaRPr kumimoji="1" lang="en-US" altLang="ja-JP" sz="900" b="1"/>
          </a:p>
          <a:p>
            <a:pPr algn="l"/>
            <a:r>
              <a:rPr kumimoji="1" lang="ja-JP" altLang="en-US" sz="900" b="1"/>
              <a:t>繰越額　：</a:t>
            </a:r>
            <a:r>
              <a:rPr kumimoji="1" lang="en-US" altLang="ja-JP" sz="900" b="1"/>
              <a:t>3</a:t>
            </a:r>
            <a:r>
              <a:rPr kumimoji="1" lang="ja-JP" altLang="en-US" sz="900" b="1"/>
              <a:t>回目以降に借り入れる金額</a:t>
            </a:r>
          </a:p>
        </xdr:txBody>
      </xdr:sp>
      <xdr:cxnSp macro="">
        <xdr:nvCxnSpPr>
          <xdr:cNvPr id="23" name="直線矢印コネクタ 22">
            <a:extLst>
              <a:ext uri="{FF2B5EF4-FFF2-40B4-BE49-F238E27FC236}">
                <a16:creationId xmlns:a16="http://schemas.microsoft.com/office/drawing/2014/main" id="{00000000-0008-0000-0C00-000017000000}"/>
              </a:ext>
            </a:extLst>
          </xdr:cNvPr>
          <xdr:cNvCxnSpPr/>
        </xdr:nvCxnSpPr>
        <xdr:spPr>
          <a:xfrm flipH="1">
            <a:off x="7678341" y="1252538"/>
            <a:ext cx="265509" cy="22145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C00-000018000000}"/>
              </a:ext>
            </a:extLst>
          </xdr:cNvPr>
          <xdr:cNvCxnSpPr/>
        </xdr:nvCxnSpPr>
        <xdr:spPr>
          <a:xfrm flipH="1">
            <a:off x="6875860" y="1157288"/>
            <a:ext cx="520302" cy="295274"/>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63</xdr:col>
      <xdr:colOff>2378</xdr:colOff>
      <xdr:row>4</xdr:row>
      <xdr:rowOff>47625</xdr:rowOff>
    </xdr:from>
    <xdr:to>
      <xdr:col>81</xdr:col>
      <xdr:colOff>166688</xdr:colOff>
      <xdr:row>23</xdr:row>
      <xdr:rowOff>83346</xdr:rowOff>
    </xdr:to>
    <xdr:grpSp>
      <xdr:nvGrpSpPr>
        <xdr:cNvPr id="25" name="グループ化 24">
          <a:extLst>
            <a:ext uri="{FF2B5EF4-FFF2-40B4-BE49-F238E27FC236}">
              <a16:creationId xmlns:a16="http://schemas.microsoft.com/office/drawing/2014/main" id="{00000000-0008-0000-0C00-000019000000}"/>
            </a:ext>
          </a:extLst>
        </xdr:cNvPr>
        <xdr:cNvGrpSpPr/>
      </xdr:nvGrpSpPr>
      <xdr:grpSpPr>
        <a:xfrm>
          <a:off x="13127828" y="879475"/>
          <a:ext cx="3250410" cy="3286921"/>
          <a:chOff x="6131718" y="761998"/>
          <a:chExt cx="3605028" cy="3333752"/>
        </a:xfrm>
      </xdr:grpSpPr>
      <xdr:sp macro="" textlink="">
        <xdr:nvSpPr>
          <xdr:cNvPr id="26" name="四角形: 角を丸くする 25">
            <a:extLst>
              <a:ext uri="{FF2B5EF4-FFF2-40B4-BE49-F238E27FC236}">
                <a16:creationId xmlns:a16="http://schemas.microsoft.com/office/drawing/2014/main" id="{00000000-0008-0000-0C00-00001A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27" name="四角形: 角を丸くする 26">
            <a:extLst>
              <a:ext uri="{FF2B5EF4-FFF2-40B4-BE49-F238E27FC236}">
                <a16:creationId xmlns:a16="http://schemas.microsoft.com/office/drawing/2014/main" id="{00000000-0008-0000-0C00-00001B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28" name="四角形: 角を丸くする 27">
            <a:extLst>
              <a:ext uri="{FF2B5EF4-FFF2-40B4-BE49-F238E27FC236}">
                <a16:creationId xmlns:a16="http://schemas.microsoft.com/office/drawing/2014/main" id="{00000000-0008-0000-0C00-00001C000000}"/>
              </a:ext>
            </a:extLst>
          </xdr:cNvPr>
          <xdr:cNvSpPr/>
        </xdr:nvSpPr>
        <xdr:spPr>
          <a:xfrm>
            <a:off x="7417598" y="761998"/>
            <a:ext cx="2319148"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：前回までの借入金額の合計</a:t>
            </a:r>
            <a:endParaRPr kumimoji="1" lang="en-US" altLang="ja-JP" sz="900" b="1"/>
          </a:p>
          <a:p>
            <a:pPr algn="l"/>
            <a:r>
              <a:rPr kumimoji="1" lang="ja-JP" altLang="en-US" sz="900" b="1"/>
              <a:t>繰越額　：今回借り入れる金額</a:t>
            </a:r>
          </a:p>
        </xdr:txBody>
      </xdr:sp>
      <xdr:cxnSp macro="">
        <xdr:nvCxnSpPr>
          <xdr:cNvPr id="29" name="直線矢印コネクタ 28">
            <a:extLst>
              <a:ext uri="{FF2B5EF4-FFF2-40B4-BE49-F238E27FC236}">
                <a16:creationId xmlns:a16="http://schemas.microsoft.com/office/drawing/2014/main" id="{00000000-0008-0000-0C00-00001D000000}"/>
              </a:ext>
            </a:extLst>
          </xdr:cNvPr>
          <xdr:cNvCxnSpPr/>
        </xdr:nvCxnSpPr>
        <xdr:spPr>
          <a:xfrm flipH="1">
            <a:off x="7678341" y="1252538"/>
            <a:ext cx="265509" cy="22145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C00-00001E000000}"/>
              </a:ext>
            </a:extLst>
          </xdr:cNvPr>
          <xdr:cNvCxnSpPr/>
        </xdr:nvCxnSpPr>
        <xdr:spPr>
          <a:xfrm flipH="1">
            <a:off x="6875860" y="1266070"/>
            <a:ext cx="567603" cy="18649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71</xdr:col>
      <xdr:colOff>47627</xdr:colOff>
      <xdr:row>7</xdr:row>
      <xdr:rowOff>159962</xdr:rowOff>
    </xdr:from>
    <xdr:to>
      <xdr:col>81</xdr:col>
      <xdr:colOff>178593</xdr:colOff>
      <xdr:row>27</xdr:row>
      <xdr:rowOff>83350</xdr:rowOff>
    </xdr:to>
    <xdr:grpSp>
      <xdr:nvGrpSpPr>
        <xdr:cNvPr id="31" name="グループ化 30">
          <a:extLst>
            <a:ext uri="{FF2B5EF4-FFF2-40B4-BE49-F238E27FC236}">
              <a16:creationId xmlns:a16="http://schemas.microsoft.com/office/drawing/2014/main" id="{00000000-0008-0000-0C00-00001F000000}"/>
            </a:ext>
          </a:extLst>
        </xdr:cNvPr>
        <xdr:cNvGrpSpPr/>
      </xdr:nvGrpSpPr>
      <xdr:grpSpPr>
        <a:xfrm>
          <a:off x="14544677" y="1588712"/>
          <a:ext cx="1839116" cy="3238088"/>
          <a:chOff x="7722392" y="1447804"/>
          <a:chExt cx="2035966" cy="2993148"/>
        </a:xfrm>
      </xdr:grpSpPr>
      <xdr:sp macro="" textlink="">
        <xdr:nvSpPr>
          <xdr:cNvPr id="32" name="四角形: 角を丸くする 31">
            <a:extLst>
              <a:ext uri="{FF2B5EF4-FFF2-40B4-BE49-F238E27FC236}">
                <a16:creationId xmlns:a16="http://schemas.microsoft.com/office/drawing/2014/main" id="{00000000-0008-0000-0C00-000020000000}"/>
              </a:ext>
            </a:extLst>
          </xdr:cNvPr>
          <xdr:cNvSpPr/>
        </xdr:nvSpPr>
        <xdr:spPr>
          <a:xfrm>
            <a:off x="7722392" y="1476377"/>
            <a:ext cx="702468" cy="2312860"/>
          </a:xfrm>
          <a:prstGeom prst="round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ysClr val="windowText" lastClr="000000"/>
              </a:solidFill>
            </a:endParaRPr>
          </a:p>
        </xdr:txBody>
      </xdr:sp>
      <xdr:sp macro="" textlink="">
        <xdr:nvSpPr>
          <xdr:cNvPr id="33" name="四角形: 角を丸くする 32">
            <a:extLst>
              <a:ext uri="{FF2B5EF4-FFF2-40B4-BE49-F238E27FC236}">
                <a16:creationId xmlns:a16="http://schemas.microsoft.com/office/drawing/2014/main" id="{00000000-0008-0000-0C00-000021000000}"/>
              </a:ext>
            </a:extLst>
          </xdr:cNvPr>
          <xdr:cNvSpPr/>
        </xdr:nvSpPr>
        <xdr:spPr>
          <a:xfrm>
            <a:off x="8462961" y="1447804"/>
            <a:ext cx="790234" cy="2341432"/>
          </a:xfrm>
          <a:prstGeom prst="roundRect">
            <a:avLst/>
          </a:pr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ysClr val="windowText" lastClr="000000"/>
              </a:solidFill>
            </a:endParaRPr>
          </a:p>
        </xdr:txBody>
      </xdr:sp>
      <xdr:sp macro="" textlink="">
        <xdr:nvSpPr>
          <xdr:cNvPr id="34" name="四角形: 角を丸くする 33">
            <a:extLst>
              <a:ext uri="{FF2B5EF4-FFF2-40B4-BE49-F238E27FC236}">
                <a16:creationId xmlns:a16="http://schemas.microsoft.com/office/drawing/2014/main" id="{00000000-0008-0000-0C00-000022000000}"/>
              </a:ext>
            </a:extLst>
          </xdr:cNvPr>
          <xdr:cNvSpPr/>
        </xdr:nvSpPr>
        <xdr:spPr>
          <a:xfrm>
            <a:off x="7748588" y="3963028"/>
            <a:ext cx="2009770" cy="477924"/>
          </a:xfrm>
          <a:prstGeom prst="roundRect">
            <a:avLst/>
          </a:prstGeom>
          <a:solidFill>
            <a:schemeClr val="accent5">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800" b="1">
                <a:solidFill>
                  <a:sysClr val="windowText" lastClr="000000"/>
                </a:solidFill>
              </a:rPr>
              <a:t>前月まで　：前月までの収支</a:t>
            </a:r>
            <a:r>
              <a:rPr kumimoji="1" lang="ja-JP" altLang="ja-JP" sz="800" b="1">
                <a:solidFill>
                  <a:sysClr val="windowText" lastClr="000000"/>
                </a:solidFill>
                <a:effectLst/>
                <a:latin typeface="+mn-lt"/>
                <a:ea typeface="+mn-ea"/>
                <a:cs typeface="+mn-cs"/>
              </a:rPr>
              <a:t>を入力</a:t>
            </a:r>
            <a:endParaRPr kumimoji="1" lang="en-US" altLang="ja-JP" sz="800" b="1">
              <a:solidFill>
                <a:sysClr val="windowText" lastClr="000000"/>
              </a:solidFill>
            </a:endParaRPr>
          </a:p>
          <a:p>
            <a:pPr algn="l"/>
            <a:r>
              <a:rPr kumimoji="1" lang="ja-JP" altLang="en-US" sz="800" b="1">
                <a:solidFill>
                  <a:sysClr val="windowText" lastClr="000000"/>
                </a:solidFill>
              </a:rPr>
              <a:t>●月（当月）：当月の収支を入力</a:t>
            </a:r>
          </a:p>
        </xdr:txBody>
      </xdr:sp>
      <xdr:cxnSp macro="">
        <xdr:nvCxnSpPr>
          <xdr:cNvPr id="35" name="直線矢印コネクタ 34">
            <a:extLst>
              <a:ext uri="{FF2B5EF4-FFF2-40B4-BE49-F238E27FC236}">
                <a16:creationId xmlns:a16="http://schemas.microsoft.com/office/drawing/2014/main" id="{00000000-0008-0000-0C00-000023000000}"/>
              </a:ext>
            </a:extLst>
          </xdr:cNvPr>
          <xdr:cNvCxnSpPr/>
        </xdr:nvCxnSpPr>
        <xdr:spPr>
          <a:xfrm flipV="1">
            <a:off x="8832055" y="3800098"/>
            <a:ext cx="60721" cy="19676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00000000-0008-0000-0C00-000024000000}"/>
              </a:ext>
            </a:extLst>
          </xdr:cNvPr>
          <xdr:cNvCxnSpPr/>
        </xdr:nvCxnSpPr>
        <xdr:spPr>
          <a:xfrm flipH="1" flipV="1">
            <a:off x="8191501" y="3834440"/>
            <a:ext cx="185733" cy="13944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59531</xdr:colOff>
      <xdr:row>29</xdr:row>
      <xdr:rowOff>66674</xdr:rowOff>
    </xdr:from>
    <xdr:to>
      <xdr:col>39</xdr:col>
      <xdr:colOff>9524</xdr:colOff>
      <xdr:row>49</xdr:row>
      <xdr:rowOff>71437</xdr:rowOff>
    </xdr:to>
    <xdr:grpSp>
      <xdr:nvGrpSpPr>
        <xdr:cNvPr id="37" name="グループ化 36">
          <a:extLst>
            <a:ext uri="{FF2B5EF4-FFF2-40B4-BE49-F238E27FC236}">
              <a16:creationId xmlns:a16="http://schemas.microsoft.com/office/drawing/2014/main" id="{00000000-0008-0000-0C00-000025000000}"/>
            </a:ext>
          </a:extLst>
        </xdr:cNvPr>
        <xdr:cNvGrpSpPr/>
      </xdr:nvGrpSpPr>
      <xdr:grpSpPr>
        <a:xfrm>
          <a:off x="6136481" y="5286374"/>
          <a:ext cx="2121693" cy="3376613"/>
          <a:chOff x="7765255" y="778995"/>
          <a:chExt cx="2355056" cy="2784555"/>
        </a:xfrm>
      </xdr:grpSpPr>
      <xdr:sp macro="" textlink="">
        <xdr:nvSpPr>
          <xdr:cNvPr id="38" name="四角形: 角を丸くする 37">
            <a:extLst>
              <a:ext uri="{FF2B5EF4-FFF2-40B4-BE49-F238E27FC236}">
                <a16:creationId xmlns:a16="http://schemas.microsoft.com/office/drawing/2014/main" id="{00000000-0008-0000-0C00-000026000000}"/>
              </a:ext>
            </a:extLst>
          </xdr:cNvPr>
          <xdr:cNvSpPr/>
        </xdr:nvSpPr>
        <xdr:spPr>
          <a:xfrm>
            <a:off x="7765255" y="1476376"/>
            <a:ext cx="1462089" cy="2057388"/>
          </a:xfrm>
          <a:prstGeom prst="round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39" name="四角形: 角を丸くする 38">
            <a:extLst>
              <a:ext uri="{FF2B5EF4-FFF2-40B4-BE49-F238E27FC236}">
                <a16:creationId xmlns:a16="http://schemas.microsoft.com/office/drawing/2014/main" id="{00000000-0008-0000-0C00-000027000000}"/>
              </a:ext>
            </a:extLst>
          </xdr:cNvPr>
          <xdr:cNvSpPr/>
        </xdr:nvSpPr>
        <xdr:spPr>
          <a:xfrm>
            <a:off x="9260680" y="1483521"/>
            <a:ext cx="859631" cy="2080029"/>
          </a:xfrm>
          <a:prstGeom prst="roundRect">
            <a:avLst/>
          </a:pr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40" name="四角形: 角を丸くする 39">
            <a:extLst>
              <a:ext uri="{FF2B5EF4-FFF2-40B4-BE49-F238E27FC236}">
                <a16:creationId xmlns:a16="http://schemas.microsoft.com/office/drawing/2014/main" id="{00000000-0008-0000-0C00-000028000000}"/>
              </a:ext>
            </a:extLst>
          </xdr:cNvPr>
          <xdr:cNvSpPr/>
        </xdr:nvSpPr>
        <xdr:spPr>
          <a:xfrm>
            <a:off x="7784308" y="778995"/>
            <a:ext cx="1766885" cy="488314"/>
          </a:xfrm>
          <a:prstGeom prst="roundRect">
            <a:avLst/>
          </a:prstGeom>
          <a:solidFill>
            <a:schemeClr val="accent5">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900" b="1"/>
              <a:t>「支出状況」「収入状況」</a:t>
            </a:r>
            <a:endParaRPr kumimoji="1" lang="en-US" altLang="ja-JP" sz="900" b="1"/>
          </a:p>
          <a:p>
            <a:pPr algn="l"/>
            <a:r>
              <a:rPr kumimoji="1" lang="ja-JP" altLang="en-US" sz="900" b="1"/>
              <a:t>各月の収支状況を入力</a:t>
            </a:r>
          </a:p>
        </xdr:txBody>
      </xdr:sp>
      <xdr:cxnSp macro="">
        <xdr:nvCxnSpPr>
          <xdr:cNvPr id="41" name="直線矢印コネクタ 40">
            <a:extLst>
              <a:ext uri="{FF2B5EF4-FFF2-40B4-BE49-F238E27FC236}">
                <a16:creationId xmlns:a16="http://schemas.microsoft.com/office/drawing/2014/main" id="{00000000-0008-0000-0C00-000029000000}"/>
              </a:ext>
            </a:extLst>
          </xdr:cNvPr>
          <xdr:cNvCxnSpPr/>
        </xdr:nvCxnSpPr>
        <xdr:spPr>
          <a:xfrm>
            <a:off x="9177337" y="1259680"/>
            <a:ext cx="300038" cy="16907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00000000-0008-0000-0C00-00002A000000}"/>
              </a:ext>
            </a:extLst>
          </xdr:cNvPr>
          <xdr:cNvCxnSpPr/>
        </xdr:nvCxnSpPr>
        <xdr:spPr>
          <a:xfrm flipH="1">
            <a:off x="8251031" y="1245392"/>
            <a:ext cx="54769" cy="24288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92871</xdr:colOff>
      <xdr:row>29</xdr:row>
      <xdr:rowOff>80960</xdr:rowOff>
    </xdr:from>
    <xdr:to>
      <xdr:col>27</xdr:col>
      <xdr:colOff>7145</xdr:colOff>
      <xdr:row>49</xdr:row>
      <xdr:rowOff>95249</xdr:rowOff>
    </xdr:to>
    <xdr:grpSp>
      <xdr:nvGrpSpPr>
        <xdr:cNvPr id="43" name="グループ化 42">
          <a:extLst>
            <a:ext uri="{FF2B5EF4-FFF2-40B4-BE49-F238E27FC236}">
              <a16:creationId xmlns:a16="http://schemas.microsoft.com/office/drawing/2014/main" id="{00000000-0008-0000-0C00-00002B000000}"/>
            </a:ext>
          </a:extLst>
        </xdr:cNvPr>
        <xdr:cNvGrpSpPr/>
      </xdr:nvGrpSpPr>
      <xdr:grpSpPr>
        <a:xfrm>
          <a:off x="3845721" y="5300660"/>
          <a:ext cx="2238374" cy="3386139"/>
          <a:chOff x="5203032" y="750092"/>
          <a:chExt cx="2486024" cy="3345658"/>
        </a:xfrm>
      </xdr:grpSpPr>
      <xdr:sp macro="" textlink="">
        <xdr:nvSpPr>
          <xdr:cNvPr id="44" name="四角形: 角を丸くする 43">
            <a:extLst>
              <a:ext uri="{FF2B5EF4-FFF2-40B4-BE49-F238E27FC236}">
                <a16:creationId xmlns:a16="http://schemas.microsoft.com/office/drawing/2014/main" id="{00000000-0008-0000-0C00-00002C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45" name="四角形: 角を丸くする 44">
            <a:extLst>
              <a:ext uri="{FF2B5EF4-FFF2-40B4-BE49-F238E27FC236}">
                <a16:creationId xmlns:a16="http://schemas.microsoft.com/office/drawing/2014/main" id="{00000000-0008-0000-0C00-00002D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46" name="四角形: 角を丸くする 45">
            <a:extLst>
              <a:ext uri="{FF2B5EF4-FFF2-40B4-BE49-F238E27FC236}">
                <a16:creationId xmlns:a16="http://schemas.microsoft.com/office/drawing/2014/main" id="{00000000-0008-0000-0C00-00002E000000}"/>
              </a:ext>
            </a:extLst>
          </xdr:cNvPr>
          <xdr:cNvSpPr/>
        </xdr:nvSpPr>
        <xdr:spPr>
          <a:xfrm>
            <a:off x="5203032" y="750092"/>
            <a:ext cx="2440780"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：当年度に借り入れる金額</a:t>
            </a:r>
            <a:endParaRPr kumimoji="1" lang="en-US" altLang="ja-JP" sz="900" b="1"/>
          </a:p>
          <a:p>
            <a:pPr algn="l"/>
            <a:r>
              <a:rPr kumimoji="1" lang="ja-JP" altLang="en-US" sz="900" b="1"/>
              <a:t>繰越額　：次年度に借り入れる金額</a:t>
            </a:r>
          </a:p>
        </xdr:txBody>
      </xdr:sp>
      <xdr:cxnSp macro="">
        <xdr:nvCxnSpPr>
          <xdr:cNvPr id="47" name="直線矢印コネクタ 46">
            <a:extLst>
              <a:ext uri="{FF2B5EF4-FFF2-40B4-BE49-F238E27FC236}">
                <a16:creationId xmlns:a16="http://schemas.microsoft.com/office/drawing/2014/main" id="{00000000-0008-0000-0C00-00002F000000}"/>
              </a:ext>
            </a:extLst>
          </xdr:cNvPr>
          <xdr:cNvCxnSpPr>
            <a:endCxn id="45" idx="0"/>
          </xdr:cNvCxnSpPr>
        </xdr:nvCxnSpPr>
        <xdr:spPr>
          <a:xfrm>
            <a:off x="6774656" y="1262062"/>
            <a:ext cx="546497" cy="20002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id="{00000000-0008-0000-0C00-000030000000}"/>
              </a:ext>
            </a:extLst>
          </xdr:cNvPr>
          <xdr:cNvCxnSpPr>
            <a:endCxn id="44" idx="0"/>
          </xdr:cNvCxnSpPr>
        </xdr:nvCxnSpPr>
        <xdr:spPr>
          <a:xfrm flipH="1">
            <a:off x="6518672" y="1235868"/>
            <a:ext cx="194072" cy="22860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11906</xdr:colOff>
      <xdr:row>30</xdr:row>
      <xdr:rowOff>11906</xdr:rowOff>
    </xdr:from>
    <xdr:to>
      <xdr:col>61</xdr:col>
      <xdr:colOff>226218</xdr:colOff>
      <xdr:row>49</xdr:row>
      <xdr:rowOff>35718</xdr:rowOff>
    </xdr:to>
    <xdr:grpSp>
      <xdr:nvGrpSpPr>
        <xdr:cNvPr id="49" name="グループ化 48">
          <a:extLst>
            <a:ext uri="{FF2B5EF4-FFF2-40B4-BE49-F238E27FC236}">
              <a16:creationId xmlns:a16="http://schemas.microsoft.com/office/drawing/2014/main" id="{00000000-0008-0000-0C00-000031000000}"/>
            </a:ext>
          </a:extLst>
        </xdr:cNvPr>
        <xdr:cNvGrpSpPr/>
      </xdr:nvGrpSpPr>
      <xdr:grpSpPr>
        <a:xfrm>
          <a:off x="8933656" y="5352256"/>
          <a:ext cx="3744912" cy="3275012"/>
          <a:chOff x="6131718" y="726279"/>
          <a:chExt cx="4288409" cy="2773102"/>
        </a:xfrm>
      </xdr:grpSpPr>
      <xdr:cxnSp macro="">
        <xdr:nvCxnSpPr>
          <xdr:cNvPr id="50" name="直線矢印コネクタ 49">
            <a:extLst>
              <a:ext uri="{FF2B5EF4-FFF2-40B4-BE49-F238E27FC236}">
                <a16:creationId xmlns:a16="http://schemas.microsoft.com/office/drawing/2014/main" id="{00000000-0008-0000-0C00-000032000000}"/>
              </a:ext>
            </a:extLst>
          </xdr:cNvPr>
          <xdr:cNvCxnSpPr/>
        </xdr:nvCxnSpPr>
        <xdr:spPr>
          <a:xfrm flipH="1">
            <a:off x="7678342" y="1238247"/>
            <a:ext cx="953688" cy="23574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四角形: 角を丸くする 50">
            <a:extLst>
              <a:ext uri="{FF2B5EF4-FFF2-40B4-BE49-F238E27FC236}">
                <a16:creationId xmlns:a16="http://schemas.microsoft.com/office/drawing/2014/main" id="{00000000-0008-0000-0C00-000033000000}"/>
              </a:ext>
            </a:extLst>
          </xdr:cNvPr>
          <xdr:cNvSpPr/>
        </xdr:nvSpPr>
        <xdr:spPr>
          <a:xfrm>
            <a:off x="6131718" y="1464469"/>
            <a:ext cx="773907" cy="20349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52" name="四角形: 角を丸くする 51">
            <a:extLst>
              <a:ext uri="{FF2B5EF4-FFF2-40B4-BE49-F238E27FC236}">
                <a16:creationId xmlns:a16="http://schemas.microsoft.com/office/drawing/2014/main" id="{00000000-0008-0000-0C00-000034000000}"/>
              </a:ext>
            </a:extLst>
          </xdr:cNvPr>
          <xdr:cNvSpPr/>
        </xdr:nvSpPr>
        <xdr:spPr>
          <a:xfrm>
            <a:off x="6953250" y="1462089"/>
            <a:ext cx="735806" cy="2037292"/>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53" name="四角形: 角を丸くする 52">
            <a:extLst>
              <a:ext uri="{FF2B5EF4-FFF2-40B4-BE49-F238E27FC236}">
                <a16:creationId xmlns:a16="http://schemas.microsoft.com/office/drawing/2014/main" id="{00000000-0008-0000-0C00-000035000000}"/>
              </a:ext>
            </a:extLst>
          </xdr:cNvPr>
          <xdr:cNvSpPr/>
        </xdr:nvSpPr>
        <xdr:spPr>
          <a:xfrm>
            <a:off x="8227220" y="726279"/>
            <a:ext cx="2192907"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：前年度に借り入れた金額</a:t>
            </a:r>
            <a:endParaRPr kumimoji="1" lang="en-US" altLang="ja-JP" sz="900" b="1"/>
          </a:p>
          <a:p>
            <a:pPr algn="l"/>
            <a:r>
              <a:rPr kumimoji="1" lang="ja-JP" altLang="en-US" sz="900" b="1"/>
              <a:t>繰越額　：次年度に借り入れる金額</a:t>
            </a:r>
          </a:p>
        </xdr:txBody>
      </xdr:sp>
      <xdr:cxnSp macro="">
        <xdr:nvCxnSpPr>
          <xdr:cNvPr id="54" name="直線矢印コネクタ 53">
            <a:extLst>
              <a:ext uri="{FF2B5EF4-FFF2-40B4-BE49-F238E27FC236}">
                <a16:creationId xmlns:a16="http://schemas.microsoft.com/office/drawing/2014/main" id="{00000000-0008-0000-0C00-000036000000}"/>
              </a:ext>
            </a:extLst>
          </xdr:cNvPr>
          <xdr:cNvCxnSpPr/>
        </xdr:nvCxnSpPr>
        <xdr:spPr>
          <a:xfrm flipH="1">
            <a:off x="6875860" y="1119185"/>
            <a:ext cx="1339452" cy="33337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11906</xdr:colOff>
      <xdr:row>55</xdr:row>
      <xdr:rowOff>35717</xdr:rowOff>
    </xdr:from>
    <xdr:to>
      <xdr:col>62</xdr:col>
      <xdr:colOff>0</xdr:colOff>
      <xdr:row>75</xdr:row>
      <xdr:rowOff>95252</xdr:rowOff>
    </xdr:to>
    <xdr:grpSp>
      <xdr:nvGrpSpPr>
        <xdr:cNvPr id="55" name="グループ化 54">
          <a:extLst>
            <a:ext uri="{FF2B5EF4-FFF2-40B4-BE49-F238E27FC236}">
              <a16:creationId xmlns:a16="http://schemas.microsoft.com/office/drawing/2014/main" id="{00000000-0008-0000-0C00-000037000000}"/>
            </a:ext>
          </a:extLst>
        </xdr:cNvPr>
        <xdr:cNvGrpSpPr/>
      </xdr:nvGrpSpPr>
      <xdr:grpSpPr>
        <a:xfrm>
          <a:off x="8933656" y="9763917"/>
          <a:ext cx="3855244" cy="3348835"/>
          <a:chOff x="6131718" y="702466"/>
          <a:chExt cx="4262437" cy="3393284"/>
        </a:xfrm>
      </xdr:grpSpPr>
      <xdr:sp macro="" textlink="">
        <xdr:nvSpPr>
          <xdr:cNvPr id="56" name="四角形: 角を丸くする 55">
            <a:extLst>
              <a:ext uri="{FF2B5EF4-FFF2-40B4-BE49-F238E27FC236}">
                <a16:creationId xmlns:a16="http://schemas.microsoft.com/office/drawing/2014/main" id="{00000000-0008-0000-0C00-000038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57" name="四角形: 角を丸くする 56">
            <a:extLst>
              <a:ext uri="{FF2B5EF4-FFF2-40B4-BE49-F238E27FC236}">
                <a16:creationId xmlns:a16="http://schemas.microsoft.com/office/drawing/2014/main" id="{00000000-0008-0000-0C00-000039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58" name="四角形: 角を丸くする 57">
            <a:extLst>
              <a:ext uri="{FF2B5EF4-FFF2-40B4-BE49-F238E27FC236}">
                <a16:creationId xmlns:a16="http://schemas.microsoft.com/office/drawing/2014/main" id="{00000000-0008-0000-0C00-00003A000000}"/>
              </a:ext>
            </a:extLst>
          </xdr:cNvPr>
          <xdr:cNvSpPr/>
        </xdr:nvSpPr>
        <xdr:spPr>
          <a:xfrm>
            <a:off x="8155783" y="702466"/>
            <a:ext cx="2238372" cy="702469"/>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800" b="1">
                <a:solidFill>
                  <a:sysClr val="windowText" lastClr="000000"/>
                </a:solidFill>
              </a:rPr>
              <a:t>決算額　：</a:t>
            </a:r>
            <a:r>
              <a:rPr kumimoji="1" lang="en-US" altLang="ja-JP" sz="800" b="1">
                <a:solidFill>
                  <a:sysClr val="windowText" lastClr="000000"/>
                </a:solidFill>
              </a:rPr>
              <a:t>1</a:t>
            </a:r>
            <a:r>
              <a:rPr kumimoji="1" lang="ja-JP" altLang="en-US" sz="800" b="1">
                <a:solidFill>
                  <a:sysClr val="windowText" lastClr="000000"/>
                </a:solidFill>
              </a:rPr>
              <a:t>回目・</a:t>
            </a:r>
            <a:r>
              <a:rPr kumimoji="1" lang="en-US" altLang="ja-JP" sz="800" b="1">
                <a:solidFill>
                  <a:sysClr val="windowText" lastClr="000000"/>
                </a:solidFill>
              </a:rPr>
              <a:t>2</a:t>
            </a:r>
            <a:r>
              <a:rPr kumimoji="1" lang="ja-JP" altLang="en-US" sz="800" b="1">
                <a:solidFill>
                  <a:sysClr val="windowText" lastClr="000000"/>
                </a:solidFill>
              </a:rPr>
              <a:t>回目</a:t>
            </a:r>
            <a:r>
              <a:rPr kumimoji="1" lang="en-US" altLang="ja-JP" sz="800" b="1">
                <a:solidFill>
                  <a:sysClr val="windowText" lastClr="000000"/>
                </a:solidFill>
              </a:rPr>
              <a:t>(</a:t>
            </a:r>
            <a:r>
              <a:rPr kumimoji="1" lang="ja-JP" altLang="en-US" sz="800" b="1">
                <a:solidFill>
                  <a:sysClr val="windowText" lastClr="000000"/>
                </a:solidFill>
              </a:rPr>
              <a:t>当年度</a:t>
            </a:r>
            <a:r>
              <a:rPr kumimoji="1" lang="en-US" altLang="ja-JP" sz="800" b="1">
                <a:solidFill>
                  <a:sysClr val="windowText" lastClr="000000"/>
                </a:solidFill>
              </a:rPr>
              <a:t>)</a:t>
            </a:r>
            <a:r>
              <a:rPr kumimoji="1" lang="ja-JP" altLang="en-US" sz="800" b="1">
                <a:solidFill>
                  <a:sysClr val="windowText" lastClr="000000"/>
                </a:solidFill>
              </a:rPr>
              <a:t>に</a:t>
            </a:r>
            <a:endParaRPr kumimoji="1" lang="en-US" altLang="ja-JP" sz="800" b="1">
              <a:solidFill>
                <a:sysClr val="windowText" lastClr="000000"/>
              </a:solidFill>
            </a:endParaRPr>
          </a:p>
          <a:p>
            <a:pPr algn="l"/>
            <a:r>
              <a:rPr kumimoji="1" lang="ja-JP" altLang="en-US" sz="800" b="1">
                <a:solidFill>
                  <a:sysClr val="windowText" lastClr="000000"/>
                </a:solidFill>
              </a:rPr>
              <a:t>　　　　　　借り入れる金額の合計</a:t>
            </a:r>
            <a:endParaRPr kumimoji="1" lang="en-US" altLang="ja-JP" sz="800" b="1">
              <a:solidFill>
                <a:sysClr val="windowText" lastClr="000000"/>
              </a:solidFill>
            </a:endParaRPr>
          </a:p>
          <a:p>
            <a:pPr algn="l"/>
            <a:r>
              <a:rPr kumimoji="1" lang="ja-JP" altLang="en-US" sz="800" b="1">
                <a:solidFill>
                  <a:sysClr val="windowText" lastClr="000000"/>
                </a:solidFill>
              </a:rPr>
              <a:t>繰越額　：次年度に借り入れる金額</a:t>
            </a:r>
          </a:p>
        </xdr:txBody>
      </xdr:sp>
      <xdr:cxnSp macro="">
        <xdr:nvCxnSpPr>
          <xdr:cNvPr id="59" name="直線矢印コネクタ 58">
            <a:extLst>
              <a:ext uri="{FF2B5EF4-FFF2-40B4-BE49-F238E27FC236}">
                <a16:creationId xmlns:a16="http://schemas.microsoft.com/office/drawing/2014/main" id="{00000000-0008-0000-0C00-00003B000000}"/>
              </a:ext>
            </a:extLst>
          </xdr:cNvPr>
          <xdr:cNvCxnSpPr/>
        </xdr:nvCxnSpPr>
        <xdr:spPr>
          <a:xfrm flipH="1">
            <a:off x="7678342" y="1309685"/>
            <a:ext cx="584595" cy="16431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直線矢印コネクタ 59">
            <a:extLst>
              <a:ext uri="{FF2B5EF4-FFF2-40B4-BE49-F238E27FC236}">
                <a16:creationId xmlns:a16="http://schemas.microsoft.com/office/drawing/2014/main" id="{00000000-0008-0000-0C00-00003C000000}"/>
              </a:ext>
            </a:extLst>
          </xdr:cNvPr>
          <xdr:cNvCxnSpPr/>
        </xdr:nvCxnSpPr>
        <xdr:spPr>
          <a:xfrm flipH="1">
            <a:off x="6875860" y="1166810"/>
            <a:ext cx="1303733" cy="28575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63</xdr:col>
      <xdr:colOff>0</xdr:colOff>
      <xdr:row>56</xdr:row>
      <xdr:rowOff>59531</xdr:rowOff>
    </xdr:from>
    <xdr:to>
      <xdr:col>83</xdr:col>
      <xdr:colOff>678657</xdr:colOff>
      <xdr:row>75</xdr:row>
      <xdr:rowOff>71439</xdr:rowOff>
    </xdr:to>
    <xdr:grpSp>
      <xdr:nvGrpSpPr>
        <xdr:cNvPr id="61" name="グループ化 60">
          <a:extLst>
            <a:ext uri="{FF2B5EF4-FFF2-40B4-BE49-F238E27FC236}">
              <a16:creationId xmlns:a16="http://schemas.microsoft.com/office/drawing/2014/main" id="{00000000-0008-0000-0C00-00003D000000}"/>
            </a:ext>
          </a:extLst>
        </xdr:cNvPr>
        <xdr:cNvGrpSpPr/>
      </xdr:nvGrpSpPr>
      <xdr:grpSpPr>
        <a:xfrm>
          <a:off x="13125450" y="9825831"/>
          <a:ext cx="4056857" cy="3263108"/>
          <a:chOff x="6131718" y="785811"/>
          <a:chExt cx="4488657" cy="3309939"/>
        </a:xfrm>
      </xdr:grpSpPr>
      <xdr:sp macro="" textlink="">
        <xdr:nvSpPr>
          <xdr:cNvPr id="62" name="四角形: 角を丸くする 61">
            <a:extLst>
              <a:ext uri="{FF2B5EF4-FFF2-40B4-BE49-F238E27FC236}">
                <a16:creationId xmlns:a16="http://schemas.microsoft.com/office/drawing/2014/main" id="{00000000-0008-0000-0C00-00003E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63" name="四角形: 角を丸くする 62">
            <a:extLst>
              <a:ext uri="{FF2B5EF4-FFF2-40B4-BE49-F238E27FC236}">
                <a16:creationId xmlns:a16="http://schemas.microsoft.com/office/drawing/2014/main" id="{00000000-0008-0000-0C00-00003F000000}"/>
              </a:ext>
            </a:extLst>
          </xdr:cNvPr>
          <xdr:cNvSpPr/>
        </xdr:nvSpPr>
        <xdr:spPr>
          <a:xfrm>
            <a:off x="6941344" y="1462089"/>
            <a:ext cx="690561"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64" name="四角形: 角を丸くする 63">
            <a:extLst>
              <a:ext uri="{FF2B5EF4-FFF2-40B4-BE49-F238E27FC236}">
                <a16:creationId xmlns:a16="http://schemas.microsoft.com/office/drawing/2014/main" id="{00000000-0008-0000-0C00-000040000000}"/>
              </a:ext>
            </a:extLst>
          </xdr:cNvPr>
          <xdr:cNvSpPr/>
        </xdr:nvSpPr>
        <xdr:spPr>
          <a:xfrm>
            <a:off x="8346281" y="785811"/>
            <a:ext cx="2274094"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800" b="1">
                <a:solidFill>
                  <a:sysClr val="windowText" lastClr="000000"/>
                </a:solidFill>
              </a:rPr>
              <a:t>決算額　：前回までの借入金額の合計</a:t>
            </a:r>
            <a:endParaRPr kumimoji="1" lang="en-US" altLang="ja-JP" sz="800" b="1">
              <a:solidFill>
                <a:sysClr val="windowText" lastClr="000000"/>
              </a:solidFill>
            </a:endParaRPr>
          </a:p>
          <a:p>
            <a:pPr algn="l"/>
            <a:r>
              <a:rPr kumimoji="1" lang="ja-JP" altLang="en-US" sz="800" b="1">
                <a:solidFill>
                  <a:sysClr val="windowText" lastClr="000000"/>
                </a:solidFill>
              </a:rPr>
              <a:t>繰越額　：今回借り入れる金額</a:t>
            </a:r>
          </a:p>
        </xdr:txBody>
      </xdr:sp>
      <xdr:cxnSp macro="">
        <xdr:nvCxnSpPr>
          <xdr:cNvPr id="65" name="直線矢印コネクタ 64">
            <a:extLst>
              <a:ext uri="{FF2B5EF4-FFF2-40B4-BE49-F238E27FC236}">
                <a16:creationId xmlns:a16="http://schemas.microsoft.com/office/drawing/2014/main" id="{00000000-0008-0000-0C00-000041000000}"/>
              </a:ext>
            </a:extLst>
          </xdr:cNvPr>
          <xdr:cNvCxnSpPr/>
        </xdr:nvCxnSpPr>
        <xdr:spPr>
          <a:xfrm flipH="1">
            <a:off x="7678342" y="1309686"/>
            <a:ext cx="727470" cy="16430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直線矢印コネクタ 65">
            <a:extLst>
              <a:ext uri="{FF2B5EF4-FFF2-40B4-BE49-F238E27FC236}">
                <a16:creationId xmlns:a16="http://schemas.microsoft.com/office/drawing/2014/main" id="{00000000-0008-0000-0C00-000042000000}"/>
              </a:ext>
            </a:extLst>
          </xdr:cNvPr>
          <xdr:cNvCxnSpPr/>
        </xdr:nvCxnSpPr>
        <xdr:spPr>
          <a:xfrm flipH="1">
            <a:off x="6875860" y="1190623"/>
            <a:ext cx="1482327" cy="26193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71</xdr:col>
      <xdr:colOff>35719</xdr:colOff>
      <xdr:row>59</xdr:row>
      <xdr:rowOff>166687</xdr:rowOff>
    </xdr:from>
    <xdr:to>
      <xdr:col>83</xdr:col>
      <xdr:colOff>171451</xdr:colOff>
      <xdr:row>79</xdr:row>
      <xdr:rowOff>90075</xdr:rowOff>
    </xdr:to>
    <xdr:grpSp>
      <xdr:nvGrpSpPr>
        <xdr:cNvPr id="67" name="グループ化 66">
          <a:extLst>
            <a:ext uri="{FF2B5EF4-FFF2-40B4-BE49-F238E27FC236}">
              <a16:creationId xmlns:a16="http://schemas.microsoft.com/office/drawing/2014/main" id="{00000000-0008-0000-0C00-000043000000}"/>
            </a:ext>
          </a:extLst>
        </xdr:cNvPr>
        <xdr:cNvGrpSpPr/>
      </xdr:nvGrpSpPr>
      <xdr:grpSpPr>
        <a:xfrm>
          <a:off x="14532769" y="10529887"/>
          <a:ext cx="2193132" cy="3238088"/>
          <a:chOff x="7722392" y="1447804"/>
          <a:chExt cx="2421732" cy="2993148"/>
        </a:xfrm>
      </xdr:grpSpPr>
      <xdr:sp macro="" textlink="">
        <xdr:nvSpPr>
          <xdr:cNvPr id="68" name="四角形: 角を丸くする 67">
            <a:extLst>
              <a:ext uri="{FF2B5EF4-FFF2-40B4-BE49-F238E27FC236}">
                <a16:creationId xmlns:a16="http://schemas.microsoft.com/office/drawing/2014/main" id="{00000000-0008-0000-0C00-000044000000}"/>
              </a:ext>
            </a:extLst>
          </xdr:cNvPr>
          <xdr:cNvSpPr/>
        </xdr:nvSpPr>
        <xdr:spPr>
          <a:xfrm>
            <a:off x="7722392" y="1476377"/>
            <a:ext cx="702468" cy="2312860"/>
          </a:xfrm>
          <a:prstGeom prst="round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69" name="四角形: 角を丸くする 68">
            <a:extLst>
              <a:ext uri="{FF2B5EF4-FFF2-40B4-BE49-F238E27FC236}">
                <a16:creationId xmlns:a16="http://schemas.microsoft.com/office/drawing/2014/main" id="{00000000-0008-0000-0C00-000045000000}"/>
              </a:ext>
            </a:extLst>
          </xdr:cNvPr>
          <xdr:cNvSpPr/>
        </xdr:nvSpPr>
        <xdr:spPr>
          <a:xfrm>
            <a:off x="8462960" y="1447804"/>
            <a:ext cx="771525" cy="2341432"/>
          </a:xfrm>
          <a:prstGeom prst="roundRect">
            <a:avLst/>
          </a:pr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b="1">
              <a:solidFill>
                <a:sysClr val="windowText" lastClr="000000"/>
              </a:solidFill>
            </a:endParaRPr>
          </a:p>
        </xdr:txBody>
      </xdr:sp>
      <xdr:sp macro="" textlink="">
        <xdr:nvSpPr>
          <xdr:cNvPr id="70" name="四角形: 角を丸くする 69">
            <a:extLst>
              <a:ext uri="{FF2B5EF4-FFF2-40B4-BE49-F238E27FC236}">
                <a16:creationId xmlns:a16="http://schemas.microsoft.com/office/drawing/2014/main" id="{00000000-0008-0000-0C00-000046000000}"/>
              </a:ext>
            </a:extLst>
          </xdr:cNvPr>
          <xdr:cNvSpPr/>
        </xdr:nvSpPr>
        <xdr:spPr>
          <a:xfrm>
            <a:off x="7748588" y="3963028"/>
            <a:ext cx="2395536" cy="477924"/>
          </a:xfrm>
          <a:prstGeom prst="roundRect">
            <a:avLst/>
          </a:prstGeom>
          <a:solidFill>
            <a:schemeClr val="accent5">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800" b="1">
                <a:solidFill>
                  <a:sysClr val="windowText" lastClr="000000"/>
                </a:solidFill>
              </a:rPr>
              <a:t>前月まで　：前月までの収支</a:t>
            </a:r>
            <a:r>
              <a:rPr kumimoji="1" lang="ja-JP" altLang="ja-JP" sz="800" b="1">
                <a:solidFill>
                  <a:sysClr val="windowText" lastClr="000000"/>
                </a:solidFill>
                <a:effectLst/>
                <a:latin typeface="+mn-lt"/>
                <a:ea typeface="+mn-ea"/>
                <a:cs typeface="+mn-cs"/>
              </a:rPr>
              <a:t>を入力</a:t>
            </a:r>
            <a:endParaRPr kumimoji="1" lang="en-US" altLang="ja-JP" sz="800" b="1">
              <a:solidFill>
                <a:sysClr val="windowText" lastClr="000000"/>
              </a:solidFill>
            </a:endParaRPr>
          </a:p>
          <a:p>
            <a:pPr algn="l"/>
            <a:r>
              <a:rPr kumimoji="1" lang="ja-JP" altLang="en-US" sz="800" b="1">
                <a:solidFill>
                  <a:sysClr val="windowText" lastClr="000000"/>
                </a:solidFill>
              </a:rPr>
              <a:t>●月（当月）：当月の収支を入力</a:t>
            </a:r>
          </a:p>
        </xdr:txBody>
      </xdr:sp>
      <xdr:cxnSp macro="">
        <xdr:nvCxnSpPr>
          <xdr:cNvPr id="71" name="直線矢印コネクタ 70">
            <a:extLst>
              <a:ext uri="{FF2B5EF4-FFF2-40B4-BE49-F238E27FC236}">
                <a16:creationId xmlns:a16="http://schemas.microsoft.com/office/drawing/2014/main" id="{00000000-0008-0000-0C00-000047000000}"/>
              </a:ext>
            </a:extLst>
          </xdr:cNvPr>
          <xdr:cNvCxnSpPr/>
        </xdr:nvCxnSpPr>
        <xdr:spPr>
          <a:xfrm flipV="1">
            <a:off x="8832055" y="3800098"/>
            <a:ext cx="60721" cy="19676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2" name="直線矢印コネクタ 71">
            <a:extLst>
              <a:ext uri="{FF2B5EF4-FFF2-40B4-BE49-F238E27FC236}">
                <a16:creationId xmlns:a16="http://schemas.microsoft.com/office/drawing/2014/main" id="{00000000-0008-0000-0C00-000048000000}"/>
              </a:ext>
            </a:extLst>
          </xdr:cNvPr>
          <xdr:cNvCxnSpPr/>
        </xdr:nvCxnSpPr>
        <xdr:spPr>
          <a:xfrm flipH="1" flipV="1">
            <a:off x="8191501" y="3834440"/>
            <a:ext cx="185733" cy="13944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174625</xdr:colOff>
      <xdr:row>90</xdr:row>
      <xdr:rowOff>111125</xdr:rowOff>
    </xdr:from>
    <xdr:to>
      <xdr:col>40</xdr:col>
      <xdr:colOff>307975</xdr:colOff>
      <xdr:row>94</xdr:row>
      <xdr:rowOff>127000</xdr:rowOff>
    </xdr:to>
    <xdr:sp macro="" textlink="">
      <xdr:nvSpPr>
        <xdr:cNvPr id="73" name="矢印: 右 72">
          <a:extLst>
            <a:ext uri="{FF2B5EF4-FFF2-40B4-BE49-F238E27FC236}">
              <a16:creationId xmlns:a16="http://schemas.microsoft.com/office/drawing/2014/main" id="{00000000-0008-0000-0C00-000049000000}"/>
            </a:ext>
          </a:extLst>
        </xdr:cNvPr>
        <xdr:cNvSpPr/>
      </xdr:nvSpPr>
      <xdr:spPr>
        <a:xfrm>
          <a:off x="9232900" y="16313150"/>
          <a:ext cx="4953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59531</xdr:colOff>
      <xdr:row>81</xdr:row>
      <xdr:rowOff>66674</xdr:rowOff>
    </xdr:from>
    <xdr:to>
      <xdr:col>39</xdr:col>
      <xdr:colOff>9524</xdr:colOff>
      <xdr:row>101</xdr:row>
      <xdr:rowOff>71437</xdr:rowOff>
    </xdr:to>
    <xdr:grpSp>
      <xdr:nvGrpSpPr>
        <xdr:cNvPr id="74" name="グループ化 73">
          <a:extLst>
            <a:ext uri="{FF2B5EF4-FFF2-40B4-BE49-F238E27FC236}">
              <a16:creationId xmlns:a16="http://schemas.microsoft.com/office/drawing/2014/main" id="{00000000-0008-0000-0C00-00004A000000}"/>
            </a:ext>
          </a:extLst>
        </xdr:cNvPr>
        <xdr:cNvGrpSpPr/>
      </xdr:nvGrpSpPr>
      <xdr:grpSpPr>
        <a:xfrm>
          <a:off x="6136481" y="14220824"/>
          <a:ext cx="2121693" cy="3376613"/>
          <a:chOff x="7765255" y="778995"/>
          <a:chExt cx="2355056" cy="2784555"/>
        </a:xfrm>
      </xdr:grpSpPr>
      <xdr:sp macro="" textlink="">
        <xdr:nvSpPr>
          <xdr:cNvPr id="75" name="四角形: 角を丸くする 74">
            <a:extLst>
              <a:ext uri="{FF2B5EF4-FFF2-40B4-BE49-F238E27FC236}">
                <a16:creationId xmlns:a16="http://schemas.microsoft.com/office/drawing/2014/main" id="{00000000-0008-0000-0C00-00004B000000}"/>
              </a:ext>
            </a:extLst>
          </xdr:cNvPr>
          <xdr:cNvSpPr/>
        </xdr:nvSpPr>
        <xdr:spPr>
          <a:xfrm>
            <a:off x="7765255" y="1476376"/>
            <a:ext cx="1462089" cy="2057388"/>
          </a:xfrm>
          <a:prstGeom prst="round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76" name="四角形: 角を丸くする 75">
            <a:extLst>
              <a:ext uri="{FF2B5EF4-FFF2-40B4-BE49-F238E27FC236}">
                <a16:creationId xmlns:a16="http://schemas.microsoft.com/office/drawing/2014/main" id="{00000000-0008-0000-0C00-00004C000000}"/>
              </a:ext>
            </a:extLst>
          </xdr:cNvPr>
          <xdr:cNvSpPr/>
        </xdr:nvSpPr>
        <xdr:spPr>
          <a:xfrm>
            <a:off x="9260680" y="1483521"/>
            <a:ext cx="859631" cy="2080029"/>
          </a:xfrm>
          <a:prstGeom prst="roundRect">
            <a:avLst/>
          </a:pr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77" name="四角形: 角を丸くする 76">
            <a:extLst>
              <a:ext uri="{FF2B5EF4-FFF2-40B4-BE49-F238E27FC236}">
                <a16:creationId xmlns:a16="http://schemas.microsoft.com/office/drawing/2014/main" id="{00000000-0008-0000-0C00-00004D000000}"/>
              </a:ext>
            </a:extLst>
          </xdr:cNvPr>
          <xdr:cNvSpPr/>
        </xdr:nvSpPr>
        <xdr:spPr>
          <a:xfrm>
            <a:off x="7784308" y="778995"/>
            <a:ext cx="1671635" cy="488314"/>
          </a:xfrm>
          <a:prstGeom prst="roundRect">
            <a:avLst/>
          </a:prstGeom>
          <a:solidFill>
            <a:schemeClr val="accent5">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900" b="1"/>
              <a:t>「支出状況」「収入状況」</a:t>
            </a:r>
            <a:endParaRPr kumimoji="1" lang="en-US" altLang="ja-JP" sz="900" b="1"/>
          </a:p>
          <a:p>
            <a:pPr algn="l"/>
            <a:r>
              <a:rPr kumimoji="1" lang="ja-JP" altLang="en-US" sz="900" b="1"/>
              <a:t>各月の収支状況を入力</a:t>
            </a:r>
          </a:p>
        </xdr:txBody>
      </xdr:sp>
      <xdr:cxnSp macro="">
        <xdr:nvCxnSpPr>
          <xdr:cNvPr id="78" name="直線矢印コネクタ 77">
            <a:extLst>
              <a:ext uri="{FF2B5EF4-FFF2-40B4-BE49-F238E27FC236}">
                <a16:creationId xmlns:a16="http://schemas.microsoft.com/office/drawing/2014/main" id="{00000000-0008-0000-0C00-00004E000000}"/>
              </a:ext>
            </a:extLst>
          </xdr:cNvPr>
          <xdr:cNvCxnSpPr/>
        </xdr:nvCxnSpPr>
        <xdr:spPr>
          <a:xfrm>
            <a:off x="9177337" y="1259680"/>
            <a:ext cx="300038" cy="16907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9" name="直線矢印コネクタ 78">
            <a:extLst>
              <a:ext uri="{FF2B5EF4-FFF2-40B4-BE49-F238E27FC236}">
                <a16:creationId xmlns:a16="http://schemas.microsoft.com/office/drawing/2014/main" id="{00000000-0008-0000-0C00-00004F000000}"/>
              </a:ext>
            </a:extLst>
          </xdr:cNvPr>
          <xdr:cNvCxnSpPr/>
        </xdr:nvCxnSpPr>
        <xdr:spPr>
          <a:xfrm flipH="1">
            <a:off x="8251031" y="1245392"/>
            <a:ext cx="54769" cy="24288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261938</xdr:colOff>
      <xdr:row>81</xdr:row>
      <xdr:rowOff>80960</xdr:rowOff>
    </xdr:from>
    <xdr:to>
      <xdr:col>27</xdr:col>
      <xdr:colOff>7145</xdr:colOff>
      <xdr:row>101</xdr:row>
      <xdr:rowOff>95249</xdr:rowOff>
    </xdr:to>
    <xdr:grpSp>
      <xdr:nvGrpSpPr>
        <xdr:cNvPr id="80" name="グループ化 79">
          <a:extLst>
            <a:ext uri="{FF2B5EF4-FFF2-40B4-BE49-F238E27FC236}">
              <a16:creationId xmlns:a16="http://schemas.microsoft.com/office/drawing/2014/main" id="{00000000-0008-0000-0C00-000050000000}"/>
            </a:ext>
          </a:extLst>
        </xdr:cNvPr>
        <xdr:cNvGrpSpPr/>
      </xdr:nvGrpSpPr>
      <xdr:grpSpPr>
        <a:xfrm>
          <a:off x="3748088" y="14235110"/>
          <a:ext cx="2336007" cy="3386139"/>
          <a:chOff x="5086349" y="750092"/>
          <a:chExt cx="2602707" cy="3345658"/>
        </a:xfrm>
      </xdr:grpSpPr>
      <xdr:sp macro="" textlink="">
        <xdr:nvSpPr>
          <xdr:cNvPr id="81" name="四角形: 角を丸くする 80">
            <a:extLst>
              <a:ext uri="{FF2B5EF4-FFF2-40B4-BE49-F238E27FC236}">
                <a16:creationId xmlns:a16="http://schemas.microsoft.com/office/drawing/2014/main" id="{00000000-0008-0000-0C00-000051000000}"/>
              </a:ext>
            </a:extLst>
          </xdr:cNvPr>
          <xdr:cNvSpPr/>
        </xdr:nvSpPr>
        <xdr:spPr>
          <a:xfrm>
            <a:off x="6131718" y="1464469"/>
            <a:ext cx="773907" cy="2631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82" name="四角形: 角を丸くする 81">
            <a:extLst>
              <a:ext uri="{FF2B5EF4-FFF2-40B4-BE49-F238E27FC236}">
                <a16:creationId xmlns:a16="http://schemas.microsoft.com/office/drawing/2014/main" id="{00000000-0008-0000-0C00-000052000000}"/>
              </a:ext>
            </a:extLst>
          </xdr:cNvPr>
          <xdr:cNvSpPr/>
        </xdr:nvSpPr>
        <xdr:spPr>
          <a:xfrm>
            <a:off x="6953250" y="1462089"/>
            <a:ext cx="735806" cy="2631281"/>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83" name="四角形: 角を丸くする 82">
            <a:extLst>
              <a:ext uri="{FF2B5EF4-FFF2-40B4-BE49-F238E27FC236}">
                <a16:creationId xmlns:a16="http://schemas.microsoft.com/office/drawing/2014/main" id="{00000000-0008-0000-0C00-000053000000}"/>
              </a:ext>
            </a:extLst>
          </xdr:cNvPr>
          <xdr:cNvSpPr/>
        </xdr:nvSpPr>
        <xdr:spPr>
          <a:xfrm>
            <a:off x="5086349" y="750092"/>
            <a:ext cx="2345531"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a:t>
            </a:r>
            <a:r>
              <a:rPr kumimoji="1" lang="en-US" altLang="ja-JP" sz="900" b="1"/>
              <a:t>1</a:t>
            </a:r>
            <a:r>
              <a:rPr kumimoji="1" lang="ja-JP" altLang="en-US" sz="900" b="1"/>
              <a:t>回目に借り入れる金額</a:t>
            </a:r>
            <a:endParaRPr kumimoji="1" lang="en-US" altLang="ja-JP" sz="900" b="1"/>
          </a:p>
          <a:p>
            <a:pPr algn="l"/>
            <a:r>
              <a:rPr kumimoji="1" lang="ja-JP" altLang="en-US" sz="900" b="1"/>
              <a:t>繰越額　：</a:t>
            </a:r>
            <a:r>
              <a:rPr kumimoji="1" lang="en-US" altLang="ja-JP" sz="900" b="1"/>
              <a:t>2</a:t>
            </a:r>
            <a:r>
              <a:rPr kumimoji="1" lang="ja-JP" altLang="en-US" sz="900" b="1"/>
              <a:t>回目以降に借り入れる金額</a:t>
            </a:r>
          </a:p>
        </xdr:txBody>
      </xdr:sp>
      <xdr:cxnSp macro="">
        <xdr:nvCxnSpPr>
          <xdr:cNvPr id="84" name="直線矢印コネクタ 83">
            <a:extLst>
              <a:ext uri="{FF2B5EF4-FFF2-40B4-BE49-F238E27FC236}">
                <a16:creationId xmlns:a16="http://schemas.microsoft.com/office/drawing/2014/main" id="{00000000-0008-0000-0C00-000054000000}"/>
              </a:ext>
            </a:extLst>
          </xdr:cNvPr>
          <xdr:cNvCxnSpPr>
            <a:endCxn id="82" idx="0"/>
          </xdr:cNvCxnSpPr>
        </xdr:nvCxnSpPr>
        <xdr:spPr>
          <a:xfrm>
            <a:off x="6774656" y="1262062"/>
            <a:ext cx="546497" cy="20002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直線矢印コネクタ 84">
            <a:extLst>
              <a:ext uri="{FF2B5EF4-FFF2-40B4-BE49-F238E27FC236}">
                <a16:creationId xmlns:a16="http://schemas.microsoft.com/office/drawing/2014/main" id="{00000000-0008-0000-0C00-000055000000}"/>
              </a:ext>
            </a:extLst>
          </xdr:cNvPr>
          <xdr:cNvCxnSpPr>
            <a:endCxn id="81" idx="0"/>
          </xdr:cNvCxnSpPr>
        </xdr:nvCxnSpPr>
        <xdr:spPr>
          <a:xfrm flipH="1">
            <a:off x="6518672" y="1235868"/>
            <a:ext cx="194072" cy="22860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11906</xdr:colOff>
      <xdr:row>82</xdr:row>
      <xdr:rowOff>11906</xdr:rowOff>
    </xdr:from>
    <xdr:to>
      <xdr:col>61</xdr:col>
      <xdr:colOff>142875</xdr:colOff>
      <xdr:row>101</xdr:row>
      <xdr:rowOff>35718</xdr:rowOff>
    </xdr:to>
    <xdr:grpSp>
      <xdr:nvGrpSpPr>
        <xdr:cNvPr id="86" name="グループ化 85">
          <a:extLst>
            <a:ext uri="{FF2B5EF4-FFF2-40B4-BE49-F238E27FC236}">
              <a16:creationId xmlns:a16="http://schemas.microsoft.com/office/drawing/2014/main" id="{00000000-0008-0000-0C00-000056000000}"/>
            </a:ext>
          </a:extLst>
        </xdr:cNvPr>
        <xdr:cNvGrpSpPr/>
      </xdr:nvGrpSpPr>
      <xdr:grpSpPr>
        <a:xfrm>
          <a:off x="8933656" y="14286706"/>
          <a:ext cx="3661569" cy="3275012"/>
          <a:chOff x="6131718" y="726279"/>
          <a:chExt cx="4079769" cy="2773102"/>
        </a:xfrm>
      </xdr:grpSpPr>
      <xdr:cxnSp macro="">
        <xdr:nvCxnSpPr>
          <xdr:cNvPr id="87" name="直線矢印コネクタ 86">
            <a:extLst>
              <a:ext uri="{FF2B5EF4-FFF2-40B4-BE49-F238E27FC236}">
                <a16:creationId xmlns:a16="http://schemas.microsoft.com/office/drawing/2014/main" id="{00000000-0008-0000-0C00-000057000000}"/>
              </a:ext>
            </a:extLst>
          </xdr:cNvPr>
          <xdr:cNvCxnSpPr/>
        </xdr:nvCxnSpPr>
        <xdr:spPr>
          <a:xfrm flipH="1">
            <a:off x="7678342" y="1238247"/>
            <a:ext cx="953688" cy="235748"/>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8" name="四角形: 角を丸くする 87">
            <a:extLst>
              <a:ext uri="{FF2B5EF4-FFF2-40B4-BE49-F238E27FC236}">
                <a16:creationId xmlns:a16="http://schemas.microsoft.com/office/drawing/2014/main" id="{00000000-0008-0000-0C00-000058000000}"/>
              </a:ext>
            </a:extLst>
          </xdr:cNvPr>
          <xdr:cNvSpPr/>
        </xdr:nvSpPr>
        <xdr:spPr>
          <a:xfrm>
            <a:off x="6131718" y="1464469"/>
            <a:ext cx="773907" cy="20349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89" name="四角形: 角を丸くする 88">
            <a:extLst>
              <a:ext uri="{FF2B5EF4-FFF2-40B4-BE49-F238E27FC236}">
                <a16:creationId xmlns:a16="http://schemas.microsoft.com/office/drawing/2014/main" id="{00000000-0008-0000-0C00-000059000000}"/>
              </a:ext>
            </a:extLst>
          </xdr:cNvPr>
          <xdr:cNvSpPr/>
        </xdr:nvSpPr>
        <xdr:spPr>
          <a:xfrm>
            <a:off x="6953250" y="1462089"/>
            <a:ext cx="735806" cy="2037292"/>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p>
        </xdr:txBody>
      </xdr:sp>
      <xdr:sp macro="" textlink="">
        <xdr:nvSpPr>
          <xdr:cNvPr id="90" name="四角形: 角を丸くする 89">
            <a:extLst>
              <a:ext uri="{FF2B5EF4-FFF2-40B4-BE49-F238E27FC236}">
                <a16:creationId xmlns:a16="http://schemas.microsoft.com/office/drawing/2014/main" id="{00000000-0008-0000-0C00-00005A000000}"/>
              </a:ext>
            </a:extLst>
          </xdr:cNvPr>
          <xdr:cNvSpPr/>
        </xdr:nvSpPr>
        <xdr:spPr>
          <a:xfrm>
            <a:off x="8227220" y="726279"/>
            <a:ext cx="1984267" cy="535782"/>
          </a:xfrm>
          <a:prstGeom prst="roundRect">
            <a:avLst/>
          </a:prstGeom>
          <a:solidFill>
            <a:schemeClr val="accent6">
              <a:lumMod val="20000"/>
              <a:lumOff val="80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b="1"/>
              <a:t>決算額　：前回借り入れた金額</a:t>
            </a:r>
            <a:endParaRPr kumimoji="1" lang="en-US" altLang="ja-JP" sz="900" b="1"/>
          </a:p>
          <a:p>
            <a:pPr algn="l"/>
            <a:r>
              <a:rPr kumimoji="1" lang="ja-JP" altLang="en-US" sz="900" b="1"/>
              <a:t>繰越額　：今回借り入れる金額</a:t>
            </a:r>
          </a:p>
        </xdr:txBody>
      </xdr:sp>
      <xdr:cxnSp macro="">
        <xdr:nvCxnSpPr>
          <xdr:cNvPr id="91" name="直線矢印コネクタ 90">
            <a:extLst>
              <a:ext uri="{FF2B5EF4-FFF2-40B4-BE49-F238E27FC236}">
                <a16:creationId xmlns:a16="http://schemas.microsoft.com/office/drawing/2014/main" id="{00000000-0008-0000-0C00-00005B000000}"/>
              </a:ext>
            </a:extLst>
          </xdr:cNvPr>
          <xdr:cNvCxnSpPr/>
        </xdr:nvCxnSpPr>
        <xdr:spPr>
          <a:xfrm flipH="1">
            <a:off x="6875860" y="1119185"/>
            <a:ext cx="1339452" cy="33337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52</xdr:col>
          <xdr:colOff>0</xdr:colOff>
          <xdr:row>3</xdr:row>
          <xdr:rowOff>0</xdr:rowOff>
        </xdr:from>
        <xdr:to>
          <xdr:col>56</xdr:col>
          <xdr:colOff>247650</xdr:colOff>
          <xdr:row>3</xdr:row>
          <xdr:rowOff>47625</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18609235" y="381000"/>
              <a:ext cx="2757768" cy="47625"/>
              <a:chOff x="8734417" y="6172200"/>
              <a:chExt cx="3067041" cy="180975"/>
            </a:xfrm>
          </xdr:grpSpPr>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0A00-000001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0A00-000002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0A00-000003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0A00-000004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111</xdr:row>
          <xdr:rowOff>0</xdr:rowOff>
        </xdr:from>
        <xdr:to>
          <xdr:col>56</xdr:col>
          <xdr:colOff>247650</xdr:colOff>
          <xdr:row>111</xdr:row>
          <xdr:rowOff>47625</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18609235" y="20402176"/>
              <a:ext cx="2757768" cy="47625"/>
              <a:chOff x="8734417" y="6172200"/>
              <a:chExt cx="3067041" cy="180975"/>
            </a:xfrm>
          </xdr:grpSpPr>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0A00-000005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0A00-000006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0A00-000007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0A00-000008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25</xdr:row>
          <xdr:rowOff>0</xdr:rowOff>
        </xdr:from>
        <xdr:to>
          <xdr:col>56</xdr:col>
          <xdr:colOff>247650</xdr:colOff>
          <xdr:row>25</xdr:row>
          <xdr:rowOff>47625</xdr:rowOff>
        </xdr:to>
        <xdr:grpSp>
          <xdr:nvGrpSpPr>
            <xdr:cNvPr id="12" name="グループ化 11">
              <a:extLst>
                <a:ext uri="{FF2B5EF4-FFF2-40B4-BE49-F238E27FC236}">
                  <a16:creationId xmlns:a16="http://schemas.microsoft.com/office/drawing/2014/main" id="{00000000-0008-0000-0D00-00000C000000}"/>
                </a:ext>
              </a:extLst>
            </xdr:cNvPr>
            <xdr:cNvGrpSpPr/>
          </xdr:nvGrpSpPr>
          <xdr:grpSpPr>
            <a:xfrm>
              <a:off x="18609235" y="4564529"/>
              <a:ext cx="2757768" cy="47625"/>
              <a:chOff x="8734417" y="6172200"/>
              <a:chExt cx="3067041" cy="180975"/>
            </a:xfrm>
          </xdr:grpSpPr>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0A00-000009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0A00-00000A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0A00-00000B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0A00-00000C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25</xdr:row>
          <xdr:rowOff>0</xdr:rowOff>
        </xdr:from>
        <xdr:to>
          <xdr:col>56</xdr:col>
          <xdr:colOff>247650</xdr:colOff>
          <xdr:row>25</xdr:row>
          <xdr:rowOff>47625</xdr:rowOff>
        </xdr:to>
        <xdr:grpSp>
          <xdr:nvGrpSpPr>
            <xdr:cNvPr id="17" name="グループ化 16">
              <a:extLst>
                <a:ext uri="{FF2B5EF4-FFF2-40B4-BE49-F238E27FC236}">
                  <a16:creationId xmlns:a16="http://schemas.microsoft.com/office/drawing/2014/main" id="{00000000-0008-0000-0D00-000011000000}"/>
                </a:ext>
              </a:extLst>
            </xdr:cNvPr>
            <xdr:cNvGrpSpPr/>
          </xdr:nvGrpSpPr>
          <xdr:grpSpPr>
            <a:xfrm>
              <a:off x="18609235" y="4564529"/>
              <a:ext cx="2757768" cy="47625"/>
              <a:chOff x="8734417" y="6172200"/>
              <a:chExt cx="3067041" cy="180975"/>
            </a:xfrm>
          </xdr:grpSpPr>
          <xdr:sp macro="" textlink="">
            <xdr:nvSpPr>
              <xdr:cNvPr id="153613" name="Check Box 13" hidden="1">
                <a:extLst>
                  <a:ext uri="{63B3BB69-23CF-44E3-9099-C40C66FF867C}">
                    <a14:compatExt spid="_x0000_s153613"/>
                  </a:ext>
                  <a:ext uri="{FF2B5EF4-FFF2-40B4-BE49-F238E27FC236}">
                    <a16:creationId xmlns:a16="http://schemas.microsoft.com/office/drawing/2014/main" id="{00000000-0008-0000-0A00-00000D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14" name="Check Box 14" hidden="1">
                <a:extLst>
                  <a:ext uri="{63B3BB69-23CF-44E3-9099-C40C66FF867C}">
                    <a14:compatExt spid="_x0000_s153614"/>
                  </a:ext>
                  <a:ext uri="{FF2B5EF4-FFF2-40B4-BE49-F238E27FC236}">
                    <a16:creationId xmlns:a16="http://schemas.microsoft.com/office/drawing/2014/main" id="{00000000-0008-0000-0A00-00000E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15" name="Check Box 15" hidden="1">
                <a:extLst>
                  <a:ext uri="{63B3BB69-23CF-44E3-9099-C40C66FF867C}">
                    <a14:compatExt spid="_x0000_s153615"/>
                  </a:ext>
                  <a:ext uri="{FF2B5EF4-FFF2-40B4-BE49-F238E27FC236}">
                    <a16:creationId xmlns:a16="http://schemas.microsoft.com/office/drawing/2014/main" id="{00000000-0008-0000-0A00-00000F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16" name="Check Box 16" hidden="1">
                <a:extLst>
                  <a:ext uri="{63B3BB69-23CF-44E3-9099-C40C66FF867C}">
                    <a14:compatExt spid="_x0000_s153616"/>
                  </a:ext>
                  <a:ext uri="{FF2B5EF4-FFF2-40B4-BE49-F238E27FC236}">
                    <a16:creationId xmlns:a16="http://schemas.microsoft.com/office/drawing/2014/main" id="{00000000-0008-0000-0A00-000010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xdr:twoCellAnchor>
    <xdr:from>
      <xdr:col>1</xdr:col>
      <xdr:colOff>28575</xdr:colOff>
      <xdr:row>41</xdr:row>
      <xdr:rowOff>142875</xdr:rowOff>
    </xdr:from>
    <xdr:to>
      <xdr:col>2</xdr:col>
      <xdr:colOff>590550</xdr:colOff>
      <xdr:row>45</xdr:row>
      <xdr:rowOff>28575</xdr:rowOff>
    </xdr:to>
    <xdr:sp macro="" textlink="">
      <xdr:nvSpPr>
        <xdr:cNvPr id="22" name="円/楕円 22">
          <a:extLst>
            <a:ext uri="{FF2B5EF4-FFF2-40B4-BE49-F238E27FC236}">
              <a16:creationId xmlns:a16="http://schemas.microsoft.com/office/drawing/2014/main" id="{00000000-0008-0000-0D00-000016000000}"/>
            </a:ext>
          </a:extLst>
        </xdr:cNvPr>
        <xdr:cNvSpPr/>
      </xdr:nvSpPr>
      <xdr:spPr>
        <a:xfrm>
          <a:off x="85725" y="8286750"/>
          <a:ext cx="771525" cy="609600"/>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410892</xdr:colOff>
      <xdr:row>45</xdr:row>
      <xdr:rowOff>536</xdr:rowOff>
    </xdr:from>
    <xdr:to>
      <xdr:col>3</xdr:col>
      <xdr:colOff>9523</xdr:colOff>
      <xdr:row>47</xdr:row>
      <xdr:rowOff>106816</xdr:rowOff>
    </xdr:to>
    <xdr:cxnSp macro="">
      <xdr:nvCxnSpPr>
        <xdr:cNvPr id="23" name="直線矢印コネクタ 22">
          <a:extLst>
            <a:ext uri="{FF2B5EF4-FFF2-40B4-BE49-F238E27FC236}">
              <a16:creationId xmlns:a16="http://schemas.microsoft.com/office/drawing/2014/main" id="{00000000-0008-0000-0D00-000017000000}"/>
            </a:ext>
          </a:extLst>
        </xdr:cNvPr>
        <xdr:cNvCxnSpPr>
          <a:stCxn id="24" idx="1"/>
        </xdr:cNvCxnSpPr>
      </xdr:nvCxnSpPr>
      <xdr:spPr>
        <a:xfrm flipH="1" flipV="1">
          <a:off x="677592" y="8868311"/>
          <a:ext cx="246331" cy="4682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9523</xdr:colOff>
      <xdr:row>46</xdr:row>
      <xdr:rowOff>104775</xdr:rowOff>
    </xdr:from>
    <xdr:to>
      <xdr:col>36</xdr:col>
      <xdr:colOff>285749</xdr:colOff>
      <xdr:row>48</xdr:row>
      <xdr:rowOff>108857</xdr:rowOff>
    </xdr:to>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923923" y="9153525"/>
          <a:ext cx="10610851" cy="35650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総括表の「起債に関する予算の定め」欄に記入（個別事業を記載した事業実施状況等調書の「起債に関する予算の定め」欄への記入は不要）</a:t>
          </a:r>
        </a:p>
      </xdr:txBody>
    </xdr:sp>
    <xdr:clientData/>
  </xdr:twoCellAnchor>
  <mc:AlternateContent xmlns:mc="http://schemas.openxmlformats.org/markup-compatibility/2006">
    <mc:Choice xmlns:a14="http://schemas.microsoft.com/office/drawing/2010/main" Requires="a14">
      <xdr:twoCellAnchor>
        <xdr:from>
          <xdr:col>52</xdr:col>
          <xdr:colOff>0</xdr:colOff>
          <xdr:row>81</xdr:row>
          <xdr:rowOff>0</xdr:rowOff>
        </xdr:from>
        <xdr:to>
          <xdr:col>56</xdr:col>
          <xdr:colOff>247650</xdr:colOff>
          <xdr:row>81</xdr:row>
          <xdr:rowOff>47625</xdr:rowOff>
        </xdr:to>
        <xdr:grpSp>
          <xdr:nvGrpSpPr>
            <xdr:cNvPr id="25" name="グループ化 24">
              <a:extLst>
                <a:ext uri="{FF2B5EF4-FFF2-40B4-BE49-F238E27FC236}">
                  <a16:creationId xmlns:a16="http://schemas.microsoft.com/office/drawing/2014/main" id="{00000000-0008-0000-0D00-000019000000}"/>
                </a:ext>
              </a:extLst>
            </xdr:cNvPr>
            <xdr:cNvGrpSpPr/>
          </xdr:nvGrpSpPr>
          <xdr:grpSpPr>
            <a:xfrm>
              <a:off x="18609235" y="15314706"/>
              <a:ext cx="2757768" cy="47625"/>
              <a:chOff x="8734417" y="6172200"/>
              <a:chExt cx="3067041" cy="180975"/>
            </a:xfrm>
          </xdr:grpSpPr>
          <xdr:sp macro="" textlink="">
            <xdr:nvSpPr>
              <xdr:cNvPr id="153617" name="Check Box 17" hidden="1">
                <a:extLst>
                  <a:ext uri="{63B3BB69-23CF-44E3-9099-C40C66FF867C}">
                    <a14:compatExt spid="_x0000_s153617"/>
                  </a:ext>
                  <a:ext uri="{FF2B5EF4-FFF2-40B4-BE49-F238E27FC236}">
                    <a16:creationId xmlns:a16="http://schemas.microsoft.com/office/drawing/2014/main" id="{00000000-0008-0000-0A00-000011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18" name="Check Box 18" hidden="1">
                <a:extLst>
                  <a:ext uri="{63B3BB69-23CF-44E3-9099-C40C66FF867C}">
                    <a14:compatExt spid="_x0000_s153618"/>
                  </a:ext>
                  <a:ext uri="{FF2B5EF4-FFF2-40B4-BE49-F238E27FC236}">
                    <a16:creationId xmlns:a16="http://schemas.microsoft.com/office/drawing/2014/main" id="{00000000-0008-0000-0A00-000012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19" name="Check Box 19" hidden="1">
                <a:extLst>
                  <a:ext uri="{63B3BB69-23CF-44E3-9099-C40C66FF867C}">
                    <a14:compatExt spid="_x0000_s153619"/>
                  </a:ext>
                  <a:ext uri="{FF2B5EF4-FFF2-40B4-BE49-F238E27FC236}">
                    <a16:creationId xmlns:a16="http://schemas.microsoft.com/office/drawing/2014/main" id="{00000000-0008-0000-0A00-000013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20" name="Check Box 20" hidden="1">
                <a:extLst>
                  <a:ext uri="{63B3BB69-23CF-44E3-9099-C40C66FF867C}">
                    <a14:compatExt spid="_x0000_s153620"/>
                  </a:ext>
                  <a:ext uri="{FF2B5EF4-FFF2-40B4-BE49-F238E27FC236}">
                    <a16:creationId xmlns:a16="http://schemas.microsoft.com/office/drawing/2014/main" id="{00000000-0008-0000-0A00-000014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81</xdr:row>
          <xdr:rowOff>0</xdr:rowOff>
        </xdr:from>
        <xdr:to>
          <xdr:col>56</xdr:col>
          <xdr:colOff>247650</xdr:colOff>
          <xdr:row>81</xdr:row>
          <xdr:rowOff>47625</xdr:rowOff>
        </xdr:to>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18609235" y="15314706"/>
              <a:ext cx="2757768" cy="47625"/>
              <a:chOff x="8734417" y="6172200"/>
              <a:chExt cx="3067041" cy="180975"/>
            </a:xfrm>
          </xdr:grpSpPr>
          <xdr:sp macro="" textlink="">
            <xdr:nvSpPr>
              <xdr:cNvPr id="153621" name="Check Box 21" hidden="1">
                <a:extLst>
                  <a:ext uri="{63B3BB69-23CF-44E3-9099-C40C66FF867C}">
                    <a14:compatExt spid="_x0000_s153621"/>
                  </a:ext>
                  <a:ext uri="{FF2B5EF4-FFF2-40B4-BE49-F238E27FC236}">
                    <a16:creationId xmlns:a16="http://schemas.microsoft.com/office/drawing/2014/main" id="{00000000-0008-0000-0A00-000015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22" name="Check Box 22" hidden="1">
                <a:extLst>
                  <a:ext uri="{63B3BB69-23CF-44E3-9099-C40C66FF867C}">
                    <a14:compatExt spid="_x0000_s153622"/>
                  </a:ext>
                  <a:ext uri="{FF2B5EF4-FFF2-40B4-BE49-F238E27FC236}">
                    <a16:creationId xmlns:a16="http://schemas.microsoft.com/office/drawing/2014/main" id="{00000000-0008-0000-0A00-000016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23" name="Check Box 23" hidden="1">
                <a:extLst>
                  <a:ext uri="{63B3BB69-23CF-44E3-9099-C40C66FF867C}">
                    <a14:compatExt spid="_x0000_s153623"/>
                  </a:ext>
                  <a:ext uri="{FF2B5EF4-FFF2-40B4-BE49-F238E27FC236}">
                    <a16:creationId xmlns:a16="http://schemas.microsoft.com/office/drawing/2014/main" id="{00000000-0008-0000-0A00-000017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24" name="Check Box 24" hidden="1">
                <a:extLst>
                  <a:ext uri="{63B3BB69-23CF-44E3-9099-C40C66FF867C}">
                    <a14:compatExt spid="_x0000_s153624"/>
                  </a:ext>
                  <a:ext uri="{FF2B5EF4-FFF2-40B4-BE49-F238E27FC236}">
                    <a16:creationId xmlns:a16="http://schemas.microsoft.com/office/drawing/2014/main" id="{00000000-0008-0000-0A00-000018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107</xdr:row>
          <xdr:rowOff>0</xdr:rowOff>
        </xdr:from>
        <xdr:to>
          <xdr:col>56</xdr:col>
          <xdr:colOff>247650</xdr:colOff>
          <xdr:row>107</xdr:row>
          <xdr:rowOff>47625</xdr:rowOff>
        </xdr:to>
        <xdr:grpSp>
          <xdr:nvGrpSpPr>
            <xdr:cNvPr id="35" name="グループ化 34">
              <a:extLst>
                <a:ext uri="{FF2B5EF4-FFF2-40B4-BE49-F238E27FC236}">
                  <a16:creationId xmlns:a16="http://schemas.microsoft.com/office/drawing/2014/main" id="{00000000-0008-0000-0D00-000023000000}"/>
                </a:ext>
              </a:extLst>
            </xdr:cNvPr>
            <xdr:cNvGrpSpPr/>
          </xdr:nvGrpSpPr>
          <xdr:grpSpPr>
            <a:xfrm>
              <a:off x="18609235" y="19699941"/>
              <a:ext cx="2757768" cy="47625"/>
              <a:chOff x="8734417" y="6172200"/>
              <a:chExt cx="3067041" cy="180975"/>
            </a:xfrm>
          </xdr:grpSpPr>
          <xdr:sp macro="" textlink="">
            <xdr:nvSpPr>
              <xdr:cNvPr id="153625" name="Check Box 25" hidden="1">
                <a:extLst>
                  <a:ext uri="{63B3BB69-23CF-44E3-9099-C40C66FF867C}">
                    <a14:compatExt spid="_x0000_s153625"/>
                  </a:ext>
                  <a:ext uri="{FF2B5EF4-FFF2-40B4-BE49-F238E27FC236}">
                    <a16:creationId xmlns:a16="http://schemas.microsoft.com/office/drawing/2014/main" id="{00000000-0008-0000-0A00-000019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26" name="Check Box 26" hidden="1">
                <a:extLst>
                  <a:ext uri="{63B3BB69-23CF-44E3-9099-C40C66FF867C}">
                    <a14:compatExt spid="_x0000_s153626"/>
                  </a:ext>
                  <a:ext uri="{FF2B5EF4-FFF2-40B4-BE49-F238E27FC236}">
                    <a16:creationId xmlns:a16="http://schemas.microsoft.com/office/drawing/2014/main" id="{00000000-0008-0000-0A00-00001A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27" name="Check Box 27" hidden="1">
                <a:extLst>
                  <a:ext uri="{63B3BB69-23CF-44E3-9099-C40C66FF867C}">
                    <a14:compatExt spid="_x0000_s153627"/>
                  </a:ext>
                  <a:ext uri="{FF2B5EF4-FFF2-40B4-BE49-F238E27FC236}">
                    <a16:creationId xmlns:a16="http://schemas.microsoft.com/office/drawing/2014/main" id="{00000000-0008-0000-0A00-00001B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28" name="Check Box 28" hidden="1">
                <a:extLst>
                  <a:ext uri="{63B3BB69-23CF-44E3-9099-C40C66FF867C}">
                    <a14:compatExt spid="_x0000_s153628"/>
                  </a:ext>
                  <a:ext uri="{FF2B5EF4-FFF2-40B4-BE49-F238E27FC236}">
                    <a16:creationId xmlns:a16="http://schemas.microsoft.com/office/drawing/2014/main" id="{00000000-0008-0000-0A00-00001C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107</xdr:row>
          <xdr:rowOff>0</xdr:rowOff>
        </xdr:from>
        <xdr:to>
          <xdr:col>56</xdr:col>
          <xdr:colOff>247650</xdr:colOff>
          <xdr:row>107</xdr:row>
          <xdr:rowOff>47625</xdr:rowOff>
        </xdr:to>
        <xdr:grpSp>
          <xdr:nvGrpSpPr>
            <xdr:cNvPr id="40" name="グループ化 39">
              <a:extLst>
                <a:ext uri="{FF2B5EF4-FFF2-40B4-BE49-F238E27FC236}">
                  <a16:creationId xmlns:a16="http://schemas.microsoft.com/office/drawing/2014/main" id="{00000000-0008-0000-0D00-000028000000}"/>
                </a:ext>
              </a:extLst>
            </xdr:cNvPr>
            <xdr:cNvGrpSpPr/>
          </xdr:nvGrpSpPr>
          <xdr:grpSpPr>
            <a:xfrm>
              <a:off x="18609235" y="19699941"/>
              <a:ext cx="2757768" cy="47625"/>
              <a:chOff x="8734417" y="6172200"/>
              <a:chExt cx="3067041" cy="180975"/>
            </a:xfrm>
          </xdr:grpSpPr>
          <xdr:sp macro="" textlink="">
            <xdr:nvSpPr>
              <xdr:cNvPr id="153629" name="Check Box 29" hidden="1">
                <a:extLst>
                  <a:ext uri="{63B3BB69-23CF-44E3-9099-C40C66FF867C}">
                    <a14:compatExt spid="_x0000_s153629"/>
                  </a:ext>
                  <a:ext uri="{FF2B5EF4-FFF2-40B4-BE49-F238E27FC236}">
                    <a16:creationId xmlns:a16="http://schemas.microsoft.com/office/drawing/2014/main" id="{00000000-0008-0000-0A00-00001D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30" name="Check Box 30" hidden="1">
                <a:extLst>
                  <a:ext uri="{63B3BB69-23CF-44E3-9099-C40C66FF867C}">
                    <a14:compatExt spid="_x0000_s153630"/>
                  </a:ext>
                  <a:ext uri="{FF2B5EF4-FFF2-40B4-BE49-F238E27FC236}">
                    <a16:creationId xmlns:a16="http://schemas.microsoft.com/office/drawing/2014/main" id="{00000000-0008-0000-0A00-00001E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31" name="Check Box 31" hidden="1">
                <a:extLst>
                  <a:ext uri="{63B3BB69-23CF-44E3-9099-C40C66FF867C}">
                    <a14:compatExt spid="_x0000_s153631"/>
                  </a:ext>
                  <a:ext uri="{FF2B5EF4-FFF2-40B4-BE49-F238E27FC236}">
                    <a16:creationId xmlns:a16="http://schemas.microsoft.com/office/drawing/2014/main" id="{00000000-0008-0000-0A00-00001F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32" name="Check Box 32" hidden="1">
                <a:extLst>
                  <a:ext uri="{63B3BB69-23CF-44E3-9099-C40C66FF867C}">
                    <a14:compatExt spid="_x0000_s153632"/>
                  </a:ext>
                  <a:ext uri="{FF2B5EF4-FFF2-40B4-BE49-F238E27FC236}">
                    <a16:creationId xmlns:a16="http://schemas.microsoft.com/office/drawing/2014/main" id="{00000000-0008-0000-0A00-000020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xdr:twoCellAnchor>
    <xdr:from>
      <xdr:col>9</xdr:col>
      <xdr:colOff>266700</xdr:colOff>
      <xdr:row>100</xdr:row>
      <xdr:rowOff>161925</xdr:rowOff>
    </xdr:from>
    <xdr:to>
      <xdr:col>12</xdr:col>
      <xdr:colOff>390524</xdr:colOff>
      <xdr:row>102</xdr:row>
      <xdr:rowOff>0</xdr:rowOff>
    </xdr:to>
    <xdr:sp macro="" textlink="">
      <xdr:nvSpPr>
        <xdr:cNvPr id="45" name="円/楕円 45">
          <a:extLst>
            <a:ext uri="{FF2B5EF4-FFF2-40B4-BE49-F238E27FC236}">
              <a16:creationId xmlns:a16="http://schemas.microsoft.com/office/drawing/2014/main" id="{00000000-0008-0000-0D00-00002D000000}"/>
            </a:ext>
          </a:extLst>
        </xdr:cNvPr>
        <xdr:cNvSpPr/>
      </xdr:nvSpPr>
      <xdr:spPr>
        <a:xfrm>
          <a:off x="3362325" y="19002375"/>
          <a:ext cx="1219199" cy="200025"/>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52</xdr:col>
          <xdr:colOff>0</xdr:colOff>
          <xdr:row>52</xdr:row>
          <xdr:rowOff>0</xdr:rowOff>
        </xdr:from>
        <xdr:to>
          <xdr:col>56</xdr:col>
          <xdr:colOff>247650</xdr:colOff>
          <xdr:row>52</xdr:row>
          <xdr:rowOff>47625</xdr:rowOff>
        </xdr:to>
        <xdr:grpSp>
          <xdr:nvGrpSpPr>
            <xdr:cNvPr id="46" name="グループ化 45">
              <a:extLst>
                <a:ext uri="{FF2B5EF4-FFF2-40B4-BE49-F238E27FC236}">
                  <a16:creationId xmlns:a16="http://schemas.microsoft.com/office/drawing/2014/main" id="{00000000-0008-0000-0D00-00002E000000}"/>
                </a:ext>
              </a:extLst>
            </xdr:cNvPr>
            <xdr:cNvGrpSpPr/>
          </xdr:nvGrpSpPr>
          <xdr:grpSpPr>
            <a:xfrm>
              <a:off x="18609235" y="9838765"/>
              <a:ext cx="2757768" cy="47625"/>
              <a:chOff x="8734417" y="6172200"/>
              <a:chExt cx="3067041" cy="180975"/>
            </a:xfrm>
          </xdr:grpSpPr>
          <xdr:sp macro="" textlink="">
            <xdr:nvSpPr>
              <xdr:cNvPr id="153633" name="Check Box 33" hidden="1">
                <a:extLst>
                  <a:ext uri="{63B3BB69-23CF-44E3-9099-C40C66FF867C}">
                    <a14:compatExt spid="_x0000_s153633"/>
                  </a:ext>
                  <a:ext uri="{FF2B5EF4-FFF2-40B4-BE49-F238E27FC236}">
                    <a16:creationId xmlns:a16="http://schemas.microsoft.com/office/drawing/2014/main" id="{00000000-0008-0000-0A00-000021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34" name="Check Box 34" hidden="1">
                <a:extLst>
                  <a:ext uri="{63B3BB69-23CF-44E3-9099-C40C66FF867C}">
                    <a14:compatExt spid="_x0000_s153634"/>
                  </a:ext>
                  <a:ext uri="{FF2B5EF4-FFF2-40B4-BE49-F238E27FC236}">
                    <a16:creationId xmlns:a16="http://schemas.microsoft.com/office/drawing/2014/main" id="{00000000-0008-0000-0A00-000022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35" name="Check Box 35" hidden="1">
                <a:extLst>
                  <a:ext uri="{63B3BB69-23CF-44E3-9099-C40C66FF867C}">
                    <a14:compatExt spid="_x0000_s153635"/>
                  </a:ext>
                  <a:ext uri="{FF2B5EF4-FFF2-40B4-BE49-F238E27FC236}">
                    <a16:creationId xmlns:a16="http://schemas.microsoft.com/office/drawing/2014/main" id="{00000000-0008-0000-0A00-000023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36" name="Check Box 36" hidden="1">
                <a:extLst>
                  <a:ext uri="{63B3BB69-23CF-44E3-9099-C40C66FF867C}">
                    <a14:compatExt spid="_x0000_s153636"/>
                  </a:ext>
                  <a:ext uri="{FF2B5EF4-FFF2-40B4-BE49-F238E27FC236}">
                    <a16:creationId xmlns:a16="http://schemas.microsoft.com/office/drawing/2014/main" id="{00000000-0008-0000-0A00-000024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52</xdr:row>
          <xdr:rowOff>0</xdr:rowOff>
        </xdr:from>
        <xdr:to>
          <xdr:col>56</xdr:col>
          <xdr:colOff>247650</xdr:colOff>
          <xdr:row>52</xdr:row>
          <xdr:rowOff>47625</xdr:rowOff>
        </xdr:to>
        <xdr:grpSp>
          <xdr:nvGrpSpPr>
            <xdr:cNvPr id="51" name="グループ化 50">
              <a:extLst>
                <a:ext uri="{FF2B5EF4-FFF2-40B4-BE49-F238E27FC236}">
                  <a16:creationId xmlns:a16="http://schemas.microsoft.com/office/drawing/2014/main" id="{00000000-0008-0000-0D00-000033000000}"/>
                </a:ext>
              </a:extLst>
            </xdr:cNvPr>
            <xdr:cNvGrpSpPr/>
          </xdr:nvGrpSpPr>
          <xdr:grpSpPr>
            <a:xfrm>
              <a:off x="18609235" y="9838765"/>
              <a:ext cx="2757768" cy="47625"/>
              <a:chOff x="8734417" y="6172200"/>
              <a:chExt cx="3067041" cy="180975"/>
            </a:xfrm>
          </xdr:grpSpPr>
          <xdr:sp macro="" textlink="">
            <xdr:nvSpPr>
              <xdr:cNvPr id="153637" name="Check Box 37" hidden="1">
                <a:extLst>
                  <a:ext uri="{63B3BB69-23CF-44E3-9099-C40C66FF867C}">
                    <a14:compatExt spid="_x0000_s153637"/>
                  </a:ext>
                  <a:ext uri="{FF2B5EF4-FFF2-40B4-BE49-F238E27FC236}">
                    <a16:creationId xmlns:a16="http://schemas.microsoft.com/office/drawing/2014/main" id="{00000000-0008-0000-0A00-000025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38" name="Check Box 38" hidden="1">
                <a:extLst>
                  <a:ext uri="{63B3BB69-23CF-44E3-9099-C40C66FF867C}">
                    <a14:compatExt spid="_x0000_s153638"/>
                  </a:ext>
                  <a:ext uri="{FF2B5EF4-FFF2-40B4-BE49-F238E27FC236}">
                    <a16:creationId xmlns:a16="http://schemas.microsoft.com/office/drawing/2014/main" id="{00000000-0008-0000-0A00-000026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39" name="Check Box 39" hidden="1">
                <a:extLst>
                  <a:ext uri="{63B3BB69-23CF-44E3-9099-C40C66FF867C}">
                    <a14:compatExt spid="_x0000_s153639"/>
                  </a:ext>
                  <a:ext uri="{FF2B5EF4-FFF2-40B4-BE49-F238E27FC236}">
                    <a16:creationId xmlns:a16="http://schemas.microsoft.com/office/drawing/2014/main" id="{00000000-0008-0000-0A00-000027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40" name="Check Box 40" hidden="1">
                <a:extLst>
                  <a:ext uri="{63B3BB69-23CF-44E3-9099-C40C66FF867C}">
                    <a14:compatExt spid="_x0000_s153640"/>
                  </a:ext>
                  <a:ext uri="{FF2B5EF4-FFF2-40B4-BE49-F238E27FC236}">
                    <a16:creationId xmlns:a16="http://schemas.microsoft.com/office/drawing/2014/main" id="{00000000-0008-0000-0A00-000028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xdr:twoCellAnchor>
    <xdr:from>
      <xdr:col>9</xdr:col>
      <xdr:colOff>183173</xdr:colOff>
      <xdr:row>126</xdr:row>
      <xdr:rowOff>175846</xdr:rowOff>
    </xdr:from>
    <xdr:to>
      <xdr:col>12</xdr:col>
      <xdr:colOff>306997</xdr:colOff>
      <xdr:row>128</xdr:row>
      <xdr:rowOff>13921</xdr:rowOff>
    </xdr:to>
    <xdr:sp macro="" textlink="">
      <xdr:nvSpPr>
        <xdr:cNvPr id="56" name="円/楕円 56">
          <a:extLst>
            <a:ext uri="{FF2B5EF4-FFF2-40B4-BE49-F238E27FC236}">
              <a16:creationId xmlns:a16="http://schemas.microsoft.com/office/drawing/2014/main" id="{00000000-0008-0000-0D00-000038000000}"/>
            </a:ext>
          </a:extLst>
        </xdr:cNvPr>
        <xdr:cNvSpPr/>
      </xdr:nvSpPr>
      <xdr:spPr>
        <a:xfrm>
          <a:off x="3278798" y="23569246"/>
          <a:ext cx="1219199" cy="200025"/>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381000</xdr:colOff>
      <xdr:row>74</xdr:row>
      <xdr:rowOff>114300</xdr:rowOff>
    </xdr:from>
    <xdr:to>
      <xdr:col>12</xdr:col>
      <xdr:colOff>371475</xdr:colOff>
      <xdr:row>77</xdr:row>
      <xdr:rowOff>38100</xdr:rowOff>
    </xdr:to>
    <xdr:sp macro="" textlink="">
      <xdr:nvSpPr>
        <xdr:cNvPr id="57" name="円/楕円 57">
          <a:extLst>
            <a:ext uri="{FF2B5EF4-FFF2-40B4-BE49-F238E27FC236}">
              <a16:creationId xmlns:a16="http://schemas.microsoft.com/office/drawing/2014/main" id="{00000000-0008-0000-0D00-000039000000}"/>
            </a:ext>
          </a:extLst>
        </xdr:cNvPr>
        <xdr:cNvSpPr/>
      </xdr:nvSpPr>
      <xdr:spPr>
        <a:xfrm>
          <a:off x="3476625" y="14497050"/>
          <a:ext cx="1085850" cy="466725"/>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63273</xdr:colOff>
      <xdr:row>102</xdr:row>
      <xdr:rowOff>0</xdr:rowOff>
    </xdr:from>
    <xdr:to>
      <xdr:col>13</xdr:col>
      <xdr:colOff>17737</xdr:colOff>
      <xdr:row>103</xdr:row>
      <xdr:rowOff>44223</xdr:rowOff>
    </xdr:to>
    <xdr:cxnSp macro="">
      <xdr:nvCxnSpPr>
        <xdr:cNvPr id="58" name="直線矢印コネクタ 57">
          <a:extLst>
            <a:ext uri="{FF2B5EF4-FFF2-40B4-BE49-F238E27FC236}">
              <a16:creationId xmlns:a16="http://schemas.microsoft.com/office/drawing/2014/main" id="{00000000-0008-0000-0D00-00003A000000}"/>
            </a:ext>
          </a:extLst>
        </xdr:cNvPr>
        <xdr:cNvCxnSpPr>
          <a:stCxn id="59" idx="1"/>
          <a:endCxn id="45" idx="4"/>
        </xdr:cNvCxnSpPr>
      </xdr:nvCxnSpPr>
      <xdr:spPr>
        <a:xfrm flipH="1" flipV="1">
          <a:off x="3968523" y="19202400"/>
          <a:ext cx="764089" cy="2251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17737</xdr:colOff>
      <xdr:row>102</xdr:row>
      <xdr:rowOff>47625</xdr:rowOff>
    </xdr:from>
    <xdr:to>
      <xdr:col>22</xdr:col>
      <xdr:colOff>209550</xdr:colOff>
      <xdr:row>104</xdr:row>
      <xdr:rowOff>40821</xdr:rowOff>
    </xdr:to>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4732612" y="19250025"/>
          <a:ext cx="2754038" cy="3456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財政融資資金に係る内訳を記入</a:t>
          </a:r>
        </a:p>
      </xdr:txBody>
    </xdr:sp>
    <xdr:clientData/>
  </xdr:twoCellAnchor>
  <xdr:twoCellAnchor>
    <xdr:from>
      <xdr:col>9</xdr:col>
      <xdr:colOff>183173</xdr:colOff>
      <xdr:row>135</xdr:row>
      <xdr:rowOff>175846</xdr:rowOff>
    </xdr:from>
    <xdr:to>
      <xdr:col>12</xdr:col>
      <xdr:colOff>306997</xdr:colOff>
      <xdr:row>137</xdr:row>
      <xdr:rowOff>13921</xdr:rowOff>
    </xdr:to>
    <xdr:sp macro="" textlink="">
      <xdr:nvSpPr>
        <xdr:cNvPr id="60" name="円/楕円 60">
          <a:extLst>
            <a:ext uri="{FF2B5EF4-FFF2-40B4-BE49-F238E27FC236}">
              <a16:creationId xmlns:a16="http://schemas.microsoft.com/office/drawing/2014/main" id="{00000000-0008-0000-0D00-00003C000000}"/>
            </a:ext>
          </a:extLst>
        </xdr:cNvPr>
        <xdr:cNvSpPr/>
      </xdr:nvSpPr>
      <xdr:spPr>
        <a:xfrm>
          <a:off x="3278798" y="25026571"/>
          <a:ext cx="1219199" cy="200025"/>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17736</xdr:colOff>
      <xdr:row>128</xdr:row>
      <xdr:rowOff>79749</xdr:rowOff>
    </xdr:from>
    <xdr:to>
      <xdr:col>24</xdr:col>
      <xdr:colOff>266700</xdr:colOff>
      <xdr:row>130</xdr:row>
      <xdr:rowOff>70224</xdr:rowOff>
    </xdr:to>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4732611" y="23835099"/>
          <a:ext cx="3382689" cy="247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公共下水道事業に係る起債限度額を記入</a:t>
          </a:r>
        </a:p>
      </xdr:txBody>
    </xdr:sp>
    <xdr:clientData/>
  </xdr:twoCellAnchor>
  <xdr:twoCellAnchor>
    <xdr:from>
      <xdr:col>12</xdr:col>
      <xdr:colOff>9525</xdr:colOff>
      <xdr:row>127</xdr:row>
      <xdr:rowOff>171450</xdr:rowOff>
    </xdr:from>
    <xdr:to>
      <xdr:col>13</xdr:col>
      <xdr:colOff>17736</xdr:colOff>
      <xdr:row>129</xdr:row>
      <xdr:rowOff>70224</xdr:rowOff>
    </xdr:to>
    <xdr:cxnSp macro="">
      <xdr:nvCxnSpPr>
        <xdr:cNvPr id="62" name="直線矢印コネクタ 61">
          <a:extLst>
            <a:ext uri="{FF2B5EF4-FFF2-40B4-BE49-F238E27FC236}">
              <a16:creationId xmlns:a16="http://schemas.microsoft.com/office/drawing/2014/main" id="{00000000-0008-0000-0D00-00003E000000}"/>
            </a:ext>
          </a:extLst>
        </xdr:cNvPr>
        <xdr:cNvCxnSpPr>
          <a:stCxn id="61" idx="1"/>
        </xdr:cNvCxnSpPr>
      </xdr:nvCxnSpPr>
      <xdr:spPr>
        <a:xfrm flipH="1" flipV="1">
          <a:off x="4200525" y="23745825"/>
          <a:ext cx="532086" cy="2607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8210</xdr:colOff>
      <xdr:row>137</xdr:row>
      <xdr:rowOff>70221</xdr:rowOff>
    </xdr:from>
    <xdr:to>
      <xdr:col>25</xdr:col>
      <xdr:colOff>9525</xdr:colOff>
      <xdr:row>138</xdr:row>
      <xdr:rowOff>142874</xdr:rowOff>
    </xdr:to>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4723085" y="25282896"/>
          <a:ext cx="3420790" cy="25362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流域下水道事業に係る起債限度額を記入</a:t>
          </a:r>
        </a:p>
      </xdr:txBody>
    </xdr:sp>
    <xdr:clientData/>
  </xdr:twoCellAnchor>
  <xdr:twoCellAnchor>
    <xdr:from>
      <xdr:col>11</xdr:col>
      <xdr:colOff>276225</xdr:colOff>
      <xdr:row>137</xdr:row>
      <xdr:rowOff>0</xdr:rowOff>
    </xdr:from>
    <xdr:to>
      <xdr:col>13</xdr:col>
      <xdr:colOff>8210</xdr:colOff>
      <xdr:row>138</xdr:row>
      <xdr:rowOff>11298</xdr:rowOff>
    </xdr:to>
    <xdr:cxnSp macro="">
      <xdr:nvCxnSpPr>
        <xdr:cNvPr id="64" name="直線矢印コネクタ 63">
          <a:extLst>
            <a:ext uri="{FF2B5EF4-FFF2-40B4-BE49-F238E27FC236}">
              <a16:creationId xmlns:a16="http://schemas.microsoft.com/office/drawing/2014/main" id="{00000000-0008-0000-0D00-000040000000}"/>
            </a:ext>
          </a:extLst>
        </xdr:cNvPr>
        <xdr:cNvCxnSpPr>
          <a:stCxn id="63" idx="1"/>
        </xdr:cNvCxnSpPr>
      </xdr:nvCxnSpPr>
      <xdr:spPr>
        <a:xfrm flipH="1" flipV="1">
          <a:off x="4181475" y="25212675"/>
          <a:ext cx="541610" cy="192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155987</xdr:colOff>
      <xdr:row>77</xdr:row>
      <xdr:rowOff>47494</xdr:rowOff>
    </xdr:from>
    <xdr:to>
      <xdr:col>26</xdr:col>
      <xdr:colOff>76201</xdr:colOff>
      <xdr:row>78</xdr:row>
      <xdr:rowOff>161925</xdr:rowOff>
    </xdr:to>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6861587" y="14973169"/>
          <a:ext cx="1634714" cy="29540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合計額を記入</a:t>
          </a:r>
        </a:p>
      </xdr:txBody>
    </xdr:sp>
    <xdr:clientData/>
  </xdr:twoCellAnchor>
  <xdr:twoCellAnchor>
    <xdr:from>
      <xdr:col>12</xdr:col>
      <xdr:colOff>285750</xdr:colOff>
      <xdr:row>75</xdr:row>
      <xdr:rowOff>161927</xdr:rowOff>
    </xdr:from>
    <xdr:to>
      <xdr:col>20</xdr:col>
      <xdr:colOff>142875</xdr:colOff>
      <xdr:row>77</xdr:row>
      <xdr:rowOff>114300</xdr:rowOff>
    </xdr:to>
    <xdr:cxnSp macro="">
      <xdr:nvCxnSpPr>
        <xdr:cNvPr id="66" name="直線矢印コネクタ 65">
          <a:extLst>
            <a:ext uri="{FF2B5EF4-FFF2-40B4-BE49-F238E27FC236}">
              <a16:creationId xmlns:a16="http://schemas.microsoft.com/office/drawing/2014/main" id="{00000000-0008-0000-0D00-000042000000}"/>
            </a:ext>
          </a:extLst>
        </xdr:cNvPr>
        <xdr:cNvCxnSpPr/>
      </xdr:nvCxnSpPr>
      <xdr:spPr>
        <a:xfrm flipH="1" flipV="1">
          <a:off x="4476750" y="14725652"/>
          <a:ext cx="2371725" cy="3143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22636</xdr:colOff>
      <xdr:row>77</xdr:row>
      <xdr:rowOff>85594</xdr:rowOff>
    </xdr:from>
    <xdr:to>
      <xdr:col>18</xdr:col>
      <xdr:colOff>133350</xdr:colOff>
      <xdr:row>78</xdr:row>
      <xdr:rowOff>161925</xdr:rowOff>
    </xdr:to>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1222786" y="15011269"/>
          <a:ext cx="5025614" cy="25730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全ての起債の目的を記入する。または、「○○○○ほか」と記入</a:t>
          </a:r>
        </a:p>
      </xdr:txBody>
    </xdr:sp>
    <xdr:clientData/>
  </xdr:twoCellAnchor>
  <xdr:twoCellAnchor>
    <xdr:from>
      <xdr:col>3</xdr:col>
      <xdr:colOff>152401</xdr:colOff>
      <xdr:row>75</xdr:row>
      <xdr:rowOff>171453</xdr:rowOff>
    </xdr:from>
    <xdr:to>
      <xdr:col>4</xdr:col>
      <xdr:colOff>19050</xdr:colOff>
      <xdr:row>77</xdr:row>
      <xdr:rowOff>152400</xdr:rowOff>
    </xdr:to>
    <xdr:cxnSp macro="">
      <xdr:nvCxnSpPr>
        <xdr:cNvPr id="68" name="直線矢印コネクタ 67">
          <a:extLst>
            <a:ext uri="{FF2B5EF4-FFF2-40B4-BE49-F238E27FC236}">
              <a16:creationId xmlns:a16="http://schemas.microsoft.com/office/drawing/2014/main" id="{00000000-0008-0000-0D00-000044000000}"/>
            </a:ext>
          </a:extLst>
        </xdr:cNvPr>
        <xdr:cNvCxnSpPr/>
      </xdr:nvCxnSpPr>
      <xdr:spPr>
        <a:xfrm flipH="1" flipV="1">
          <a:off x="1066801" y="14735178"/>
          <a:ext cx="152399" cy="34289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74</xdr:row>
      <xdr:rowOff>1</xdr:rowOff>
    </xdr:from>
    <xdr:to>
      <xdr:col>5</xdr:col>
      <xdr:colOff>571500</xdr:colOff>
      <xdr:row>76</xdr:row>
      <xdr:rowOff>76201</xdr:rowOff>
    </xdr:to>
    <xdr:sp macro="" textlink="">
      <xdr:nvSpPr>
        <xdr:cNvPr id="69" name="円/楕円 69">
          <a:extLst>
            <a:ext uri="{FF2B5EF4-FFF2-40B4-BE49-F238E27FC236}">
              <a16:creationId xmlns:a16="http://schemas.microsoft.com/office/drawing/2014/main" id="{00000000-0008-0000-0D00-000045000000}"/>
            </a:ext>
          </a:extLst>
        </xdr:cNvPr>
        <xdr:cNvSpPr/>
      </xdr:nvSpPr>
      <xdr:spPr>
        <a:xfrm>
          <a:off x="914400" y="14382751"/>
          <a:ext cx="1200150" cy="438150"/>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52</xdr:col>
          <xdr:colOff>0</xdr:colOff>
          <xdr:row>144</xdr:row>
          <xdr:rowOff>0</xdr:rowOff>
        </xdr:from>
        <xdr:to>
          <xdr:col>56</xdr:col>
          <xdr:colOff>247650</xdr:colOff>
          <xdr:row>144</xdr:row>
          <xdr:rowOff>47625</xdr:rowOff>
        </xdr:to>
        <xdr:grpSp>
          <xdr:nvGrpSpPr>
            <xdr:cNvPr id="70" name="グループ化 69">
              <a:extLst>
                <a:ext uri="{FF2B5EF4-FFF2-40B4-BE49-F238E27FC236}">
                  <a16:creationId xmlns:a16="http://schemas.microsoft.com/office/drawing/2014/main" id="{00000000-0008-0000-0D00-000046000000}"/>
                </a:ext>
              </a:extLst>
            </xdr:cNvPr>
            <xdr:cNvGrpSpPr/>
          </xdr:nvGrpSpPr>
          <xdr:grpSpPr>
            <a:xfrm>
              <a:off x="18609235" y="26012588"/>
              <a:ext cx="2757768" cy="47625"/>
              <a:chOff x="8734417" y="6172200"/>
              <a:chExt cx="3067041" cy="180975"/>
            </a:xfrm>
          </xdr:grpSpPr>
          <xdr:sp macro="" textlink="">
            <xdr:nvSpPr>
              <xdr:cNvPr id="153641" name="Check Box 41" hidden="1">
                <a:extLst>
                  <a:ext uri="{63B3BB69-23CF-44E3-9099-C40C66FF867C}">
                    <a14:compatExt spid="_x0000_s153641"/>
                  </a:ext>
                  <a:ext uri="{FF2B5EF4-FFF2-40B4-BE49-F238E27FC236}">
                    <a16:creationId xmlns:a16="http://schemas.microsoft.com/office/drawing/2014/main" id="{00000000-0008-0000-0A00-000029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42" name="Check Box 42" hidden="1">
                <a:extLst>
                  <a:ext uri="{63B3BB69-23CF-44E3-9099-C40C66FF867C}">
                    <a14:compatExt spid="_x0000_s153642"/>
                  </a:ext>
                  <a:ext uri="{FF2B5EF4-FFF2-40B4-BE49-F238E27FC236}">
                    <a16:creationId xmlns:a16="http://schemas.microsoft.com/office/drawing/2014/main" id="{00000000-0008-0000-0A00-00002A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43" name="Check Box 43" hidden="1">
                <a:extLst>
                  <a:ext uri="{63B3BB69-23CF-44E3-9099-C40C66FF867C}">
                    <a14:compatExt spid="_x0000_s153643"/>
                  </a:ext>
                  <a:ext uri="{FF2B5EF4-FFF2-40B4-BE49-F238E27FC236}">
                    <a16:creationId xmlns:a16="http://schemas.microsoft.com/office/drawing/2014/main" id="{00000000-0008-0000-0A00-00002B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44" name="Check Box 44" hidden="1">
                <a:extLst>
                  <a:ext uri="{63B3BB69-23CF-44E3-9099-C40C66FF867C}">
                    <a14:compatExt spid="_x0000_s153644"/>
                  </a:ext>
                  <a:ext uri="{FF2B5EF4-FFF2-40B4-BE49-F238E27FC236}">
                    <a16:creationId xmlns:a16="http://schemas.microsoft.com/office/drawing/2014/main" id="{00000000-0008-0000-0A00-00002C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140</xdr:row>
          <xdr:rowOff>0</xdr:rowOff>
        </xdr:from>
        <xdr:to>
          <xdr:col>56</xdr:col>
          <xdr:colOff>247650</xdr:colOff>
          <xdr:row>140</xdr:row>
          <xdr:rowOff>47625</xdr:rowOff>
        </xdr:to>
        <xdr:grpSp>
          <xdr:nvGrpSpPr>
            <xdr:cNvPr id="75" name="グループ化 74">
              <a:extLst>
                <a:ext uri="{FF2B5EF4-FFF2-40B4-BE49-F238E27FC236}">
                  <a16:creationId xmlns:a16="http://schemas.microsoft.com/office/drawing/2014/main" id="{00000000-0008-0000-0D00-00004B000000}"/>
                </a:ext>
              </a:extLst>
            </xdr:cNvPr>
            <xdr:cNvGrpSpPr/>
          </xdr:nvGrpSpPr>
          <xdr:grpSpPr>
            <a:xfrm>
              <a:off x="18609235" y="25310353"/>
              <a:ext cx="2757768" cy="47625"/>
              <a:chOff x="8734417" y="6172200"/>
              <a:chExt cx="3067041" cy="180975"/>
            </a:xfrm>
          </xdr:grpSpPr>
          <xdr:sp macro="" textlink="">
            <xdr:nvSpPr>
              <xdr:cNvPr id="153645" name="Check Box 45" hidden="1">
                <a:extLst>
                  <a:ext uri="{63B3BB69-23CF-44E3-9099-C40C66FF867C}">
                    <a14:compatExt spid="_x0000_s153645"/>
                  </a:ext>
                  <a:ext uri="{FF2B5EF4-FFF2-40B4-BE49-F238E27FC236}">
                    <a16:creationId xmlns:a16="http://schemas.microsoft.com/office/drawing/2014/main" id="{00000000-0008-0000-0A00-00002D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46" name="Check Box 46" hidden="1">
                <a:extLst>
                  <a:ext uri="{63B3BB69-23CF-44E3-9099-C40C66FF867C}">
                    <a14:compatExt spid="_x0000_s153646"/>
                  </a:ext>
                  <a:ext uri="{FF2B5EF4-FFF2-40B4-BE49-F238E27FC236}">
                    <a16:creationId xmlns:a16="http://schemas.microsoft.com/office/drawing/2014/main" id="{00000000-0008-0000-0A00-00002E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47" name="Check Box 47" hidden="1">
                <a:extLst>
                  <a:ext uri="{63B3BB69-23CF-44E3-9099-C40C66FF867C}">
                    <a14:compatExt spid="_x0000_s153647"/>
                  </a:ext>
                  <a:ext uri="{FF2B5EF4-FFF2-40B4-BE49-F238E27FC236}">
                    <a16:creationId xmlns:a16="http://schemas.microsoft.com/office/drawing/2014/main" id="{00000000-0008-0000-0A00-00002F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48" name="Check Box 48" hidden="1">
                <a:extLst>
                  <a:ext uri="{63B3BB69-23CF-44E3-9099-C40C66FF867C}">
                    <a14:compatExt spid="_x0000_s153648"/>
                  </a:ext>
                  <a:ext uri="{FF2B5EF4-FFF2-40B4-BE49-F238E27FC236}">
                    <a16:creationId xmlns:a16="http://schemas.microsoft.com/office/drawing/2014/main" id="{00000000-0008-0000-0A00-000030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52</xdr:col>
          <xdr:colOff>0</xdr:colOff>
          <xdr:row>140</xdr:row>
          <xdr:rowOff>0</xdr:rowOff>
        </xdr:from>
        <xdr:to>
          <xdr:col>56</xdr:col>
          <xdr:colOff>247650</xdr:colOff>
          <xdr:row>140</xdr:row>
          <xdr:rowOff>47625</xdr:rowOff>
        </xdr:to>
        <xdr:grpSp>
          <xdr:nvGrpSpPr>
            <xdr:cNvPr id="80" name="グループ化 79">
              <a:extLst>
                <a:ext uri="{FF2B5EF4-FFF2-40B4-BE49-F238E27FC236}">
                  <a16:creationId xmlns:a16="http://schemas.microsoft.com/office/drawing/2014/main" id="{00000000-0008-0000-0D00-000050000000}"/>
                </a:ext>
              </a:extLst>
            </xdr:cNvPr>
            <xdr:cNvGrpSpPr/>
          </xdr:nvGrpSpPr>
          <xdr:grpSpPr>
            <a:xfrm>
              <a:off x="18609235" y="25310353"/>
              <a:ext cx="2757768" cy="47625"/>
              <a:chOff x="8734417" y="6172200"/>
              <a:chExt cx="3067041" cy="180975"/>
            </a:xfrm>
          </xdr:grpSpPr>
          <xdr:sp macro="" textlink="">
            <xdr:nvSpPr>
              <xdr:cNvPr id="153649" name="Check Box 49" hidden="1">
                <a:extLst>
                  <a:ext uri="{63B3BB69-23CF-44E3-9099-C40C66FF867C}">
                    <a14:compatExt spid="_x0000_s153649"/>
                  </a:ext>
                  <a:ext uri="{FF2B5EF4-FFF2-40B4-BE49-F238E27FC236}">
                    <a16:creationId xmlns:a16="http://schemas.microsoft.com/office/drawing/2014/main" id="{00000000-0008-0000-0A00-000031580200}"/>
                  </a:ext>
                </a:extLst>
              </xdr:cNvPr>
              <xdr:cNvSpPr/>
            </xdr:nvSpPr>
            <xdr:spPr bwMode="auto">
              <a:xfrm>
                <a:off x="8734417"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53650" name="Check Box 50" hidden="1">
                <a:extLst>
                  <a:ext uri="{63B3BB69-23CF-44E3-9099-C40C66FF867C}">
                    <a14:compatExt spid="_x0000_s153650"/>
                  </a:ext>
                  <a:ext uri="{FF2B5EF4-FFF2-40B4-BE49-F238E27FC236}">
                    <a16:creationId xmlns:a16="http://schemas.microsoft.com/office/drawing/2014/main" id="{00000000-0008-0000-0A00-0000325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53651" name="Check Box 51" hidden="1">
                <a:extLst>
                  <a:ext uri="{63B3BB69-23CF-44E3-9099-C40C66FF867C}">
                    <a14:compatExt spid="_x0000_s153651"/>
                  </a:ext>
                  <a:ext uri="{FF2B5EF4-FFF2-40B4-BE49-F238E27FC236}">
                    <a16:creationId xmlns:a16="http://schemas.microsoft.com/office/drawing/2014/main" id="{00000000-0008-0000-0A00-000033580200}"/>
                  </a:ext>
                </a:extLst>
              </xdr:cNvPr>
              <xdr:cNvSpPr/>
            </xdr:nvSpPr>
            <xdr:spPr bwMode="auto">
              <a:xfrm>
                <a:off x="10226220"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53652" name="Check Box 52" hidden="1">
                <a:extLst>
                  <a:ext uri="{63B3BB69-23CF-44E3-9099-C40C66FF867C}">
                    <a14:compatExt spid="_x0000_s153652"/>
                  </a:ext>
                  <a:ext uri="{FF2B5EF4-FFF2-40B4-BE49-F238E27FC236}">
                    <a16:creationId xmlns:a16="http://schemas.microsoft.com/office/drawing/2014/main" id="{00000000-0008-0000-0A00-000034580200}"/>
                  </a:ext>
                </a:extLst>
              </xdr:cNvPr>
              <xdr:cNvSpPr/>
            </xdr:nvSpPr>
            <xdr:spPr bwMode="auto">
              <a:xfrm>
                <a:off x="10946023" y="6172200"/>
                <a:ext cx="85543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xdr:twoCellAnchor>
    <xdr:from>
      <xdr:col>20</xdr:col>
      <xdr:colOff>204107</xdr:colOff>
      <xdr:row>155</xdr:row>
      <xdr:rowOff>149679</xdr:rowOff>
    </xdr:from>
    <xdr:to>
      <xdr:col>23</xdr:col>
      <xdr:colOff>112939</xdr:colOff>
      <xdr:row>159</xdr:row>
      <xdr:rowOff>35379</xdr:rowOff>
    </xdr:to>
    <xdr:sp macro="" textlink="">
      <xdr:nvSpPr>
        <xdr:cNvPr id="85" name="円/楕円 85">
          <a:extLst>
            <a:ext uri="{FF2B5EF4-FFF2-40B4-BE49-F238E27FC236}">
              <a16:creationId xmlns:a16="http://schemas.microsoft.com/office/drawing/2014/main" id="{00000000-0008-0000-0D00-000055000000}"/>
            </a:ext>
          </a:extLst>
        </xdr:cNvPr>
        <xdr:cNvSpPr/>
      </xdr:nvSpPr>
      <xdr:spPr>
        <a:xfrm>
          <a:off x="6909707" y="28658004"/>
          <a:ext cx="766082" cy="609600"/>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69584</xdr:colOff>
      <xdr:row>153</xdr:row>
      <xdr:rowOff>136070</xdr:rowOff>
    </xdr:from>
    <xdr:to>
      <xdr:col>32</xdr:col>
      <xdr:colOff>39674</xdr:colOff>
      <xdr:row>162</xdr:row>
      <xdr:rowOff>89781</xdr:rowOff>
    </xdr:to>
    <xdr:cxnSp macro="">
      <xdr:nvCxnSpPr>
        <xdr:cNvPr id="86" name="直線矢印コネクタ 85">
          <a:extLst>
            <a:ext uri="{FF2B5EF4-FFF2-40B4-BE49-F238E27FC236}">
              <a16:creationId xmlns:a16="http://schemas.microsoft.com/office/drawing/2014/main" id="{00000000-0008-0000-0D00-000056000000}"/>
            </a:ext>
          </a:extLst>
        </xdr:cNvPr>
        <xdr:cNvCxnSpPr>
          <a:stCxn id="87" idx="2"/>
          <a:endCxn id="88" idx="6"/>
        </xdr:cNvCxnSpPr>
      </xdr:nvCxnSpPr>
      <xdr:spPr>
        <a:xfrm flipH="1">
          <a:off x="8149025" y="27848217"/>
          <a:ext cx="1314796" cy="14889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198664</xdr:colOff>
      <xdr:row>146</xdr:row>
      <xdr:rowOff>152398</xdr:rowOff>
    </xdr:from>
    <xdr:to>
      <xdr:col>37</xdr:col>
      <xdr:colOff>176893</xdr:colOff>
      <xdr:row>153</xdr:row>
      <xdr:rowOff>136070</xdr:rowOff>
    </xdr:to>
    <xdr:sp macro="" textlink="">
      <xdr:nvSpPr>
        <xdr:cNvPr id="87" name="テキスト ボックス 86">
          <a:extLst>
            <a:ext uri="{FF2B5EF4-FFF2-40B4-BE49-F238E27FC236}">
              <a16:creationId xmlns:a16="http://schemas.microsoft.com/office/drawing/2014/main" id="{00000000-0008-0000-0D00-000057000000}"/>
            </a:ext>
          </a:extLst>
        </xdr:cNvPr>
        <xdr:cNvSpPr txBox="1"/>
      </xdr:nvSpPr>
      <xdr:spPr>
        <a:xfrm>
          <a:off x="8618764" y="26955748"/>
          <a:ext cx="3092904" cy="139337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予算上、具体的な利率の上限を定めていない場合は、「その他参考」欄を活用し、内容がわかるよう記入</a:t>
          </a:r>
        </a:p>
      </xdr:txBody>
    </xdr:sp>
    <xdr:clientData/>
  </xdr:twoCellAnchor>
  <xdr:twoCellAnchor>
    <xdr:from>
      <xdr:col>1</xdr:col>
      <xdr:colOff>80015</xdr:colOff>
      <xdr:row>161</xdr:row>
      <xdr:rowOff>70437</xdr:rowOff>
    </xdr:from>
    <xdr:to>
      <xdr:col>27</xdr:col>
      <xdr:colOff>66409</xdr:colOff>
      <xdr:row>163</xdr:row>
      <xdr:rowOff>120331</xdr:rowOff>
    </xdr:to>
    <xdr:sp macro="" textlink="">
      <xdr:nvSpPr>
        <xdr:cNvPr id="88" name="円/楕円 88">
          <a:extLst>
            <a:ext uri="{FF2B5EF4-FFF2-40B4-BE49-F238E27FC236}">
              <a16:creationId xmlns:a16="http://schemas.microsoft.com/office/drawing/2014/main" id="{00000000-0008-0000-0D00-000058000000}"/>
            </a:ext>
          </a:extLst>
        </xdr:cNvPr>
        <xdr:cNvSpPr/>
      </xdr:nvSpPr>
      <xdr:spPr>
        <a:xfrm>
          <a:off x="136044" y="29149702"/>
          <a:ext cx="8009806" cy="374864"/>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112939</xdr:colOff>
      <xdr:row>153</xdr:row>
      <xdr:rowOff>136070</xdr:rowOff>
    </xdr:from>
    <xdr:to>
      <xdr:col>32</xdr:col>
      <xdr:colOff>31297</xdr:colOff>
      <xdr:row>157</xdr:row>
      <xdr:rowOff>92529</xdr:rowOff>
    </xdr:to>
    <xdr:cxnSp macro="">
      <xdr:nvCxnSpPr>
        <xdr:cNvPr id="89" name="直線矢印コネクタ 88">
          <a:extLst>
            <a:ext uri="{FF2B5EF4-FFF2-40B4-BE49-F238E27FC236}">
              <a16:creationId xmlns:a16="http://schemas.microsoft.com/office/drawing/2014/main" id="{00000000-0008-0000-0D00-000059000000}"/>
            </a:ext>
          </a:extLst>
        </xdr:cNvPr>
        <xdr:cNvCxnSpPr>
          <a:stCxn id="87" idx="2"/>
          <a:endCxn id="85" idx="6"/>
        </xdr:cNvCxnSpPr>
      </xdr:nvCxnSpPr>
      <xdr:spPr>
        <a:xfrm flipH="1">
          <a:off x="7675789" y="28349120"/>
          <a:ext cx="2490108" cy="61368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170490</xdr:colOff>
      <xdr:row>142</xdr:row>
      <xdr:rowOff>88047</xdr:rowOff>
    </xdr:from>
    <xdr:to>
      <xdr:col>38</xdr:col>
      <xdr:colOff>272143</xdr:colOff>
      <xdr:row>145</xdr:row>
      <xdr:rowOff>139274</xdr:rowOff>
    </xdr:to>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8304840" y="26043672"/>
          <a:ext cx="3787828" cy="71797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起債限度額は定めているが資金区分ごとの限度額を</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r>
            <a:rPr kumimoji="1" lang="ja-JP" altLang="en-US" sz="1100" b="1">
              <a:solidFill>
                <a:srgbClr val="FF0000"/>
              </a:solidFill>
              <a:latin typeface="ＭＳ ゴシック" panose="020B0609070205080204" pitchFamily="49" charset="-128"/>
              <a:ea typeface="ＭＳ ゴシック" panose="020B0609070205080204" pitchFamily="49" charset="-128"/>
            </a:rPr>
            <a:t>定めていない場合、「（うち財政融資資金）」欄に</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r>
            <a:rPr kumimoji="1" lang="ja-JP" altLang="en-US" sz="1100" b="1">
              <a:solidFill>
                <a:srgbClr val="FF0000"/>
              </a:solidFill>
              <a:latin typeface="ＭＳ ゴシック" panose="020B0609070205080204" pitchFamily="49" charset="-128"/>
              <a:ea typeface="ＭＳ ゴシック" panose="020B0609070205080204" pitchFamily="49" charset="-128"/>
            </a:rPr>
            <a:t>は、便宜上、借入金額と同額を記入</a:t>
          </a:r>
        </a:p>
      </xdr:txBody>
    </xdr:sp>
    <xdr:clientData/>
  </xdr:twoCellAnchor>
  <xdr:twoCellAnchor>
    <xdr:from>
      <xdr:col>12</xdr:col>
      <xdr:colOff>414617</xdr:colOff>
      <xdr:row>144</xdr:row>
      <xdr:rowOff>96852</xdr:rowOff>
    </xdr:from>
    <xdr:to>
      <xdr:col>25</xdr:col>
      <xdr:colOff>170490</xdr:colOff>
      <xdr:row>155</xdr:row>
      <xdr:rowOff>123265</xdr:rowOff>
    </xdr:to>
    <xdr:cxnSp macro="">
      <xdr:nvCxnSpPr>
        <xdr:cNvPr id="91" name="直線矢印コネクタ 90">
          <a:extLst>
            <a:ext uri="{FF2B5EF4-FFF2-40B4-BE49-F238E27FC236}">
              <a16:creationId xmlns:a16="http://schemas.microsoft.com/office/drawing/2014/main" id="{00000000-0008-0000-0D00-00005B000000}"/>
            </a:ext>
          </a:extLst>
        </xdr:cNvPr>
        <xdr:cNvCxnSpPr>
          <a:stCxn id="90" idx="1"/>
        </xdr:cNvCxnSpPr>
      </xdr:nvCxnSpPr>
      <xdr:spPr>
        <a:xfrm flipH="1">
          <a:off x="4605617" y="26404902"/>
          <a:ext cx="3699223" cy="22266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326572</xdr:colOff>
      <xdr:row>155</xdr:row>
      <xdr:rowOff>27214</xdr:rowOff>
    </xdr:from>
    <xdr:to>
      <xdr:col>13</xdr:col>
      <xdr:colOff>54429</xdr:colOff>
      <xdr:row>160</xdr:row>
      <xdr:rowOff>149678</xdr:rowOff>
    </xdr:to>
    <xdr:sp macro="" textlink="">
      <xdr:nvSpPr>
        <xdr:cNvPr id="92" name="円/楕円 92">
          <a:extLst>
            <a:ext uri="{FF2B5EF4-FFF2-40B4-BE49-F238E27FC236}">
              <a16:creationId xmlns:a16="http://schemas.microsoft.com/office/drawing/2014/main" id="{00000000-0008-0000-0D00-00005C000000}"/>
            </a:ext>
          </a:extLst>
        </xdr:cNvPr>
        <xdr:cNvSpPr/>
      </xdr:nvSpPr>
      <xdr:spPr>
        <a:xfrm>
          <a:off x="2526847" y="28535539"/>
          <a:ext cx="2242457" cy="1027339"/>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86390</xdr:colOff>
      <xdr:row>5</xdr:row>
      <xdr:rowOff>123052</xdr:rowOff>
    </xdr:from>
    <xdr:to>
      <xdr:col>38</xdr:col>
      <xdr:colOff>247649</xdr:colOff>
      <xdr:row>12</xdr:row>
      <xdr:rowOff>102534</xdr:rowOff>
    </xdr:to>
    <xdr:pic>
      <xdr:nvPicPr>
        <xdr:cNvPr id="93" name="図 92">
          <a:extLst>
            <a:ext uri="{FF2B5EF4-FFF2-40B4-BE49-F238E27FC236}">
              <a16:creationId xmlns:a16="http://schemas.microsoft.com/office/drawing/2014/main" id="{00000000-0008-0000-0D00-00005D000000}"/>
            </a:ext>
          </a:extLst>
        </xdr:cNvPr>
        <xdr:cNvPicPr>
          <a:picLocks noChangeAspect="1"/>
        </xdr:cNvPicPr>
      </xdr:nvPicPr>
      <xdr:blipFill>
        <a:blip xmlns:r="http://schemas.openxmlformats.org/officeDocument/2006/relationships" r:embed="rId1"/>
        <a:stretch>
          <a:fillRect/>
        </a:stretch>
      </xdr:blipFill>
      <xdr:spPr>
        <a:xfrm>
          <a:off x="8220740" y="923152"/>
          <a:ext cx="3847434" cy="1579682"/>
        </a:xfrm>
        <a:prstGeom prst="rect">
          <a:avLst/>
        </a:prstGeom>
      </xdr:spPr>
    </xdr:pic>
    <xdr:clientData/>
  </xdr:twoCellAnchor>
  <xdr:twoCellAnchor>
    <xdr:from>
      <xdr:col>26</xdr:col>
      <xdr:colOff>562</xdr:colOff>
      <xdr:row>28</xdr:row>
      <xdr:rowOff>140073</xdr:rowOff>
    </xdr:from>
    <xdr:to>
      <xdr:col>40</xdr:col>
      <xdr:colOff>81949</xdr:colOff>
      <xdr:row>33</xdr:row>
      <xdr:rowOff>63873</xdr:rowOff>
    </xdr:to>
    <xdr:grpSp>
      <xdr:nvGrpSpPr>
        <xdr:cNvPr id="94" name="グループ化 93">
          <a:extLst>
            <a:ext uri="{FF2B5EF4-FFF2-40B4-BE49-F238E27FC236}">
              <a16:creationId xmlns:a16="http://schemas.microsoft.com/office/drawing/2014/main" id="{00000000-0008-0000-0D00-00005E000000}"/>
            </a:ext>
          </a:extLst>
        </xdr:cNvPr>
        <xdr:cNvGrpSpPr/>
      </xdr:nvGrpSpPr>
      <xdr:grpSpPr>
        <a:xfrm>
          <a:off x="7799856" y="5369485"/>
          <a:ext cx="3607505" cy="954741"/>
          <a:chOff x="7058757" y="5184506"/>
          <a:chExt cx="4544444" cy="1266056"/>
        </a:xfrm>
      </xdr:grpSpPr>
      <xdr:sp macro="" textlink="">
        <xdr:nvSpPr>
          <xdr:cNvPr id="95" name="角丸四角形吹き出し 100">
            <a:extLst>
              <a:ext uri="{FF2B5EF4-FFF2-40B4-BE49-F238E27FC236}">
                <a16:creationId xmlns:a16="http://schemas.microsoft.com/office/drawing/2014/main" id="{00000000-0008-0000-0D00-00005F000000}"/>
              </a:ext>
            </a:extLst>
          </xdr:cNvPr>
          <xdr:cNvSpPr/>
        </xdr:nvSpPr>
        <xdr:spPr bwMode="auto">
          <a:xfrm>
            <a:off x="7058757" y="5184506"/>
            <a:ext cx="3932421" cy="1266056"/>
          </a:xfrm>
          <a:prstGeom prst="wedgeRoundRectCallout">
            <a:avLst>
              <a:gd name="adj1" fmla="val -38091"/>
              <a:gd name="adj2" fmla="val -70189"/>
              <a:gd name="adj3" fmla="val 16667"/>
            </a:avLst>
          </a:prstGeom>
          <a:solidFill>
            <a:srgbClr val="FFDB93"/>
          </a:solidFill>
          <a:ln w="28575">
            <a:solidFill>
              <a:srgbClr val="800000"/>
            </a:solidFill>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sp macro="" textlink="">
        <xdr:nvSpPr>
          <xdr:cNvPr id="96" name="テキスト ボックス 95">
            <a:extLst>
              <a:ext uri="{FF2B5EF4-FFF2-40B4-BE49-F238E27FC236}">
                <a16:creationId xmlns:a16="http://schemas.microsoft.com/office/drawing/2014/main" id="{00000000-0008-0000-0D00-000060000000}"/>
              </a:ext>
            </a:extLst>
          </xdr:cNvPr>
          <xdr:cNvSpPr txBox="1"/>
        </xdr:nvSpPr>
        <xdr:spPr>
          <a:xfrm>
            <a:off x="7178891" y="5317745"/>
            <a:ext cx="4424310" cy="1085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総括表の</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「起債に関する予算の定め」欄に記入</a:t>
            </a:r>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（個別事業の当該欄への記入は不要）</a:t>
            </a:r>
          </a:p>
        </xdr:txBody>
      </xdr:sp>
    </xdr:grpSp>
    <xdr:clientData/>
  </xdr:twoCellAnchor>
  <xdr:twoCellAnchor editAs="oneCell">
    <xdr:from>
      <xdr:col>25</xdr:col>
      <xdr:colOff>113179</xdr:colOff>
      <xdr:row>55</xdr:row>
      <xdr:rowOff>145249</xdr:rowOff>
    </xdr:from>
    <xdr:to>
      <xdr:col>38</xdr:col>
      <xdr:colOff>10945</xdr:colOff>
      <xdr:row>62</xdr:row>
      <xdr:rowOff>198102</xdr:rowOff>
    </xdr:to>
    <xdr:pic>
      <xdr:nvPicPr>
        <xdr:cNvPr id="97" name="図 96">
          <a:extLst>
            <a:ext uri="{FF2B5EF4-FFF2-40B4-BE49-F238E27FC236}">
              <a16:creationId xmlns:a16="http://schemas.microsoft.com/office/drawing/2014/main" id="{00000000-0008-0000-0D00-000061000000}"/>
            </a:ext>
          </a:extLst>
        </xdr:cNvPr>
        <xdr:cNvPicPr>
          <a:picLocks noChangeAspect="1"/>
        </xdr:cNvPicPr>
      </xdr:nvPicPr>
      <xdr:blipFill>
        <a:blip xmlns:r="http://schemas.openxmlformats.org/officeDocument/2006/relationships" r:embed="rId2"/>
        <a:stretch>
          <a:fillRect/>
        </a:stretch>
      </xdr:blipFill>
      <xdr:spPr>
        <a:xfrm>
          <a:off x="8247529" y="10556074"/>
          <a:ext cx="3577591" cy="1830853"/>
        </a:xfrm>
        <a:prstGeom prst="rect">
          <a:avLst/>
        </a:prstGeom>
      </xdr:spPr>
    </xdr:pic>
    <xdr:clientData/>
  </xdr:twoCellAnchor>
  <xdr:twoCellAnchor editAs="oneCell">
    <xdr:from>
      <xdr:col>25</xdr:col>
      <xdr:colOff>111631</xdr:colOff>
      <xdr:row>84</xdr:row>
      <xdr:rowOff>105893</xdr:rowOff>
    </xdr:from>
    <xdr:to>
      <xdr:col>38</xdr:col>
      <xdr:colOff>94129</xdr:colOff>
      <xdr:row>91</xdr:row>
      <xdr:rowOff>28239</xdr:rowOff>
    </xdr:to>
    <xdr:pic>
      <xdr:nvPicPr>
        <xdr:cNvPr id="98" name="図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3"/>
        <a:stretch>
          <a:fillRect/>
        </a:stretch>
      </xdr:blipFill>
      <xdr:spPr>
        <a:xfrm>
          <a:off x="8245981" y="16050743"/>
          <a:ext cx="3668673" cy="1262196"/>
        </a:xfrm>
        <a:prstGeom prst="rect">
          <a:avLst/>
        </a:prstGeom>
      </xdr:spPr>
    </xdr:pic>
    <xdr:clientData/>
  </xdr:twoCellAnchor>
  <xdr:twoCellAnchor>
    <xdr:from>
      <xdr:col>8</xdr:col>
      <xdr:colOff>85725</xdr:colOff>
      <xdr:row>9</xdr:row>
      <xdr:rowOff>142875</xdr:rowOff>
    </xdr:from>
    <xdr:to>
      <xdr:col>11</xdr:col>
      <xdr:colOff>247650</xdr:colOff>
      <xdr:row>11</xdr:row>
      <xdr:rowOff>38100</xdr:rowOff>
    </xdr:to>
    <xdr:sp macro="" textlink="">
      <xdr:nvSpPr>
        <xdr:cNvPr id="99" name="テキスト ボックス 98">
          <a:extLst>
            <a:ext uri="{FF2B5EF4-FFF2-40B4-BE49-F238E27FC236}">
              <a16:creationId xmlns:a16="http://schemas.microsoft.com/office/drawing/2014/main" id="{00000000-0008-0000-0D00-000063000000}"/>
            </a:ext>
          </a:extLst>
        </xdr:cNvPr>
        <xdr:cNvSpPr txBox="1"/>
      </xdr:nvSpPr>
      <xdr:spPr>
        <a:xfrm>
          <a:off x="2933700" y="2000250"/>
          <a:ext cx="1219200" cy="257175"/>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（全額財融資金）</a:t>
          </a:r>
        </a:p>
      </xdr:txBody>
    </xdr:sp>
    <xdr:clientData/>
  </xdr:twoCellAnchor>
  <xdr:twoCellAnchor>
    <xdr:from>
      <xdr:col>8</xdr:col>
      <xdr:colOff>85725</xdr:colOff>
      <xdr:row>32</xdr:row>
      <xdr:rowOff>47625</xdr:rowOff>
    </xdr:from>
    <xdr:to>
      <xdr:col>11</xdr:col>
      <xdr:colOff>247650</xdr:colOff>
      <xdr:row>33</xdr:row>
      <xdr:rowOff>123825</xdr:rowOff>
    </xdr:to>
    <xdr:sp macro="" textlink="">
      <xdr:nvSpPr>
        <xdr:cNvPr id="100" name="テキスト ボックス 99">
          <a:extLst>
            <a:ext uri="{FF2B5EF4-FFF2-40B4-BE49-F238E27FC236}">
              <a16:creationId xmlns:a16="http://schemas.microsoft.com/office/drawing/2014/main" id="{00000000-0008-0000-0D00-000064000000}"/>
            </a:ext>
          </a:extLst>
        </xdr:cNvPr>
        <xdr:cNvSpPr txBox="1"/>
      </xdr:nvSpPr>
      <xdr:spPr>
        <a:xfrm>
          <a:off x="2933700" y="6181725"/>
          <a:ext cx="1219200" cy="257175"/>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（全額財融資金）</a:t>
          </a:r>
        </a:p>
      </xdr:txBody>
    </xdr:sp>
    <xdr:clientData/>
  </xdr:twoCellAnchor>
  <xdr:twoCellAnchor>
    <xdr:from>
      <xdr:col>5</xdr:col>
      <xdr:colOff>105834</xdr:colOff>
      <xdr:row>59</xdr:row>
      <xdr:rowOff>21167</xdr:rowOff>
    </xdr:from>
    <xdr:to>
      <xdr:col>7</xdr:col>
      <xdr:colOff>42334</xdr:colOff>
      <xdr:row>62</xdr:row>
      <xdr:rowOff>169333</xdr:rowOff>
    </xdr:to>
    <xdr:sp macro="" textlink="">
      <xdr:nvSpPr>
        <xdr:cNvPr id="101" name="テキスト ボックス 100">
          <a:extLst>
            <a:ext uri="{FF2B5EF4-FFF2-40B4-BE49-F238E27FC236}">
              <a16:creationId xmlns:a16="http://schemas.microsoft.com/office/drawing/2014/main" id="{00000000-0008-0000-0D00-000065000000}"/>
            </a:ext>
          </a:extLst>
        </xdr:cNvPr>
        <xdr:cNvSpPr txBox="1"/>
      </xdr:nvSpPr>
      <xdr:spPr>
        <a:xfrm>
          <a:off x="1648884" y="11660717"/>
          <a:ext cx="1050925" cy="691091"/>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公共事業等債</a:t>
          </a:r>
          <a:endParaRPr kumimoji="1" lang="en-US" altLang="ja-JP" sz="1000">
            <a:solidFill>
              <a:srgbClr val="FF0000"/>
            </a:solidFill>
          </a:endParaRPr>
        </a:p>
        <a:p>
          <a:r>
            <a:rPr kumimoji="1" lang="ja-JP" altLang="en-US" sz="1000">
              <a:solidFill>
                <a:srgbClr val="FF0000"/>
              </a:solidFill>
            </a:rPr>
            <a:t>（道路）の</a:t>
          </a:r>
          <a:endParaRPr kumimoji="1" lang="en-US" altLang="ja-JP" sz="1000">
            <a:solidFill>
              <a:srgbClr val="FF0000"/>
            </a:solidFill>
          </a:endParaRPr>
        </a:p>
        <a:p>
          <a:r>
            <a:rPr kumimoji="1" lang="ja-JP" altLang="en-US" sz="1000">
              <a:solidFill>
                <a:srgbClr val="FF0000"/>
              </a:solidFill>
            </a:rPr>
            <a:t>対象工事</a:t>
          </a:r>
        </a:p>
      </xdr:txBody>
    </xdr:sp>
    <xdr:clientData/>
  </xdr:twoCellAnchor>
  <xdr:twoCellAnchor>
    <xdr:from>
      <xdr:col>8</xdr:col>
      <xdr:colOff>116417</xdr:colOff>
      <xdr:row>58</xdr:row>
      <xdr:rowOff>116417</xdr:rowOff>
    </xdr:from>
    <xdr:to>
      <xdr:col>8</xdr:col>
      <xdr:colOff>116417</xdr:colOff>
      <xdr:row>66</xdr:row>
      <xdr:rowOff>0</xdr:rowOff>
    </xdr:to>
    <xdr:cxnSp macro="">
      <xdr:nvCxnSpPr>
        <xdr:cNvPr id="102" name="直線コネクタ 101">
          <a:extLst>
            <a:ext uri="{FF2B5EF4-FFF2-40B4-BE49-F238E27FC236}">
              <a16:creationId xmlns:a16="http://schemas.microsoft.com/office/drawing/2014/main" id="{00000000-0008-0000-0D00-000066000000}"/>
            </a:ext>
          </a:extLst>
        </xdr:cNvPr>
        <xdr:cNvCxnSpPr/>
      </xdr:nvCxnSpPr>
      <xdr:spPr bwMode="auto">
        <a:xfrm>
          <a:off x="2964392" y="11441642"/>
          <a:ext cx="0" cy="1559983"/>
        </a:xfrm>
        <a:prstGeom prst="line">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42334</xdr:colOff>
      <xdr:row>61</xdr:row>
      <xdr:rowOff>5292</xdr:rowOff>
    </xdr:from>
    <xdr:to>
      <xdr:col>8</xdr:col>
      <xdr:colOff>105834</xdr:colOff>
      <xdr:row>61</xdr:row>
      <xdr:rowOff>10584</xdr:rowOff>
    </xdr:to>
    <xdr:cxnSp macro="">
      <xdr:nvCxnSpPr>
        <xdr:cNvPr id="103" name="直線コネクタ 102">
          <a:extLst>
            <a:ext uri="{FF2B5EF4-FFF2-40B4-BE49-F238E27FC236}">
              <a16:creationId xmlns:a16="http://schemas.microsoft.com/office/drawing/2014/main" id="{00000000-0008-0000-0D00-000067000000}"/>
            </a:ext>
          </a:extLst>
        </xdr:cNvPr>
        <xdr:cNvCxnSpPr>
          <a:stCxn id="101" idx="3"/>
        </xdr:cNvCxnSpPr>
      </xdr:nvCxnSpPr>
      <xdr:spPr bwMode="auto">
        <a:xfrm>
          <a:off x="2699809" y="12006792"/>
          <a:ext cx="254000" cy="5292"/>
        </a:xfrm>
        <a:prstGeom prst="line">
          <a:avLst/>
        </a:prstGeom>
        <a:solidFill>
          <a:srgbClr xmlns:mc="http://schemas.openxmlformats.org/markup-compatibility/2006" xmlns:a14="http://schemas.microsoft.com/office/drawing/2010/main" val="CCFFFF" mc:Ignorable="a14" a14:legacySpreadsheetColorIndex="41"/>
        </a:solidFill>
        <a:ln w="9525" cap="flat" cmpd="sng" algn="ctr">
          <a:solidFill>
            <a:srgbClr val="C0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31750</xdr:colOff>
      <xdr:row>58</xdr:row>
      <xdr:rowOff>116417</xdr:rowOff>
    </xdr:from>
    <xdr:to>
      <xdr:col>8</xdr:col>
      <xdr:colOff>105834</xdr:colOff>
      <xdr:row>58</xdr:row>
      <xdr:rowOff>116417</xdr:rowOff>
    </xdr:to>
    <xdr:cxnSp macro="">
      <xdr:nvCxnSpPr>
        <xdr:cNvPr id="104" name="直線矢印コネクタ 103">
          <a:extLst>
            <a:ext uri="{FF2B5EF4-FFF2-40B4-BE49-F238E27FC236}">
              <a16:creationId xmlns:a16="http://schemas.microsoft.com/office/drawing/2014/main" id="{00000000-0008-0000-0D00-000068000000}"/>
            </a:ext>
          </a:extLst>
        </xdr:cNvPr>
        <xdr:cNvCxnSpPr/>
      </xdr:nvCxnSpPr>
      <xdr:spPr bwMode="auto">
        <a:xfrm flipH="1">
          <a:off x="2689225" y="11441642"/>
          <a:ext cx="264584" cy="0"/>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ys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21167</xdr:colOff>
      <xdr:row>66</xdr:row>
      <xdr:rowOff>10584</xdr:rowOff>
    </xdr:from>
    <xdr:to>
      <xdr:col>8</xdr:col>
      <xdr:colOff>95251</xdr:colOff>
      <xdr:row>66</xdr:row>
      <xdr:rowOff>10584</xdr:rowOff>
    </xdr:to>
    <xdr:cxnSp macro="">
      <xdr:nvCxnSpPr>
        <xdr:cNvPr id="105" name="直線矢印コネクタ 104">
          <a:extLst>
            <a:ext uri="{FF2B5EF4-FFF2-40B4-BE49-F238E27FC236}">
              <a16:creationId xmlns:a16="http://schemas.microsoft.com/office/drawing/2014/main" id="{00000000-0008-0000-0D00-000069000000}"/>
            </a:ext>
          </a:extLst>
        </xdr:cNvPr>
        <xdr:cNvCxnSpPr/>
      </xdr:nvCxnSpPr>
      <xdr:spPr bwMode="auto">
        <a:xfrm flipH="1">
          <a:off x="2678642" y="13012209"/>
          <a:ext cx="264584" cy="0"/>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ys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31750</xdr:colOff>
      <xdr:row>64</xdr:row>
      <xdr:rowOff>1</xdr:rowOff>
    </xdr:from>
    <xdr:to>
      <xdr:col>8</xdr:col>
      <xdr:colOff>105834</xdr:colOff>
      <xdr:row>64</xdr:row>
      <xdr:rowOff>1</xdr:rowOff>
    </xdr:to>
    <xdr:cxnSp macro="">
      <xdr:nvCxnSpPr>
        <xdr:cNvPr id="106" name="直線矢印コネクタ 105">
          <a:extLst>
            <a:ext uri="{FF2B5EF4-FFF2-40B4-BE49-F238E27FC236}">
              <a16:creationId xmlns:a16="http://schemas.microsoft.com/office/drawing/2014/main" id="{00000000-0008-0000-0D00-00006A000000}"/>
            </a:ext>
          </a:extLst>
        </xdr:cNvPr>
        <xdr:cNvCxnSpPr/>
      </xdr:nvCxnSpPr>
      <xdr:spPr bwMode="auto">
        <a:xfrm flipH="1">
          <a:off x="2689225" y="12639676"/>
          <a:ext cx="264584" cy="0"/>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ys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169333</xdr:colOff>
      <xdr:row>59</xdr:row>
      <xdr:rowOff>116417</xdr:rowOff>
    </xdr:from>
    <xdr:to>
      <xdr:col>14</xdr:col>
      <xdr:colOff>190500</xdr:colOff>
      <xdr:row>61</xdr:row>
      <xdr:rowOff>105834</xdr:rowOff>
    </xdr:to>
    <xdr:sp macro="" textlink="">
      <xdr:nvSpPr>
        <xdr:cNvPr id="107" name="テキスト ボックス 106">
          <a:extLst>
            <a:ext uri="{FF2B5EF4-FFF2-40B4-BE49-F238E27FC236}">
              <a16:creationId xmlns:a16="http://schemas.microsoft.com/office/drawing/2014/main" id="{00000000-0008-0000-0D00-00006B000000}"/>
            </a:ext>
          </a:extLst>
        </xdr:cNvPr>
        <xdr:cNvSpPr txBox="1"/>
      </xdr:nvSpPr>
      <xdr:spPr>
        <a:xfrm>
          <a:off x="3264958" y="11755967"/>
          <a:ext cx="1983317" cy="35136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合計</a:t>
          </a:r>
          <a:r>
            <a:rPr kumimoji="1" lang="en-US" altLang="ja-JP" sz="1000">
              <a:solidFill>
                <a:srgbClr val="FF0000"/>
              </a:solidFill>
            </a:rPr>
            <a:t>55,000</a:t>
          </a:r>
          <a:r>
            <a:rPr kumimoji="1" lang="ja-JP" altLang="en-US" sz="1000">
              <a:solidFill>
                <a:srgbClr val="FF0000"/>
              </a:solidFill>
            </a:rPr>
            <a:t>　（全額財融資金）</a:t>
          </a:r>
        </a:p>
      </xdr:txBody>
    </xdr:sp>
    <xdr:clientData/>
  </xdr:twoCellAnchor>
  <xdr:twoCellAnchor>
    <xdr:from>
      <xdr:col>9</xdr:col>
      <xdr:colOff>341586</xdr:colOff>
      <xdr:row>58</xdr:row>
      <xdr:rowOff>127000</xdr:rowOff>
    </xdr:from>
    <xdr:to>
      <xdr:col>10</xdr:col>
      <xdr:colOff>31750</xdr:colOff>
      <xdr:row>59</xdr:row>
      <xdr:rowOff>124811</xdr:rowOff>
    </xdr:to>
    <xdr:cxnSp macro="">
      <xdr:nvCxnSpPr>
        <xdr:cNvPr id="108" name="直線矢印コネクタ 107">
          <a:extLst>
            <a:ext uri="{FF2B5EF4-FFF2-40B4-BE49-F238E27FC236}">
              <a16:creationId xmlns:a16="http://schemas.microsoft.com/office/drawing/2014/main" id="{00000000-0008-0000-0D00-00006C000000}"/>
            </a:ext>
          </a:extLst>
        </xdr:cNvPr>
        <xdr:cNvCxnSpPr/>
      </xdr:nvCxnSpPr>
      <xdr:spPr bwMode="auto">
        <a:xfrm flipV="1">
          <a:off x="3437211" y="11452225"/>
          <a:ext cx="214039" cy="312136"/>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317500</xdr:colOff>
      <xdr:row>61</xdr:row>
      <xdr:rowOff>116417</xdr:rowOff>
    </xdr:from>
    <xdr:to>
      <xdr:col>10</xdr:col>
      <xdr:colOff>74083</xdr:colOff>
      <xdr:row>63</xdr:row>
      <xdr:rowOff>137583</xdr:rowOff>
    </xdr:to>
    <xdr:cxnSp macro="">
      <xdr:nvCxnSpPr>
        <xdr:cNvPr id="109" name="直線矢印コネクタ 108">
          <a:extLst>
            <a:ext uri="{FF2B5EF4-FFF2-40B4-BE49-F238E27FC236}">
              <a16:creationId xmlns:a16="http://schemas.microsoft.com/office/drawing/2014/main" id="{00000000-0008-0000-0D00-00006D000000}"/>
            </a:ext>
          </a:extLst>
        </xdr:cNvPr>
        <xdr:cNvCxnSpPr/>
      </xdr:nvCxnSpPr>
      <xdr:spPr bwMode="auto">
        <a:xfrm>
          <a:off x="3413125" y="12117917"/>
          <a:ext cx="280458" cy="478366"/>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308741</xdr:colOff>
      <xdr:row>61</xdr:row>
      <xdr:rowOff>118242</xdr:rowOff>
    </xdr:from>
    <xdr:to>
      <xdr:col>10</xdr:col>
      <xdr:colOff>74083</xdr:colOff>
      <xdr:row>65</xdr:row>
      <xdr:rowOff>95250</xdr:rowOff>
    </xdr:to>
    <xdr:cxnSp macro="">
      <xdr:nvCxnSpPr>
        <xdr:cNvPr id="110" name="直線矢印コネクタ 109">
          <a:extLst>
            <a:ext uri="{FF2B5EF4-FFF2-40B4-BE49-F238E27FC236}">
              <a16:creationId xmlns:a16="http://schemas.microsoft.com/office/drawing/2014/main" id="{00000000-0008-0000-0D00-00006E000000}"/>
            </a:ext>
          </a:extLst>
        </xdr:cNvPr>
        <xdr:cNvCxnSpPr/>
      </xdr:nvCxnSpPr>
      <xdr:spPr bwMode="auto">
        <a:xfrm>
          <a:off x="3404366" y="12119742"/>
          <a:ext cx="289217" cy="796158"/>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515471</xdr:colOff>
      <xdr:row>90</xdr:row>
      <xdr:rowOff>44824</xdr:rowOff>
    </xdr:from>
    <xdr:to>
      <xdr:col>14</xdr:col>
      <xdr:colOff>56030</xdr:colOff>
      <xdr:row>94</xdr:row>
      <xdr:rowOff>44823</xdr:rowOff>
    </xdr:to>
    <xdr:sp macro="" textlink="">
      <xdr:nvSpPr>
        <xdr:cNvPr id="111" name="テキスト ボックス 110">
          <a:extLst>
            <a:ext uri="{FF2B5EF4-FFF2-40B4-BE49-F238E27FC236}">
              <a16:creationId xmlns:a16="http://schemas.microsoft.com/office/drawing/2014/main" id="{00000000-0008-0000-0D00-00006F000000}"/>
            </a:ext>
          </a:extLst>
        </xdr:cNvPr>
        <xdr:cNvSpPr txBox="1"/>
      </xdr:nvSpPr>
      <xdr:spPr>
        <a:xfrm>
          <a:off x="3630706" y="16965706"/>
          <a:ext cx="1524000" cy="717176"/>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内訳</a:t>
          </a:r>
          <a:r>
            <a:rPr kumimoji="1" lang="en-US" altLang="ja-JP" sz="1000">
              <a:solidFill>
                <a:srgbClr val="FF0000"/>
              </a:solidFill>
            </a:rPr>
            <a:t>】</a:t>
          </a:r>
        </a:p>
        <a:p>
          <a:r>
            <a:rPr kumimoji="1" lang="ja-JP" altLang="en-US" sz="1000">
              <a:solidFill>
                <a:srgbClr val="FF0000"/>
              </a:solidFill>
            </a:rPr>
            <a:t>　・財融資金</a:t>
          </a:r>
          <a:r>
            <a:rPr kumimoji="1" lang="en-US" altLang="ja-JP" sz="1000">
              <a:solidFill>
                <a:srgbClr val="FF0000"/>
              </a:solidFill>
            </a:rPr>
            <a:t>200,000</a:t>
          </a:r>
        </a:p>
        <a:p>
          <a:r>
            <a:rPr kumimoji="1" lang="ja-JP" altLang="en-US" sz="1000">
              <a:solidFill>
                <a:srgbClr val="FF0000"/>
              </a:solidFill>
            </a:rPr>
            <a:t>　・機構資金  </a:t>
          </a:r>
          <a:r>
            <a:rPr kumimoji="1" lang="en-US" altLang="ja-JP" sz="1000">
              <a:solidFill>
                <a:srgbClr val="FF0000"/>
              </a:solidFill>
            </a:rPr>
            <a:t>13,475</a:t>
          </a:r>
          <a:endParaRPr kumimoji="1" lang="ja-JP" altLang="en-US" sz="1000">
            <a:solidFill>
              <a:srgbClr val="FF0000"/>
            </a:solidFill>
          </a:endParaRPr>
        </a:p>
      </xdr:txBody>
    </xdr:sp>
    <xdr:clientData/>
  </xdr:twoCellAnchor>
  <xdr:twoCellAnchor>
    <xdr:from>
      <xdr:col>9</xdr:col>
      <xdr:colOff>364435</xdr:colOff>
      <xdr:row>115</xdr:row>
      <xdr:rowOff>66260</xdr:rowOff>
    </xdr:from>
    <xdr:to>
      <xdr:col>14</xdr:col>
      <xdr:colOff>171823</xdr:colOff>
      <xdr:row>119</xdr:row>
      <xdr:rowOff>194234</xdr:rowOff>
    </xdr:to>
    <xdr:sp macro="" textlink="">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3210729" y="21320084"/>
          <a:ext cx="1630212" cy="725621"/>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内訳</a:t>
          </a:r>
          <a:r>
            <a:rPr kumimoji="1" lang="en-US" altLang="ja-JP" sz="900">
              <a:solidFill>
                <a:srgbClr val="FF0000"/>
              </a:solidFill>
            </a:rPr>
            <a:t>】</a:t>
          </a:r>
        </a:p>
        <a:p>
          <a:r>
            <a:rPr kumimoji="1" lang="ja-JP" altLang="en-US" sz="900">
              <a:solidFill>
                <a:srgbClr val="FF0000"/>
              </a:solidFill>
            </a:rPr>
            <a:t>　・公共　</a:t>
          </a:r>
          <a:r>
            <a:rPr kumimoji="1" lang="en-US" altLang="ja-JP" sz="900">
              <a:solidFill>
                <a:srgbClr val="FF0000"/>
              </a:solidFill>
            </a:rPr>
            <a:t>40,000</a:t>
          </a:r>
          <a:r>
            <a:rPr kumimoji="1" lang="ja-JP" altLang="en-US" sz="900">
              <a:solidFill>
                <a:srgbClr val="FF0000"/>
              </a:solidFill>
            </a:rPr>
            <a:t>（財融資金）</a:t>
          </a:r>
          <a:endParaRPr kumimoji="1" lang="en-US" altLang="ja-JP" sz="900">
            <a:solidFill>
              <a:srgbClr val="FF0000"/>
            </a:solidFill>
          </a:endParaRPr>
        </a:p>
        <a:p>
          <a:r>
            <a:rPr kumimoji="1" lang="ja-JP" altLang="en-US" sz="900">
              <a:solidFill>
                <a:srgbClr val="FF0000"/>
              </a:solidFill>
            </a:rPr>
            <a:t>　・流域　</a:t>
          </a:r>
          <a:r>
            <a:rPr kumimoji="1" lang="en-US" altLang="ja-JP" sz="900">
              <a:solidFill>
                <a:srgbClr val="FF0000"/>
              </a:solidFill>
            </a:rPr>
            <a:t>10,000</a:t>
          </a:r>
          <a:r>
            <a:rPr kumimoji="1" lang="ja-JP" altLang="en-US" sz="900">
              <a:solidFill>
                <a:srgbClr val="FF0000"/>
              </a:solidFill>
            </a:rPr>
            <a:t>（財融資金）</a:t>
          </a:r>
        </a:p>
      </xdr:txBody>
    </xdr:sp>
    <xdr:clientData/>
  </xdr:twoCellAnchor>
  <xdr:twoCellAnchor>
    <xdr:from>
      <xdr:col>9</xdr:col>
      <xdr:colOff>324971</xdr:colOff>
      <xdr:row>149</xdr:row>
      <xdr:rowOff>44825</xdr:rowOff>
    </xdr:from>
    <xdr:to>
      <xdr:col>14</xdr:col>
      <xdr:colOff>89648</xdr:colOff>
      <xdr:row>152</xdr:row>
      <xdr:rowOff>112059</xdr:rowOff>
    </xdr:to>
    <xdr:sp macro="" textlink="">
      <xdr:nvSpPr>
        <xdr:cNvPr id="113" name="テキスト ボックス 112">
          <a:extLst>
            <a:ext uri="{FF2B5EF4-FFF2-40B4-BE49-F238E27FC236}">
              <a16:creationId xmlns:a16="http://schemas.microsoft.com/office/drawing/2014/main" id="{00000000-0008-0000-0D00-000071000000}"/>
            </a:ext>
          </a:extLst>
        </xdr:cNvPr>
        <xdr:cNvSpPr txBox="1"/>
      </xdr:nvSpPr>
      <xdr:spPr>
        <a:xfrm>
          <a:off x="3420596" y="27391100"/>
          <a:ext cx="1726827" cy="610159"/>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内訳</a:t>
          </a:r>
          <a:r>
            <a:rPr kumimoji="1" lang="en-US" altLang="ja-JP" sz="900">
              <a:solidFill>
                <a:srgbClr val="FF0000"/>
              </a:solidFill>
            </a:rPr>
            <a:t>】※</a:t>
          </a:r>
          <a:r>
            <a:rPr kumimoji="1" lang="ja-JP" altLang="en-US" sz="900">
              <a:solidFill>
                <a:srgbClr val="FF0000"/>
              </a:solidFill>
            </a:rPr>
            <a:t>予算上の定めなし</a:t>
          </a:r>
          <a:endParaRPr kumimoji="1" lang="en-US" altLang="ja-JP" sz="900">
            <a:solidFill>
              <a:srgbClr val="FF0000"/>
            </a:solidFill>
          </a:endParaRPr>
        </a:p>
        <a:p>
          <a:r>
            <a:rPr kumimoji="1" lang="ja-JP" altLang="en-US" sz="900">
              <a:solidFill>
                <a:srgbClr val="FF0000"/>
              </a:solidFill>
            </a:rPr>
            <a:t>　・財融資金　　</a:t>
          </a:r>
          <a:r>
            <a:rPr kumimoji="1" lang="en-US" altLang="ja-JP" sz="900">
              <a:solidFill>
                <a:srgbClr val="FF0000"/>
              </a:solidFill>
            </a:rPr>
            <a:t>400,000</a:t>
          </a:r>
        </a:p>
        <a:p>
          <a:r>
            <a:rPr kumimoji="1" lang="ja-JP" altLang="en-US" sz="900">
              <a:solidFill>
                <a:srgbClr val="FF0000"/>
              </a:solidFill>
            </a:rPr>
            <a:t>　・銀行等借入　</a:t>
          </a:r>
          <a:r>
            <a:rPr kumimoji="1" lang="en-US" altLang="ja-JP" sz="900">
              <a:solidFill>
                <a:srgbClr val="FF0000"/>
              </a:solidFill>
            </a:rPr>
            <a:t>120,000</a:t>
          </a:r>
          <a:endParaRPr kumimoji="1" lang="ja-JP" altLang="en-US" sz="900">
            <a:solidFill>
              <a:srgbClr val="FF0000"/>
            </a:solidFill>
          </a:endParaRPr>
        </a:p>
      </xdr:txBody>
    </xdr:sp>
    <xdr:clientData/>
  </xdr:twoCellAnchor>
  <xdr:twoCellAnchor>
    <xdr:from>
      <xdr:col>15</xdr:col>
      <xdr:colOff>33617</xdr:colOff>
      <xdr:row>146</xdr:row>
      <xdr:rowOff>0</xdr:rowOff>
    </xdr:from>
    <xdr:to>
      <xdr:col>19</xdr:col>
      <xdr:colOff>257736</xdr:colOff>
      <xdr:row>149</xdr:row>
      <xdr:rowOff>112060</xdr:rowOff>
    </xdr:to>
    <xdr:sp macro="" textlink="">
      <xdr:nvSpPr>
        <xdr:cNvPr id="114" name="楕円 113">
          <a:extLst>
            <a:ext uri="{FF2B5EF4-FFF2-40B4-BE49-F238E27FC236}">
              <a16:creationId xmlns:a16="http://schemas.microsoft.com/office/drawing/2014/main" id="{00000000-0008-0000-0D00-000072000000}"/>
            </a:ext>
          </a:extLst>
        </xdr:cNvPr>
        <xdr:cNvSpPr/>
      </xdr:nvSpPr>
      <xdr:spPr bwMode="auto">
        <a:xfrm>
          <a:off x="5319992" y="26803350"/>
          <a:ext cx="1357594" cy="654985"/>
        </a:xfrm>
        <a:prstGeom prst="ellipse">
          <a:avLst/>
        </a:prstGeom>
        <a:noFill/>
        <a:ln w="19050">
          <a:solidFill>
            <a:srgbClr val="FF0000"/>
          </a:solidFill>
          <a:prstDash val="dash"/>
          <a:miter lim="800000"/>
          <a:headEnd/>
          <a:tailEnd/>
        </a:ln>
        <a:effectLst/>
      </xdr:spPr>
      <xdr:txBody>
        <a:bodyPr vertOverflow="clip" horzOverflow="clip" wrap="square" lIns="27432" tIns="18288" rIns="0" bIns="18288" rtlCol="0" anchor="t" upright="1"/>
        <a:lstStyle/>
        <a:p>
          <a:pPr algn="l" rtl="0">
            <a:lnSpc>
              <a:spcPts val="1100"/>
            </a:lnSpc>
          </a:pPr>
          <a:endParaRPr kumimoji="1" lang="ja-JP" altLang="en-US" sz="1400" b="1" i="0" u="none" strike="noStrike" baseline="0">
            <a:solidFill>
              <a:srgbClr val="FF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276225</xdr:colOff>
      <xdr:row>77</xdr:row>
      <xdr:rowOff>9525</xdr:rowOff>
    </xdr:from>
    <xdr:ext cx="10440000" cy="1648029"/>
    <xdr:pic>
      <xdr:nvPicPr>
        <xdr:cNvPr id="47" name="図 46">
          <a:extLst>
            <a:ext uri="{FF2B5EF4-FFF2-40B4-BE49-F238E27FC236}">
              <a16:creationId xmlns:a16="http://schemas.microsoft.com/office/drawing/2014/main" id="{00000000-0008-0000-0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3249275"/>
          <a:ext cx="10440000" cy="1648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6</xdr:row>
      <xdr:rowOff>0</xdr:rowOff>
    </xdr:from>
    <xdr:ext cx="10440000" cy="1155857"/>
    <xdr:pic>
      <xdr:nvPicPr>
        <xdr:cNvPr id="49" name="図 48">
          <a:extLst>
            <a:ext uri="{FF2B5EF4-FFF2-40B4-BE49-F238E27FC236}">
              <a16:creationId xmlns:a16="http://schemas.microsoft.com/office/drawing/2014/main" id="{00000000-0008-0000-0E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1095375"/>
          <a:ext cx="10440000" cy="11558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268942</xdr:colOff>
      <xdr:row>101</xdr:row>
      <xdr:rowOff>33617</xdr:rowOff>
    </xdr:from>
    <xdr:ext cx="10435297" cy="1215696"/>
    <xdr:pic>
      <xdr:nvPicPr>
        <xdr:cNvPr id="51" name="図 50">
          <a:extLst>
            <a:ext uri="{FF2B5EF4-FFF2-40B4-BE49-F238E27FC236}">
              <a16:creationId xmlns:a16="http://schemas.microsoft.com/office/drawing/2014/main" id="{00000000-0008-0000-0E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842" y="17254817"/>
          <a:ext cx="10435297" cy="12156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14</xdr:col>
      <xdr:colOff>45982</xdr:colOff>
      <xdr:row>39</xdr:row>
      <xdr:rowOff>11210</xdr:rowOff>
    </xdr:from>
    <xdr:to>
      <xdr:col>17</xdr:col>
      <xdr:colOff>280146</xdr:colOff>
      <xdr:row>42</xdr:row>
      <xdr:rowOff>39222</xdr:rowOff>
    </xdr:to>
    <xdr:sp macro="" textlink="">
      <xdr:nvSpPr>
        <xdr:cNvPr id="53" name="正方形/長方形 52">
          <a:extLst>
            <a:ext uri="{FF2B5EF4-FFF2-40B4-BE49-F238E27FC236}">
              <a16:creationId xmlns:a16="http://schemas.microsoft.com/office/drawing/2014/main" id="{00000000-0008-0000-0E00-000035000000}"/>
            </a:ext>
          </a:extLst>
        </xdr:cNvPr>
        <xdr:cNvSpPr/>
      </xdr:nvSpPr>
      <xdr:spPr>
        <a:xfrm rot="5400000">
          <a:off x="5249696" y="6447046"/>
          <a:ext cx="447112" cy="132953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15</xdr:col>
      <xdr:colOff>184230</xdr:colOff>
      <xdr:row>37</xdr:row>
      <xdr:rowOff>32559</xdr:rowOff>
    </xdr:from>
    <xdr:to>
      <xdr:col>26</xdr:col>
      <xdr:colOff>232461</xdr:colOff>
      <xdr:row>39</xdr:row>
      <xdr:rowOff>11211</xdr:rowOff>
    </xdr:to>
    <xdr:cxnSp macro="">
      <xdr:nvCxnSpPr>
        <xdr:cNvPr id="54" name="カギ線コネクタ 53">
          <a:extLst>
            <a:ext uri="{FF2B5EF4-FFF2-40B4-BE49-F238E27FC236}">
              <a16:creationId xmlns:a16="http://schemas.microsoft.com/office/drawing/2014/main" id="{00000000-0008-0000-0E00-000036000000}"/>
            </a:ext>
          </a:extLst>
        </xdr:cNvPr>
        <xdr:cNvCxnSpPr>
          <a:stCxn id="53" idx="1"/>
          <a:endCxn id="52" idx="1"/>
        </xdr:cNvCxnSpPr>
      </xdr:nvCxnSpPr>
      <xdr:spPr>
        <a:xfrm rot="5400000" flipH="1" flipV="1">
          <a:off x="6860061" y="5061894"/>
          <a:ext cx="401986" cy="3191481"/>
        </a:xfrm>
        <a:prstGeom prst="bentConnector3">
          <a:avLst>
            <a:gd name="adj1" fmla="val 5000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11207</xdr:colOff>
      <xdr:row>42</xdr:row>
      <xdr:rowOff>44824</xdr:rowOff>
    </xdr:from>
    <xdr:to>
      <xdr:col>17</xdr:col>
      <xdr:colOff>33419</xdr:colOff>
      <xdr:row>44</xdr:row>
      <xdr:rowOff>146984</xdr:rowOff>
    </xdr:to>
    <xdr:cxnSp macro="">
      <xdr:nvCxnSpPr>
        <xdr:cNvPr id="55" name="直線矢印コネクタ 54">
          <a:extLst>
            <a:ext uri="{FF2B5EF4-FFF2-40B4-BE49-F238E27FC236}">
              <a16:creationId xmlns:a16="http://schemas.microsoft.com/office/drawing/2014/main" id="{00000000-0008-0000-0E00-000037000000}"/>
            </a:ext>
          </a:extLst>
        </xdr:cNvPr>
        <xdr:cNvCxnSpPr>
          <a:stCxn id="56" idx="1"/>
        </xdr:cNvCxnSpPr>
      </xdr:nvCxnSpPr>
      <xdr:spPr>
        <a:xfrm flipH="1" flipV="1">
          <a:off x="5640482" y="7340974"/>
          <a:ext cx="250812" cy="464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33419</xdr:colOff>
      <xdr:row>43</xdr:row>
      <xdr:rowOff>154828</xdr:rowOff>
    </xdr:from>
    <xdr:to>
      <xdr:col>37</xdr:col>
      <xdr:colOff>179293</xdr:colOff>
      <xdr:row>45</xdr:row>
      <xdr:rowOff>139139</xdr:rowOff>
    </xdr:to>
    <xdr:sp macro="" textlink="">
      <xdr:nvSpPr>
        <xdr:cNvPr id="56" name="テキスト ボックス 55">
          <a:extLst>
            <a:ext uri="{FF2B5EF4-FFF2-40B4-BE49-F238E27FC236}">
              <a16:creationId xmlns:a16="http://schemas.microsoft.com/office/drawing/2014/main" id="{00000000-0008-0000-0E00-000038000000}"/>
            </a:ext>
          </a:extLst>
        </xdr:cNvPr>
        <xdr:cNvSpPr txBox="1"/>
      </xdr:nvSpPr>
      <xdr:spPr>
        <a:xfrm>
          <a:off x="5891294" y="7631953"/>
          <a:ext cx="5851349" cy="3462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起債同意（許可）書の財政融資資金の額を「うち本件借入分」欄に記入</a:t>
          </a:r>
        </a:p>
      </xdr:txBody>
    </xdr:sp>
    <xdr:clientData/>
  </xdr:twoCellAnchor>
  <xdr:twoCellAnchor>
    <xdr:from>
      <xdr:col>2</xdr:col>
      <xdr:colOff>276225</xdr:colOff>
      <xdr:row>27</xdr:row>
      <xdr:rowOff>38100</xdr:rowOff>
    </xdr:from>
    <xdr:to>
      <xdr:col>35</xdr:col>
      <xdr:colOff>58809</xdr:colOff>
      <xdr:row>37</xdr:row>
      <xdr:rowOff>80848</xdr:rowOff>
    </xdr:to>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587375" y="4591050"/>
          <a:ext cx="9637784" cy="1820748"/>
          <a:chOff x="620054" y="4679795"/>
          <a:chExt cx="10473816" cy="1854821"/>
        </a:xfrm>
      </xdr:grpSpPr>
      <xdr:grpSp>
        <xdr:nvGrpSpPr>
          <xdr:cNvPr id="4" name="グループ化 3">
            <a:extLst>
              <a:ext uri="{FF2B5EF4-FFF2-40B4-BE49-F238E27FC236}">
                <a16:creationId xmlns:a16="http://schemas.microsoft.com/office/drawing/2014/main" id="{00000000-0008-0000-0E00-000004000000}"/>
              </a:ext>
            </a:extLst>
          </xdr:cNvPr>
          <xdr:cNvGrpSpPr/>
        </xdr:nvGrpSpPr>
        <xdr:grpSpPr>
          <a:xfrm>
            <a:off x="620054" y="4679795"/>
            <a:ext cx="10473816" cy="1854821"/>
            <a:chOff x="614892" y="4663017"/>
            <a:chExt cx="10440000" cy="1841914"/>
          </a:xfrm>
        </xdr:grpSpPr>
        <xdr:pic>
          <xdr:nvPicPr>
            <xdr:cNvPr id="48" name="図 47">
              <a:extLst>
                <a:ext uri="{FF2B5EF4-FFF2-40B4-BE49-F238E27FC236}">
                  <a16:creationId xmlns:a16="http://schemas.microsoft.com/office/drawing/2014/main" id="{00000000-0008-0000-0E00-00003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892" y="4663017"/>
              <a:ext cx="10440000" cy="18419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2" name="正方形/長方形 51">
              <a:extLst>
                <a:ext uri="{FF2B5EF4-FFF2-40B4-BE49-F238E27FC236}">
                  <a16:creationId xmlns:a16="http://schemas.microsoft.com/office/drawing/2014/main" id="{00000000-0008-0000-0E00-000034000000}"/>
                </a:ext>
              </a:extLst>
            </xdr:cNvPr>
            <xdr:cNvSpPr/>
          </xdr:nvSpPr>
          <xdr:spPr>
            <a:xfrm rot="16200000">
              <a:off x="7914404" y="5434102"/>
              <a:ext cx="1484781" cy="56029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grpSp>
      <xdr:sp macro="" textlink="">
        <xdr:nvSpPr>
          <xdr:cNvPr id="57" name="正方形/長方形 56">
            <a:extLst>
              <a:ext uri="{FF2B5EF4-FFF2-40B4-BE49-F238E27FC236}">
                <a16:creationId xmlns:a16="http://schemas.microsoft.com/office/drawing/2014/main" id="{00000000-0008-0000-0E00-000039000000}"/>
              </a:ext>
            </a:extLst>
          </xdr:cNvPr>
          <xdr:cNvSpPr/>
        </xdr:nvSpPr>
        <xdr:spPr>
          <a:xfrm rot="16200000">
            <a:off x="5518234" y="6012761"/>
            <a:ext cx="431331" cy="589472"/>
          </a:xfrm>
          <a:prstGeom prst="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grpSp>
    <xdr:clientData/>
  </xdr:twoCellAnchor>
  <xdr:twoCellAnchor>
    <xdr:from>
      <xdr:col>9</xdr:col>
      <xdr:colOff>67236</xdr:colOff>
      <xdr:row>40</xdr:row>
      <xdr:rowOff>178364</xdr:rowOff>
    </xdr:from>
    <xdr:to>
      <xdr:col>13</xdr:col>
      <xdr:colOff>257734</xdr:colOff>
      <xdr:row>41</xdr:row>
      <xdr:rowOff>179293</xdr:rowOff>
    </xdr:to>
    <xdr:sp macro="" textlink="">
      <xdr:nvSpPr>
        <xdr:cNvPr id="58" name="正方形/長方形 57">
          <a:extLst>
            <a:ext uri="{FF2B5EF4-FFF2-40B4-BE49-F238E27FC236}">
              <a16:creationId xmlns:a16="http://schemas.microsoft.com/office/drawing/2014/main" id="{00000000-0008-0000-0E00-00003A000000}"/>
            </a:ext>
          </a:extLst>
        </xdr:cNvPr>
        <xdr:cNvSpPr/>
      </xdr:nvSpPr>
      <xdr:spPr>
        <a:xfrm rot="5400000">
          <a:off x="3924396" y="6484379"/>
          <a:ext cx="181904" cy="1438273"/>
        </a:xfrm>
        <a:prstGeom prst="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7</xdr:col>
      <xdr:colOff>233923</xdr:colOff>
      <xdr:row>38</xdr:row>
      <xdr:rowOff>246155</xdr:rowOff>
    </xdr:from>
    <xdr:to>
      <xdr:col>9</xdr:col>
      <xdr:colOff>67236</xdr:colOff>
      <xdr:row>41</xdr:row>
      <xdr:rowOff>89182</xdr:rowOff>
    </xdr:to>
    <xdr:cxnSp macro="">
      <xdr:nvCxnSpPr>
        <xdr:cNvPr id="60" name="直線矢印コネクタ 59">
          <a:extLst>
            <a:ext uri="{FF2B5EF4-FFF2-40B4-BE49-F238E27FC236}">
              <a16:creationId xmlns:a16="http://schemas.microsoft.com/office/drawing/2014/main" id="{00000000-0008-0000-0E00-00003C000000}"/>
            </a:ext>
          </a:extLst>
        </xdr:cNvPr>
        <xdr:cNvCxnSpPr>
          <a:stCxn id="61" idx="2"/>
          <a:endCxn id="58" idx="2"/>
        </xdr:cNvCxnSpPr>
      </xdr:nvCxnSpPr>
      <xdr:spPr>
        <a:xfrm>
          <a:off x="2348473" y="6875555"/>
          <a:ext cx="947738" cy="3288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235325</xdr:colOff>
      <xdr:row>37</xdr:row>
      <xdr:rowOff>82550</xdr:rowOff>
    </xdr:from>
    <xdr:to>
      <xdr:col>10</xdr:col>
      <xdr:colOff>210110</xdr:colOff>
      <xdr:row>38</xdr:row>
      <xdr:rowOff>246155</xdr:rowOff>
    </xdr:to>
    <xdr:sp macro="" textlink="">
      <xdr:nvSpPr>
        <xdr:cNvPr id="61" name="テキスト ボックス 60">
          <a:extLst>
            <a:ext uri="{FF2B5EF4-FFF2-40B4-BE49-F238E27FC236}">
              <a16:creationId xmlns:a16="http://schemas.microsoft.com/office/drawing/2014/main" id="{00000000-0008-0000-0E00-00003D000000}"/>
            </a:ext>
          </a:extLst>
        </xdr:cNvPr>
        <xdr:cNvSpPr txBox="1"/>
      </xdr:nvSpPr>
      <xdr:spPr>
        <a:xfrm>
          <a:off x="1073525" y="6530975"/>
          <a:ext cx="2556060" cy="3445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同意（許可）額全額を記入</a:t>
          </a:r>
        </a:p>
      </xdr:txBody>
    </xdr:sp>
    <xdr:clientData/>
  </xdr:twoCellAnchor>
  <xdr:twoCellAnchor>
    <xdr:from>
      <xdr:col>2</xdr:col>
      <xdr:colOff>280147</xdr:colOff>
      <xdr:row>52</xdr:row>
      <xdr:rowOff>11206</xdr:rowOff>
    </xdr:from>
    <xdr:to>
      <xdr:col>35</xdr:col>
      <xdr:colOff>58028</xdr:colOff>
      <xdr:row>62</xdr:row>
      <xdr:rowOff>76577</xdr:rowOff>
    </xdr:to>
    <xdr:grpSp>
      <xdr:nvGrpSpPr>
        <xdr:cNvPr id="6" name="グループ化 5">
          <a:extLst>
            <a:ext uri="{FF2B5EF4-FFF2-40B4-BE49-F238E27FC236}">
              <a16:creationId xmlns:a16="http://schemas.microsoft.com/office/drawing/2014/main" id="{00000000-0008-0000-0E00-000006000000}"/>
            </a:ext>
          </a:extLst>
        </xdr:cNvPr>
        <xdr:cNvGrpSpPr/>
      </xdr:nvGrpSpPr>
      <xdr:grpSpPr>
        <a:xfrm>
          <a:off x="591297" y="8805956"/>
          <a:ext cx="9633081" cy="1843371"/>
          <a:chOff x="618814" y="8922373"/>
          <a:chExt cx="10435297" cy="1864537"/>
        </a:xfrm>
      </xdr:grpSpPr>
      <xdr:pic>
        <xdr:nvPicPr>
          <xdr:cNvPr id="50" name="図 49">
            <a:extLst>
              <a:ext uri="{FF2B5EF4-FFF2-40B4-BE49-F238E27FC236}">
                <a16:creationId xmlns:a16="http://schemas.microsoft.com/office/drawing/2014/main" id="{00000000-0008-0000-0E00-00003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8814" y="8922373"/>
            <a:ext cx="10435297" cy="18605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2" name="正方形/長方形 61">
            <a:extLst>
              <a:ext uri="{FF2B5EF4-FFF2-40B4-BE49-F238E27FC236}">
                <a16:creationId xmlns:a16="http://schemas.microsoft.com/office/drawing/2014/main" id="{00000000-0008-0000-0E00-00003E000000}"/>
              </a:ext>
            </a:extLst>
          </xdr:cNvPr>
          <xdr:cNvSpPr/>
        </xdr:nvSpPr>
        <xdr:spPr>
          <a:xfrm rot="16200000">
            <a:off x="7884738" y="9764682"/>
            <a:ext cx="1484158" cy="56029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grpSp>
    <xdr:clientData/>
  </xdr:twoCellAnchor>
  <xdr:twoCellAnchor>
    <xdr:from>
      <xdr:col>23</xdr:col>
      <xdr:colOff>219637</xdr:colOff>
      <xdr:row>64</xdr:row>
      <xdr:rowOff>22423</xdr:rowOff>
    </xdr:from>
    <xdr:to>
      <xdr:col>32</xdr:col>
      <xdr:colOff>67235</xdr:colOff>
      <xdr:row>67</xdr:row>
      <xdr:rowOff>50434</xdr:rowOff>
    </xdr:to>
    <xdr:sp macro="" textlink="">
      <xdr:nvSpPr>
        <xdr:cNvPr id="63" name="正方形/長方形 62">
          <a:extLst>
            <a:ext uri="{FF2B5EF4-FFF2-40B4-BE49-F238E27FC236}">
              <a16:creationId xmlns:a16="http://schemas.microsoft.com/office/drawing/2014/main" id="{00000000-0008-0000-0E00-00003F000000}"/>
            </a:ext>
          </a:extLst>
        </xdr:cNvPr>
        <xdr:cNvSpPr/>
      </xdr:nvSpPr>
      <xdr:spPr>
        <a:xfrm rot="5400000">
          <a:off x="8768605" y="10218655"/>
          <a:ext cx="447111" cy="241934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rgbClr val="FF0000"/>
              </a:solidFill>
            </a:ln>
          </a:endParaRPr>
        </a:p>
      </xdr:txBody>
    </xdr:sp>
    <xdr:clientData/>
  </xdr:twoCellAnchor>
  <xdr:twoCellAnchor>
    <xdr:from>
      <xdr:col>21</xdr:col>
      <xdr:colOff>212912</xdr:colOff>
      <xdr:row>63</xdr:row>
      <xdr:rowOff>58541</xdr:rowOff>
    </xdr:from>
    <xdr:to>
      <xdr:col>23</xdr:col>
      <xdr:colOff>219637</xdr:colOff>
      <xdr:row>66</xdr:row>
      <xdr:rowOff>9216</xdr:rowOff>
    </xdr:to>
    <xdr:cxnSp macro="">
      <xdr:nvCxnSpPr>
        <xdr:cNvPr id="64" name="直線矢印コネクタ 63">
          <a:extLst>
            <a:ext uri="{FF2B5EF4-FFF2-40B4-BE49-F238E27FC236}">
              <a16:creationId xmlns:a16="http://schemas.microsoft.com/office/drawing/2014/main" id="{00000000-0008-0000-0E00-000040000000}"/>
            </a:ext>
          </a:extLst>
        </xdr:cNvPr>
        <xdr:cNvCxnSpPr>
          <a:stCxn id="65" idx="3"/>
          <a:endCxn id="63" idx="2"/>
        </xdr:cNvCxnSpPr>
      </xdr:nvCxnSpPr>
      <xdr:spPr>
        <a:xfrm>
          <a:off x="7204262" y="10993241"/>
          <a:ext cx="578225" cy="43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367393</xdr:colOff>
      <xdr:row>62</xdr:row>
      <xdr:rowOff>65184</xdr:rowOff>
    </xdr:from>
    <xdr:to>
      <xdr:col>21</xdr:col>
      <xdr:colOff>212912</xdr:colOff>
      <xdr:row>63</xdr:row>
      <xdr:rowOff>228790</xdr:rowOff>
    </xdr:to>
    <xdr:sp macro="" textlink="">
      <xdr:nvSpPr>
        <xdr:cNvPr id="65" name="テキスト ボックス 64">
          <a:extLst>
            <a:ext uri="{FF2B5EF4-FFF2-40B4-BE49-F238E27FC236}">
              <a16:creationId xmlns:a16="http://schemas.microsoft.com/office/drawing/2014/main" id="{00000000-0008-0000-0E00-000041000000}"/>
            </a:ext>
          </a:extLst>
        </xdr:cNvPr>
        <xdr:cNvSpPr txBox="1"/>
      </xdr:nvSpPr>
      <xdr:spPr>
        <a:xfrm>
          <a:off x="1205593" y="10818909"/>
          <a:ext cx="5998669" cy="34458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起債同意（許可）書に即して、補助事業分・単独事業分の内訳を備考欄に記入</a:t>
          </a:r>
        </a:p>
      </xdr:txBody>
    </xdr:sp>
    <xdr:clientData/>
  </xdr:twoCellAnchor>
  <xdr:twoCellAnchor>
    <xdr:from>
      <xdr:col>26</xdr:col>
      <xdr:colOff>202485</xdr:colOff>
      <xdr:row>62</xdr:row>
      <xdr:rowOff>76577</xdr:rowOff>
    </xdr:from>
    <xdr:to>
      <xdr:col>28</xdr:col>
      <xdr:colOff>561</xdr:colOff>
      <xdr:row>64</xdr:row>
      <xdr:rowOff>22424</xdr:rowOff>
    </xdr:to>
    <xdr:cxnSp macro="">
      <xdr:nvCxnSpPr>
        <xdr:cNvPr id="66" name="直線コネクタ 65">
          <a:extLst>
            <a:ext uri="{FF2B5EF4-FFF2-40B4-BE49-F238E27FC236}">
              <a16:creationId xmlns:a16="http://schemas.microsoft.com/office/drawing/2014/main" id="{00000000-0008-0000-0E00-000042000000}"/>
            </a:ext>
          </a:extLst>
        </xdr:cNvPr>
        <xdr:cNvCxnSpPr>
          <a:stCxn id="62" idx="1"/>
          <a:endCxn id="63" idx="1"/>
        </xdr:cNvCxnSpPr>
      </xdr:nvCxnSpPr>
      <xdr:spPr>
        <a:xfrm>
          <a:off x="8626818" y="10786910"/>
          <a:ext cx="369576" cy="36918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502102</xdr:colOff>
      <xdr:row>55</xdr:row>
      <xdr:rowOff>168730</xdr:rowOff>
    </xdr:from>
    <xdr:to>
      <xdr:col>7</xdr:col>
      <xdr:colOff>171848</xdr:colOff>
      <xdr:row>60</xdr:row>
      <xdr:rowOff>14968</xdr:rowOff>
    </xdr:to>
    <xdr:sp macro="" textlink="">
      <xdr:nvSpPr>
        <xdr:cNvPr id="67" name="円/楕円 66">
          <a:extLst>
            <a:ext uri="{FF2B5EF4-FFF2-40B4-BE49-F238E27FC236}">
              <a16:creationId xmlns:a16="http://schemas.microsoft.com/office/drawing/2014/main" id="{00000000-0008-0000-0E00-000043000000}"/>
            </a:ext>
          </a:extLst>
        </xdr:cNvPr>
        <xdr:cNvSpPr/>
      </xdr:nvSpPr>
      <xdr:spPr>
        <a:xfrm>
          <a:off x="1340302" y="9655630"/>
          <a:ext cx="946096" cy="751113"/>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347542</xdr:colOff>
      <xdr:row>37</xdr:row>
      <xdr:rowOff>69493</xdr:rowOff>
    </xdr:from>
    <xdr:to>
      <xdr:col>16</xdr:col>
      <xdr:colOff>95988</xdr:colOff>
      <xdr:row>40</xdr:row>
      <xdr:rowOff>178364</xdr:rowOff>
    </xdr:to>
    <xdr:cxnSp macro="">
      <xdr:nvCxnSpPr>
        <xdr:cNvPr id="16" name="直線コネクタ 15">
          <a:extLst>
            <a:ext uri="{FF2B5EF4-FFF2-40B4-BE49-F238E27FC236}">
              <a16:creationId xmlns:a16="http://schemas.microsoft.com/office/drawing/2014/main" id="{00000000-0008-0000-0E00-000010000000}"/>
            </a:ext>
          </a:extLst>
        </xdr:cNvPr>
        <xdr:cNvCxnSpPr>
          <a:stCxn id="57" idx="1"/>
          <a:endCxn id="58" idx="1"/>
        </xdr:cNvCxnSpPr>
      </xdr:nvCxnSpPr>
      <xdr:spPr>
        <a:xfrm flipH="1">
          <a:off x="4032356" y="6513836"/>
          <a:ext cx="1713318" cy="598728"/>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27216</xdr:colOff>
      <xdr:row>0</xdr:row>
      <xdr:rowOff>108857</xdr:rowOff>
    </xdr:from>
    <xdr:to>
      <xdr:col>13</xdr:col>
      <xdr:colOff>27215</xdr:colOff>
      <xdr:row>0</xdr:row>
      <xdr:rowOff>1206499</xdr:rowOff>
    </xdr:to>
    <xdr:sp macro="" textlink="">
      <xdr:nvSpPr>
        <xdr:cNvPr id="2" name="AutoShape 83">
          <a:extLst>
            <a:ext uri="{FF2B5EF4-FFF2-40B4-BE49-F238E27FC236}">
              <a16:creationId xmlns:a16="http://schemas.microsoft.com/office/drawing/2014/main" id="{E4FEDE58-59D4-479A-B609-1088013A3174}"/>
            </a:ext>
          </a:extLst>
        </xdr:cNvPr>
        <xdr:cNvSpPr>
          <a:spLocks noChangeArrowheads="1"/>
        </xdr:cNvSpPr>
      </xdr:nvSpPr>
      <xdr:spPr bwMode="auto">
        <a:xfrm>
          <a:off x="27216" y="108857"/>
          <a:ext cx="17671142" cy="1097642"/>
        </a:xfrm>
        <a:prstGeom prst="round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600"/>
            </a:lnSpc>
            <a:defRPr sz="1000"/>
          </a:pPr>
          <a:r>
            <a:rPr lang="ja-JP" altLang="en-US" sz="2000" b="0" i="0" u="none" strike="noStrike" baseline="0">
              <a:solidFill>
                <a:srgbClr val="000000"/>
              </a:solidFill>
              <a:latin typeface="HG丸ｺﾞｼｯｸM-PRO" panose="020F0600000000000000" pitchFamily="50" charset="-128"/>
              <a:ea typeface="HG丸ｺﾞｼｯｸM-PRO" panose="020F0600000000000000" pitchFamily="50" charset="-128"/>
            </a:rPr>
            <a:t>下水道事業のうち資本費平準化債については、必ずこの様式（振興局に提出する起債計画書と同一）を、借入申込書の添付書類として提出してください。</a:t>
          </a:r>
          <a:endParaRPr lang="en-US" altLang="ja-JP" sz="2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600"/>
            </a:lnSpc>
            <a:defRPr sz="1000"/>
          </a:pPr>
          <a:endParaRPr lang="en-US" altLang="ja-JP" sz="2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600"/>
            </a:lnSpc>
            <a:defRPr sz="1000"/>
          </a:pPr>
          <a:r>
            <a:rPr lang="en-US" altLang="ja-JP" sz="18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800" b="0" i="0" u="none" strike="noStrike" baseline="0">
              <a:solidFill>
                <a:srgbClr val="000000"/>
              </a:solidFill>
              <a:latin typeface="HG丸ｺﾞｼｯｸM-PRO" panose="020F0600000000000000" pitchFamily="50" charset="-128"/>
              <a:ea typeface="HG丸ｺﾞｼｯｸM-PRO" panose="020F0600000000000000" pitchFamily="50" charset="-128"/>
            </a:rPr>
            <a:t>借入申込時には、起債計画書提出時の予定額を、決算額等（借入額）にして作成してください。</a:t>
          </a:r>
          <a:endParaRPr lang="ja-JP" altLang="en-US" sz="1800" b="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21" Type="http://schemas.openxmlformats.org/officeDocument/2006/relationships/ctrlProp" Target="../ctrlProps/ctrlProp26.xml"/><Relationship Id="rId34" Type="http://schemas.openxmlformats.org/officeDocument/2006/relationships/ctrlProp" Target="../ctrlProps/ctrlProp39.xml"/><Relationship Id="rId42" Type="http://schemas.openxmlformats.org/officeDocument/2006/relationships/ctrlProp" Target="../ctrlProps/ctrlProp47.xml"/><Relationship Id="rId47" Type="http://schemas.openxmlformats.org/officeDocument/2006/relationships/ctrlProp" Target="../ctrlProps/ctrlProp52.xml"/><Relationship Id="rId50" Type="http://schemas.openxmlformats.org/officeDocument/2006/relationships/ctrlProp" Target="../ctrlProps/ctrlProp55.xml"/><Relationship Id="rId55" Type="http://schemas.openxmlformats.org/officeDocument/2006/relationships/ctrlProp" Target="../ctrlProps/ctrlProp60.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46" Type="http://schemas.openxmlformats.org/officeDocument/2006/relationships/ctrlProp" Target="../ctrlProps/ctrlProp51.xml"/><Relationship Id="rId2" Type="http://schemas.openxmlformats.org/officeDocument/2006/relationships/drawing" Target="../drawings/drawing6.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41" Type="http://schemas.openxmlformats.org/officeDocument/2006/relationships/ctrlProp" Target="../ctrlProps/ctrlProp46.xml"/><Relationship Id="rId54" Type="http://schemas.openxmlformats.org/officeDocument/2006/relationships/ctrlProp" Target="../ctrlProps/ctrlProp59.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3" Type="http://schemas.openxmlformats.org/officeDocument/2006/relationships/ctrlProp" Target="../ctrlProps/ctrlProp58.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49" Type="http://schemas.openxmlformats.org/officeDocument/2006/relationships/ctrlProp" Target="../ctrlProps/ctrlProp54.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 Id="rId48" Type="http://schemas.openxmlformats.org/officeDocument/2006/relationships/ctrlProp" Target="../ctrlProps/ctrlProp53.xml"/><Relationship Id="rId8" Type="http://schemas.openxmlformats.org/officeDocument/2006/relationships/ctrlProp" Target="../ctrlProps/ctrlProp13.xml"/><Relationship Id="rId51" Type="http://schemas.openxmlformats.org/officeDocument/2006/relationships/ctrlProp" Target="../ctrlProps/ctrlProp56.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37A8-7BE1-4923-B0B6-2580C24CB2ED}">
  <sheetPr codeName="Sheet2">
    <tabColor rgb="FFFFC000"/>
    <pageSetUpPr fitToPage="1"/>
  </sheetPr>
  <dimension ref="B1:G25"/>
  <sheetViews>
    <sheetView tabSelected="1" view="pageBreakPreview" zoomScaleNormal="100" zoomScaleSheetLayoutView="100" workbookViewId="0">
      <selection activeCell="C12" sqref="C12:E12"/>
    </sheetView>
  </sheetViews>
  <sheetFormatPr defaultColWidth="9" defaultRowHeight="13" x14ac:dyDescent="0.2"/>
  <cols>
    <col min="1" max="1" width="2.6328125" style="305" customWidth="1"/>
    <col min="2" max="2" width="22.36328125" style="305" customWidth="1"/>
    <col min="3" max="3" width="68.81640625" style="305" customWidth="1"/>
    <col min="4" max="4" width="4" style="305" customWidth="1"/>
    <col min="5" max="5" width="12" style="305" customWidth="1"/>
    <col min="6" max="6" width="2.6328125" style="305" customWidth="1"/>
    <col min="7" max="16384" width="9" style="305"/>
  </cols>
  <sheetData>
    <row r="1" spans="2:7" s="290" customFormat="1" ht="16.5" customHeight="1" x14ac:dyDescent="0.2">
      <c r="B1" s="288"/>
      <c r="C1" s="288"/>
      <c r="D1" s="288"/>
      <c r="E1" s="289"/>
    </row>
    <row r="2" spans="2:7" s="290" customFormat="1" ht="30" customHeight="1" x14ac:dyDescent="0.2">
      <c r="B2" s="669" t="s">
        <v>352</v>
      </c>
      <c r="C2" s="669"/>
      <c r="D2" s="669"/>
      <c r="E2" s="669"/>
      <c r="G2" s="291"/>
    </row>
    <row r="3" spans="2:7" s="290" customFormat="1" ht="18.75" customHeight="1" x14ac:dyDescent="0.2">
      <c r="B3" s="292"/>
      <c r="C3" s="292"/>
      <c r="D3" s="292"/>
      <c r="E3" s="293"/>
    </row>
    <row r="4" spans="2:7" s="290" customFormat="1" ht="19.5" customHeight="1" x14ac:dyDescent="0.2">
      <c r="B4" s="670" t="s">
        <v>354</v>
      </c>
      <c r="C4" s="670"/>
      <c r="D4" s="670"/>
      <c r="E4" s="670"/>
    </row>
    <row r="5" spans="2:7" s="290" customFormat="1" ht="19.5" customHeight="1" x14ac:dyDescent="0.2">
      <c r="B5" s="307" t="s">
        <v>328</v>
      </c>
      <c r="C5" s="307"/>
      <c r="D5" s="307"/>
      <c r="E5" s="307"/>
    </row>
    <row r="6" spans="2:7" s="290" customFormat="1" ht="21.75" customHeight="1" x14ac:dyDescent="0.2">
      <c r="B6" s="671" t="s">
        <v>319</v>
      </c>
      <c r="C6" s="671"/>
      <c r="D6" s="671"/>
      <c r="E6" s="671"/>
      <c r="G6" s="294"/>
    </row>
    <row r="7" spans="2:7" s="290" customFormat="1" ht="21.75" customHeight="1" x14ac:dyDescent="0.2">
      <c r="B7" s="672" t="s">
        <v>320</v>
      </c>
      <c r="C7" s="672"/>
      <c r="D7" s="672"/>
      <c r="E7" s="672"/>
    </row>
    <row r="8" spans="2:7" s="290" customFormat="1" ht="21.75" customHeight="1" x14ac:dyDescent="0.2">
      <c r="B8" s="315" t="s">
        <v>360</v>
      </c>
      <c r="C8" s="314"/>
      <c r="D8" s="314"/>
      <c r="E8" s="314"/>
    </row>
    <row r="9" spans="2:7" s="290" customFormat="1" ht="19.5" customHeight="1" x14ac:dyDescent="0.2">
      <c r="B9" s="292" t="s">
        <v>321</v>
      </c>
      <c r="C9" s="292"/>
      <c r="D9" s="292"/>
      <c r="E9" s="293"/>
    </row>
    <row r="10" spans="2:7" s="298" customFormat="1" ht="18.75" customHeight="1" thickBot="1" x14ac:dyDescent="0.25">
      <c r="B10" s="295"/>
      <c r="C10" s="296"/>
      <c r="D10" s="296"/>
      <c r="E10" s="297"/>
    </row>
    <row r="11" spans="2:7" s="300" customFormat="1" ht="30" customHeight="1" thickBot="1" x14ac:dyDescent="0.25">
      <c r="B11" s="299" t="s">
        <v>324</v>
      </c>
      <c r="C11" s="673" t="s">
        <v>322</v>
      </c>
      <c r="D11" s="674"/>
      <c r="E11" s="675"/>
      <c r="G11" s="301"/>
    </row>
    <row r="12" spans="2:7" s="302" customFormat="1" ht="22.5" customHeight="1" x14ac:dyDescent="0.2">
      <c r="B12" s="306" t="s">
        <v>323</v>
      </c>
      <c r="C12" s="659" t="s">
        <v>552</v>
      </c>
      <c r="D12" s="660"/>
      <c r="E12" s="661"/>
    </row>
    <row r="13" spans="2:7" s="302" customFormat="1" ht="22.5" customHeight="1" x14ac:dyDescent="0.2">
      <c r="B13" s="303"/>
      <c r="C13" s="659" t="s">
        <v>318</v>
      </c>
      <c r="D13" s="660"/>
      <c r="E13" s="661"/>
    </row>
    <row r="14" spans="2:7" s="302" customFormat="1" ht="22.5" customHeight="1" x14ac:dyDescent="0.2">
      <c r="B14" s="303"/>
      <c r="C14" s="659" t="s">
        <v>486</v>
      </c>
      <c r="D14" s="660"/>
      <c r="E14" s="661"/>
    </row>
    <row r="15" spans="2:7" s="302" customFormat="1" ht="22.5" customHeight="1" x14ac:dyDescent="0.2">
      <c r="B15" s="304"/>
      <c r="C15" s="659" t="s">
        <v>353</v>
      </c>
      <c r="D15" s="660"/>
      <c r="E15" s="661"/>
    </row>
    <row r="16" spans="2:7" s="302" customFormat="1" ht="22.5" customHeight="1" x14ac:dyDescent="0.2">
      <c r="B16" s="304"/>
      <c r="C16" s="659" t="s">
        <v>376</v>
      </c>
      <c r="D16" s="660"/>
      <c r="E16" s="661"/>
    </row>
    <row r="17" spans="2:5" s="302" customFormat="1" ht="22.5" customHeight="1" x14ac:dyDescent="0.2">
      <c r="B17" s="304"/>
      <c r="C17" s="659" t="s">
        <v>325</v>
      </c>
      <c r="D17" s="660"/>
      <c r="E17" s="661"/>
    </row>
    <row r="18" spans="2:5" s="302" customFormat="1" ht="22.5" customHeight="1" x14ac:dyDescent="0.2">
      <c r="B18" s="304"/>
      <c r="C18" s="663" t="s">
        <v>326</v>
      </c>
      <c r="D18" s="664"/>
      <c r="E18" s="665"/>
    </row>
    <row r="19" spans="2:5" s="302" customFormat="1" ht="22.5" customHeight="1" thickBot="1" x14ac:dyDescent="0.25">
      <c r="B19" s="313" t="s">
        <v>351</v>
      </c>
      <c r="C19" s="666" t="s">
        <v>350</v>
      </c>
      <c r="D19" s="667"/>
      <c r="E19" s="668"/>
    </row>
    <row r="20" spans="2:5" s="302" customFormat="1" ht="22.5" customHeight="1" x14ac:dyDescent="0.2">
      <c r="B20" s="288"/>
      <c r="C20" s="288"/>
      <c r="D20" s="288"/>
      <c r="E20" s="293"/>
    </row>
    <row r="21" spans="2:5" s="302" customFormat="1" ht="22.5" customHeight="1" x14ac:dyDescent="0.2">
      <c r="B21" s="288"/>
      <c r="C21" s="662" t="s">
        <v>327</v>
      </c>
      <c r="D21" s="662"/>
      <c r="E21" s="662"/>
    </row>
    <row r="22" spans="2:5" s="302" customFormat="1" ht="22.5" customHeight="1" x14ac:dyDescent="0.2">
      <c r="B22" s="305"/>
      <c r="C22" s="305"/>
      <c r="D22" s="305"/>
      <c r="E22" s="305"/>
    </row>
    <row r="23" spans="2:5" s="302" customFormat="1" ht="22.5" customHeight="1" x14ac:dyDescent="0.2">
      <c r="B23" s="305"/>
      <c r="C23" s="305"/>
      <c r="D23" s="305"/>
      <c r="E23" s="305"/>
    </row>
    <row r="24" spans="2:5" s="290" customFormat="1" ht="30.75" customHeight="1" x14ac:dyDescent="0.2">
      <c r="B24" s="305"/>
      <c r="C24" s="305"/>
      <c r="D24" s="305"/>
      <c r="E24" s="305"/>
    </row>
    <row r="25" spans="2:5" s="290" customFormat="1" x14ac:dyDescent="0.2">
      <c r="B25" s="305"/>
      <c r="C25" s="305"/>
      <c r="D25" s="305"/>
      <c r="E25" s="305"/>
    </row>
  </sheetData>
  <mergeCells count="14">
    <mergeCell ref="B2:E2"/>
    <mergeCell ref="B4:E4"/>
    <mergeCell ref="B6:E6"/>
    <mergeCell ref="B7:E7"/>
    <mergeCell ref="C11:E11"/>
    <mergeCell ref="C12:E12"/>
    <mergeCell ref="C13:E13"/>
    <mergeCell ref="C14:E14"/>
    <mergeCell ref="C15:E15"/>
    <mergeCell ref="C21:E21"/>
    <mergeCell ref="C17:E17"/>
    <mergeCell ref="C18:E18"/>
    <mergeCell ref="C16:E16"/>
    <mergeCell ref="C19:E19"/>
  </mergeCells>
  <phoneticPr fontId="14"/>
  <hyperlinks>
    <hyperlink ref="B12" location="様式1!A1" display="別紙第13号書式" xr:uid="{45E754BF-3212-48C7-92C5-A3C89DA850CB}"/>
    <hyperlink ref="C13" location="'13記載要領'!A1" display="〔記載要領〕" xr:uid="{AACC06A7-766D-4E64-8CAC-5578C048E277}"/>
    <hyperlink ref="C13:E13" location="記載要領!A1" display="〔記載要領〕" xr:uid="{EDC2443F-F3CB-4D8D-89B0-DBFCEB323581}"/>
    <hyperlink ref="C17" location="'13（例7）総括表 '!A1" display="〔記載例⑦総括表〕" xr:uid="{01CBE6CB-0A69-450C-B771-EF2AD9F00FCC}"/>
    <hyperlink ref="C18" location="'13（例7）総括表 '!A1" display="〔記載例⑦総括表〕" xr:uid="{CA67297B-41E2-4797-A8A2-F693B42157E9}"/>
    <hyperlink ref="C17:E17" location="'【事例】予算の定め '!A1" display="〔「起債に関する予算の定め」記載例〕" xr:uid="{F4C8236F-0449-43AC-9158-4DF88359414A}"/>
    <hyperlink ref="C18:E18" location="'【事例】起債同意（許可）'!A1" display="〔「起債同意（許可）」記載例〕" xr:uid="{8A969E2A-0E8F-4662-B654-157313B4DDB7}"/>
    <hyperlink ref="C16" location="'13（例7）総括表 '!A1" display="〔記載例⑦総括表〕" xr:uid="{D11A9971-CAD2-4D24-A2B8-21FDF6256235}"/>
    <hyperlink ref="C16:E16" location="【事例】部分払!A1" display="〔「部分払」記載例〕" xr:uid="{CCE5F97A-5A17-43FF-9052-F5EC7E2DC58A}"/>
    <hyperlink ref="B19" location="【参考】平準化債算出シート!A1" display="下水道別紙１" xr:uid="{F730DC9C-BC66-43FA-BD68-D05717A72C56}"/>
    <hyperlink ref="C14" location="'13　(例1)　起前'!A1" display="〔記載例①起債前貸〕" xr:uid="{EF10FA1D-F81C-4136-8BD0-06B61CA9BCC8}"/>
    <hyperlink ref="C15" location="'13（例7）総括表 '!A1" display="〔記載例⑦総括表〕" xr:uid="{1249F509-9E4A-45BF-B587-DE8E2F937124}"/>
    <hyperlink ref="C14:E14" location="'記載例①～④'!A1" display="〔記載例①～④〕　①部分払　②部分払(未払金あり)　③一括　④臨時財政対策債　" xr:uid="{4F04CA73-B866-44D9-93A4-7757FA72520C}"/>
    <hyperlink ref="C15:E15" location="記載例⑤総括表!A1" display="〔記載例⑤総括表〕" xr:uid="{6060E48F-4F6B-4C00-B0F4-7DAAB1BA1D0C}"/>
    <hyperlink ref="C12:E12" location="様式1!A1" display="〔様式1〕このシートで書類を作成します。" xr:uid="{6FF9B03E-A932-47DB-885F-EDBB56CE4A62}"/>
  </hyperlinks>
  <printOptions horizontalCentered="1"/>
  <pageMargins left="0.39370078740157483" right="0.39370078740157483" top="1.9685039370078741" bottom="0.78740157480314965"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6F4CB-6897-4066-A468-853072A8A851}">
  <sheetPr codeName="Sheet12">
    <tabColor rgb="FFFF0000"/>
  </sheetPr>
  <dimension ref="B1:BB136"/>
  <sheetViews>
    <sheetView showGridLines="0" view="pageBreakPreview" zoomScale="55" zoomScaleNormal="83" zoomScaleSheetLayoutView="55" workbookViewId="0"/>
  </sheetViews>
  <sheetFormatPr defaultColWidth="9" defaultRowHeight="13" x14ac:dyDescent="0.2"/>
  <cols>
    <col min="1" max="1" width="0.6328125" style="6" customWidth="1"/>
    <col min="2" max="2" width="3.36328125" style="6" customWidth="1"/>
    <col min="3" max="3" width="22.36328125" style="6" customWidth="1"/>
    <col min="4" max="4" width="3.81640625" style="6" customWidth="1"/>
    <col min="5" max="5" width="6.1796875" style="6" customWidth="1"/>
    <col min="6" max="6" width="9" style="6" customWidth="1"/>
    <col min="7" max="7" width="6.08984375" style="6" customWidth="1"/>
    <col min="8" max="8" width="5.08984375" style="6" customWidth="1"/>
    <col min="9" max="9" width="4.36328125" style="6" customWidth="1"/>
    <col min="10" max="10" width="6.90625" style="6" customWidth="1"/>
    <col min="11" max="12" width="3.81640625" style="6" customWidth="1"/>
    <col min="13" max="13" width="6.90625" style="6" customWidth="1"/>
    <col min="14" max="14" width="4.453125" style="6" bestFit="1" customWidth="1"/>
    <col min="15" max="15" width="3" style="6" customWidth="1"/>
    <col min="16" max="16" width="3.81640625" style="6" customWidth="1"/>
    <col min="17" max="17" width="3.08984375" style="6" customWidth="1"/>
    <col min="18" max="18" width="5" style="6" customWidth="1"/>
    <col min="19" max="19" width="3.1796875" style="6" bestFit="1" customWidth="1"/>
    <col min="20" max="21" width="3" style="6" customWidth="1"/>
    <col min="22" max="23" width="4.1796875" style="6" customWidth="1"/>
    <col min="24" max="29" width="3.81640625" style="6" customWidth="1"/>
    <col min="30" max="30" width="4.453125" style="6" customWidth="1"/>
    <col min="31" max="35" width="3.81640625" style="6" customWidth="1"/>
    <col min="36" max="36" width="3.36328125" style="6" customWidth="1"/>
    <col min="37" max="39" width="3.81640625" style="6" customWidth="1"/>
    <col min="40" max="40" width="7.26953125" style="6" customWidth="1"/>
    <col min="41" max="44" width="7.08984375" style="6" hidden="1" customWidth="1"/>
    <col min="45" max="49" width="7.08984375" style="6" customWidth="1"/>
    <col min="50" max="50" width="28.6328125" style="6" customWidth="1"/>
    <col min="51" max="51" width="30.81640625" style="6" customWidth="1"/>
    <col min="52" max="16384" width="9" style="6"/>
  </cols>
  <sheetData>
    <row r="1" spans="2:41" x14ac:dyDescent="0.2">
      <c r="B1" s="7" t="s">
        <v>2</v>
      </c>
      <c r="AD1" s="835"/>
      <c r="AE1" s="835"/>
      <c r="AF1" s="835"/>
      <c r="AG1" s="835"/>
      <c r="AH1" s="835"/>
      <c r="AI1" s="835"/>
      <c r="AJ1" s="835"/>
      <c r="AK1" s="835"/>
      <c r="AL1" s="835"/>
      <c r="AM1" s="835"/>
      <c r="AN1" s="14"/>
    </row>
    <row r="2" spans="2:41" ht="21.75" customHeight="1" x14ac:dyDescent="0.2">
      <c r="G2" s="840" t="s">
        <v>136</v>
      </c>
      <c r="H2" s="840"/>
      <c r="I2" s="840"/>
      <c r="J2" s="840"/>
      <c r="K2" s="840"/>
      <c r="L2" s="840"/>
      <c r="M2" s="840"/>
      <c r="N2" s="840"/>
      <c r="O2" s="840"/>
      <c r="P2" s="840"/>
      <c r="Q2" s="840"/>
      <c r="R2" s="840"/>
      <c r="S2" s="840"/>
      <c r="T2" s="840"/>
      <c r="U2" s="840"/>
      <c r="V2" s="840"/>
      <c r="W2" s="840"/>
      <c r="X2" s="840"/>
      <c r="Y2" s="840"/>
      <c r="Z2" s="840"/>
      <c r="AA2" s="58"/>
      <c r="AB2" s="58"/>
      <c r="AC2" s="58"/>
      <c r="AD2" s="58"/>
      <c r="AE2" s="58"/>
      <c r="AF2" s="58"/>
      <c r="AG2" s="58"/>
      <c r="AH2" s="58"/>
      <c r="AI2" s="835"/>
      <c r="AJ2" s="835"/>
      <c r="AK2" s="835"/>
      <c r="AL2" s="835"/>
      <c r="AM2" s="835"/>
      <c r="AN2" s="14"/>
    </row>
    <row r="3" spans="2:41" ht="6" customHeight="1" x14ac:dyDescent="0.2">
      <c r="AN3" s="14"/>
    </row>
    <row r="4" spans="2:41" ht="14.25" customHeight="1" x14ac:dyDescent="0.2">
      <c r="B4" s="832" t="s">
        <v>3</v>
      </c>
      <c r="C4" s="833"/>
      <c r="D4" s="834"/>
      <c r="E4" s="834"/>
      <c r="F4" s="834"/>
      <c r="G4" s="834"/>
      <c r="H4" s="834"/>
      <c r="I4" s="834"/>
      <c r="J4" s="834"/>
      <c r="K4" s="834"/>
      <c r="L4" s="834"/>
      <c r="M4" s="834"/>
      <c r="N4" s="834"/>
      <c r="O4" s="834"/>
      <c r="P4" s="834"/>
      <c r="Q4" s="834"/>
      <c r="R4" s="834"/>
      <c r="S4" s="834"/>
      <c r="T4" s="834"/>
      <c r="U4" s="836"/>
      <c r="V4" s="836"/>
      <c r="W4" s="834"/>
      <c r="X4" s="837" t="s">
        <v>4</v>
      </c>
      <c r="Y4" s="837"/>
      <c r="Z4" s="837"/>
      <c r="AA4" s="837"/>
      <c r="AB4" s="838"/>
      <c r="AC4" s="839"/>
      <c r="AD4" s="839"/>
      <c r="AE4" s="839"/>
      <c r="AF4" s="830" t="s">
        <v>5</v>
      </c>
      <c r="AG4" s="830"/>
      <c r="AH4" s="829"/>
      <c r="AI4" s="829"/>
      <c r="AJ4" s="829"/>
      <c r="AK4" s="829"/>
      <c r="AL4" s="830" t="s">
        <v>130</v>
      </c>
      <c r="AM4" s="831"/>
      <c r="AN4" s="14"/>
    </row>
    <row r="5" spans="2:41" ht="14.25" customHeight="1" x14ac:dyDescent="0.2">
      <c r="B5" s="832" t="s">
        <v>181</v>
      </c>
      <c r="C5" s="833"/>
      <c r="D5" s="834"/>
      <c r="E5" s="834"/>
      <c r="F5" s="834"/>
      <c r="G5" s="834"/>
      <c r="H5" s="834"/>
      <c r="I5" s="834"/>
      <c r="J5" s="834"/>
      <c r="K5" s="834"/>
      <c r="L5" s="834"/>
      <c r="M5" s="834"/>
      <c r="N5" s="834"/>
      <c r="O5" s="834"/>
      <c r="P5" s="834"/>
      <c r="Q5" s="834"/>
      <c r="R5" s="834"/>
      <c r="S5" s="834"/>
      <c r="T5" s="834"/>
      <c r="U5" s="834"/>
      <c r="V5" s="834"/>
      <c r="W5" s="834"/>
      <c r="X5" s="734" t="s">
        <v>7</v>
      </c>
      <c r="Y5" s="734"/>
      <c r="Z5" s="734"/>
      <c r="AA5" s="734"/>
      <c r="AB5" s="734"/>
      <c r="AC5" s="734"/>
      <c r="AD5" s="734"/>
      <c r="AE5" s="790"/>
      <c r="AF5" s="737" t="s">
        <v>8</v>
      </c>
      <c r="AG5" s="737"/>
      <c r="AH5" s="737"/>
      <c r="AI5" s="737"/>
      <c r="AJ5" s="737"/>
      <c r="AK5" s="737"/>
      <c r="AL5" s="737"/>
      <c r="AM5" s="888"/>
      <c r="AN5" s="14"/>
      <c r="AO5" s="1"/>
    </row>
    <row r="6" spans="2:41" ht="14.25" customHeight="1" x14ac:dyDescent="0.2">
      <c r="B6" s="811" t="s">
        <v>9</v>
      </c>
      <c r="C6" s="812"/>
      <c r="D6" s="890"/>
      <c r="E6" s="891"/>
      <c r="F6" s="891"/>
      <c r="G6" s="891"/>
      <c r="H6" s="891"/>
      <c r="I6" s="891"/>
      <c r="J6" s="891"/>
      <c r="K6" s="891"/>
      <c r="L6" s="891"/>
      <c r="M6" s="891"/>
      <c r="N6" s="891"/>
      <c r="O6" s="891"/>
      <c r="P6" s="891"/>
      <c r="Q6" s="891"/>
      <c r="R6" s="891"/>
      <c r="S6" s="891"/>
      <c r="T6" s="891"/>
      <c r="U6" s="891"/>
      <c r="V6" s="891"/>
      <c r="W6" s="892"/>
      <c r="X6" s="899"/>
      <c r="Y6" s="816"/>
      <c r="Z6" s="816"/>
      <c r="AA6" s="816"/>
      <c r="AB6" s="816"/>
      <c r="AC6" s="816"/>
      <c r="AD6" s="816"/>
      <c r="AE6" s="817"/>
      <c r="AF6" s="816"/>
      <c r="AG6" s="816"/>
      <c r="AH6" s="816"/>
      <c r="AI6" s="816"/>
      <c r="AJ6" s="816"/>
      <c r="AK6" s="816"/>
      <c r="AL6" s="816"/>
      <c r="AM6" s="817"/>
      <c r="AN6" s="14"/>
    </row>
    <row r="7" spans="2:41" ht="14.25" customHeight="1" x14ac:dyDescent="0.2">
      <c r="B7" s="813"/>
      <c r="C7" s="814"/>
      <c r="D7" s="893"/>
      <c r="E7" s="894"/>
      <c r="F7" s="894"/>
      <c r="G7" s="894"/>
      <c r="H7" s="894"/>
      <c r="I7" s="894"/>
      <c r="J7" s="894"/>
      <c r="K7" s="894"/>
      <c r="L7" s="894"/>
      <c r="M7" s="894"/>
      <c r="N7" s="894"/>
      <c r="O7" s="894"/>
      <c r="P7" s="894"/>
      <c r="Q7" s="894"/>
      <c r="R7" s="894"/>
      <c r="S7" s="894"/>
      <c r="T7" s="894"/>
      <c r="U7" s="894"/>
      <c r="V7" s="894"/>
      <c r="W7" s="895"/>
      <c r="X7" s="900"/>
      <c r="Y7" s="818"/>
      <c r="Z7" s="818"/>
      <c r="AA7" s="818"/>
      <c r="AB7" s="818"/>
      <c r="AC7" s="818"/>
      <c r="AD7" s="818"/>
      <c r="AE7" s="901"/>
      <c r="AF7" s="818"/>
      <c r="AG7" s="818"/>
      <c r="AH7" s="818"/>
      <c r="AI7" s="818"/>
      <c r="AJ7" s="818"/>
      <c r="AK7" s="818"/>
      <c r="AL7" s="818"/>
      <c r="AM7" s="901"/>
      <c r="AN7" s="14"/>
    </row>
    <row r="8" spans="2:41" ht="14.25" customHeight="1" x14ac:dyDescent="0.2">
      <c r="B8" s="813"/>
      <c r="C8" s="814"/>
      <c r="D8" s="893"/>
      <c r="E8" s="894"/>
      <c r="F8" s="894"/>
      <c r="G8" s="894"/>
      <c r="H8" s="894"/>
      <c r="I8" s="894"/>
      <c r="J8" s="894"/>
      <c r="K8" s="894"/>
      <c r="L8" s="894"/>
      <c r="M8" s="894"/>
      <c r="N8" s="894"/>
      <c r="O8" s="894"/>
      <c r="P8" s="894"/>
      <c r="Q8" s="894"/>
      <c r="R8" s="894"/>
      <c r="S8" s="894"/>
      <c r="T8" s="894"/>
      <c r="U8" s="894"/>
      <c r="V8" s="894"/>
      <c r="W8" s="895"/>
      <c r="X8" s="900"/>
      <c r="Y8" s="818"/>
      <c r="Z8" s="818"/>
      <c r="AA8" s="818"/>
      <c r="AB8" s="818"/>
      <c r="AC8" s="818"/>
      <c r="AD8" s="818"/>
      <c r="AE8" s="901"/>
      <c r="AF8" s="818"/>
      <c r="AG8" s="818"/>
      <c r="AH8" s="818"/>
      <c r="AI8" s="818"/>
      <c r="AJ8" s="818"/>
      <c r="AK8" s="818"/>
      <c r="AL8" s="818"/>
      <c r="AM8" s="901"/>
      <c r="AN8" s="14"/>
    </row>
    <row r="9" spans="2:41" ht="14.25" customHeight="1" thickBot="1" x14ac:dyDescent="0.25">
      <c r="B9" s="815"/>
      <c r="C9" s="889"/>
      <c r="D9" s="896"/>
      <c r="E9" s="897"/>
      <c r="F9" s="897"/>
      <c r="G9" s="897"/>
      <c r="H9" s="897"/>
      <c r="I9" s="897"/>
      <c r="J9" s="897"/>
      <c r="K9" s="897"/>
      <c r="L9" s="897"/>
      <c r="M9" s="897"/>
      <c r="N9" s="897"/>
      <c r="O9" s="897"/>
      <c r="P9" s="897"/>
      <c r="Q9" s="897"/>
      <c r="R9" s="897"/>
      <c r="S9" s="897"/>
      <c r="T9" s="897"/>
      <c r="U9" s="897"/>
      <c r="V9" s="897"/>
      <c r="W9" s="898"/>
      <c r="X9" s="902"/>
      <c r="Y9" s="819"/>
      <c r="Z9" s="819"/>
      <c r="AA9" s="819"/>
      <c r="AB9" s="819"/>
      <c r="AC9" s="819"/>
      <c r="AD9" s="819"/>
      <c r="AE9" s="820"/>
      <c r="AF9" s="819"/>
      <c r="AG9" s="819"/>
      <c r="AH9" s="819"/>
      <c r="AI9" s="819"/>
      <c r="AJ9" s="819"/>
      <c r="AK9" s="819"/>
      <c r="AL9" s="819"/>
      <c r="AM9" s="820"/>
      <c r="AN9" s="14"/>
    </row>
    <row r="10" spans="2:41" ht="14.25" customHeight="1" thickTop="1" x14ac:dyDescent="0.2">
      <c r="B10" s="821" t="s">
        <v>10</v>
      </c>
      <c r="C10" s="702"/>
      <c r="D10" s="737"/>
      <c r="E10" s="737"/>
      <c r="F10" s="677" t="s">
        <v>11</v>
      </c>
      <c r="G10" s="822"/>
      <c r="H10" s="822"/>
      <c r="I10" s="823"/>
      <c r="J10" s="825" t="s">
        <v>12</v>
      </c>
      <c r="K10" s="825"/>
      <c r="L10" s="825"/>
      <c r="M10" s="825"/>
      <c r="N10" s="825"/>
      <c r="O10" s="825"/>
      <c r="P10" s="825"/>
      <c r="Q10" s="825"/>
      <c r="R10" s="825"/>
      <c r="S10" s="825"/>
      <c r="T10" s="825"/>
      <c r="U10" s="825"/>
      <c r="V10" s="825"/>
      <c r="W10" s="825"/>
      <c r="X10" s="826"/>
      <c r="Y10" s="826"/>
      <c r="Z10" s="826"/>
      <c r="AA10" s="827"/>
      <c r="AB10" s="737" t="s">
        <v>13</v>
      </c>
      <c r="AC10" s="737"/>
      <c r="AD10" s="737"/>
      <c r="AE10" s="737"/>
      <c r="AF10" s="702"/>
      <c r="AG10" s="702"/>
      <c r="AH10" s="702"/>
      <c r="AI10" s="702"/>
      <c r="AJ10" s="702"/>
      <c r="AK10" s="702"/>
      <c r="AL10" s="702"/>
      <c r="AM10" s="678"/>
      <c r="AN10" s="14"/>
    </row>
    <row r="11" spans="2:41" ht="14.25" customHeight="1" x14ac:dyDescent="0.2">
      <c r="B11" s="681"/>
      <c r="C11" s="737"/>
      <c r="D11" s="737"/>
      <c r="E11" s="737"/>
      <c r="F11" s="679"/>
      <c r="G11" s="824"/>
      <c r="H11" s="824"/>
      <c r="I11" s="903"/>
      <c r="J11" s="828"/>
      <c r="K11" s="825"/>
      <c r="L11" s="825"/>
      <c r="M11" s="883" t="s">
        <v>14</v>
      </c>
      <c r="N11" s="883"/>
      <c r="O11" s="883"/>
      <c r="P11" s="883" t="s">
        <v>15</v>
      </c>
      <c r="Q11" s="883"/>
      <c r="R11" s="883"/>
      <c r="S11" s="883"/>
      <c r="T11" s="789" t="s">
        <v>16</v>
      </c>
      <c r="U11" s="734"/>
      <c r="V11" s="734"/>
      <c r="W11" s="790"/>
      <c r="X11" s="734" t="s">
        <v>17</v>
      </c>
      <c r="Y11" s="734"/>
      <c r="Z11" s="734"/>
      <c r="AA11" s="790"/>
      <c r="AB11" s="734" t="s">
        <v>18</v>
      </c>
      <c r="AC11" s="734"/>
      <c r="AD11" s="734"/>
      <c r="AE11" s="790"/>
      <c r="AF11" s="904"/>
      <c r="AG11" s="905"/>
      <c r="AH11" s="805" t="s">
        <v>19</v>
      </c>
      <c r="AI11" s="806"/>
      <c r="AJ11" s="791" t="str">
        <f>IF(AF11="","",IF(AF11&gt;=12,1,AF11+1))</f>
        <v/>
      </c>
      <c r="AK11" s="792"/>
      <c r="AL11" s="805" t="s">
        <v>20</v>
      </c>
      <c r="AM11" s="806"/>
      <c r="AN11" s="14"/>
    </row>
    <row r="12" spans="2:41" ht="14.25" customHeight="1" x14ac:dyDescent="0.2">
      <c r="B12" s="807"/>
      <c r="C12" s="807"/>
      <c r="D12" s="807"/>
      <c r="E12" s="879"/>
      <c r="F12" s="808"/>
      <c r="G12" s="809"/>
      <c r="H12" s="809"/>
      <c r="I12" s="810"/>
      <c r="J12" s="773">
        <f>SUMPRODUCT((0&amp;LEFT(T12:AA12,FIND("(",T12:AA12&amp;"(")-1))*1)</f>
        <v>0</v>
      </c>
      <c r="K12" s="773"/>
      <c r="L12" s="773"/>
      <c r="M12" s="864"/>
      <c r="N12" s="864"/>
      <c r="O12" s="864"/>
      <c r="P12" s="864"/>
      <c r="Q12" s="864"/>
      <c r="R12" s="864"/>
      <c r="S12" s="864"/>
      <c r="T12" s="865"/>
      <c r="U12" s="865"/>
      <c r="V12" s="865"/>
      <c r="W12" s="866"/>
      <c r="X12" s="865"/>
      <c r="Y12" s="865"/>
      <c r="Z12" s="865"/>
      <c r="AA12" s="865"/>
      <c r="AB12" s="873"/>
      <c r="AC12" s="865"/>
      <c r="AD12" s="865"/>
      <c r="AE12" s="866"/>
      <c r="AF12" s="873"/>
      <c r="AG12" s="865"/>
      <c r="AH12" s="865"/>
      <c r="AI12" s="866"/>
      <c r="AJ12" s="867"/>
      <c r="AK12" s="867"/>
      <c r="AL12" s="867"/>
      <c r="AM12" s="868"/>
    </row>
    <row r="13" spans="2:41" ht="14.25" customHeight="1" x14ac:dyDescent="0.2">
      <c r="B13" s="807"/>
      <c r="C13" s="807"/>
      <c r="D13" s="807"/>
      <c r="E13" s="879"/>
      <c r="F13" s="808"/>
      <c r="G13" s="809"/>
      <c r="H13" s="809"/>
      <c r="I13" s="810"/>
      <c r="J13" s="773">
        <f t="shared" ref="J13:J21" si="0">SUMPRODUCT((0&amp;LEFT(T13:AA13,FIND("(",T13:AA13&amp;"(")-1))*1)</f>
        <v>0</v>
      </c>
      <c r="K13" s="773"/>
      <c r="L13" s="773"/>
      <c r="M13" s="864"/>
      <c r="N13" s="864"/>
      <c r="O13" s="864"/>
      <c r="P13" s="864"/>
      <c r="Q13" s="864"/>
      <c r="R13" s="864"/>
      <c r="S13" s="864"/>
      <c r="T13" s="865"/>
      <c r="U13" s="865"/>
      <c r="V13" s="865"/>
      <c r="W13" s="866"/>
      <c r="X13" s="865"/>
      <c r="Y13" s="865"/>
      <c r="Z13" s="865"/>
      <c r="AA13" s="865"/>
      <c r="AB13" s="873"/>
      <c r="AC13" s="865"/>
      <c r="AD13" s="865"/>
      <c r="AE13" s="866"/>
      <c r="AF13" s="873"/>
      <c r="AG13" s="865"/>
      <c r="AH13" s="865"/>
      <c r="AI13" s="866"/>
      <c r="AJ13" s="867"/>
      <c r="AK13" s="867"/>
      <c r="AL13" s="867"/>
      <c r="AM13" s="868"/>
      <c r="AO13" s="6" t="s">
        <v>21</v>
      </c>
    </row>
    <row r="14" spans="2:41" ht="14.25" customHeight="1" x14ac:dyDescent="0.2">
      <c r="B14" s="807"/>
      <c r="C14" s="807"/>
      <c r="D14" s="807"/>
      <c r="E14" s="879"/>
      <c r="F14" s="808"/>
      <c r="G14" s="809"/>
      <c r="H14" s="809"/>
      <c r="I14" s="810"/>
      <c r="J14" s="773">
        <f t="shared" si="0"/>
        <v>0</v>
      </c>
      <c r="K14" s="773"/>
      <c r="L14" s="773"/>
      <c r="M14" s="864"/>
      <c r="N14" s="864"/>
      <c r="O14" s="864"/>
      <c r="P14" s="864"/>
      <c r="Q14" s="864"/>
      <c r="R14" s="864"/>
      <c r="S14" s="864"/>
      <c r="T14" s="865"/>
      <c r="U14" s="865"/>
      <c r="V14" s="865"/>
      <c r="W14" s="866"/>
      <c r="X14" s="865"/>
      <c r="Y14" s="865"/>
      <c r="Z14" s="865"/>
      <c r="AA14" s="865"/>
      <c r="AB14" s="873"/>
      <c r="AC14" s="865"/>
      <c r="AD14" s="865"/>
      <c r="AE14" s="866"/>
      <c r="AF14" s="873"/>
      <c r="AG14" s="865"/>
      <c r="AH14" s="865"/>
      <c r="AI14" s="866"/>
      <c r="AJ14" s="867"/>
      <c r="AK14" s="867"/>
      <c r="AL14" s="867"/>
      <c r="AM14" s="868"/>
      <c r="AO14" s="6" t="s">
        <v>22</v>
      </c>
    </row>
    <row r="15" spans="2:41" ht="14" customHeight="1" x14ac:dyDescent="0.2">
      <c r="B15" s="807"/>
      <c r="C15" s="807"/>
      <c r="D15" s="807"/>
      <c r="E15" s="879"/>
      <c r="F15" s="808"/>
      <c r="G15" s="809"/>
      <c r="H15" s="809"/>
      <c r="I15" s="810"/>
      <c r="J15" s="773">
        <f t="shared" si="0"/>
        <v>0</v>
      </c>
      <c r="K15" s="773"/>
      <c r="L15" s="773"/>
      <c r="M15" s="864"/>
      <c r="N15" s="864"/>
      <c r="O15" s="864"/>
      <c r="P15" s="864"/>
      <c r="Q15" s="864"/>
      <c r="R15" s="864"/>
      <c r="S15" s="864"/>
      <c r="T15" s="865"/>
      <c r="U15" s="865"/>
      <c r="V15" s="865"/>
      <c r="W15" s="866"/>
      <c r="X15" s="865"/>
      <c r="Y15" s="865"/>
      <c r="Z15" s="865"/>
      <c r="AA15" s="865"/>
      <c r="AB15" s="873"/>
      <c r="AC15" s="865"/>
      <c r="AD15" s="865"/>
      <c r="AE15" s="866"/>
      <c r="AF15" s="873"/>
      <c r="AG15" s="865"/>
      <c r="AH15" s="865"/>
      <c r="AI15" s="866"/>
      <c r="AJ15" s="867"/>
      <c r="AK15" s="867"/>
      <c r="AL15" s="867"/>
      <c r="AM15" s="868"/>
    </row>
    <row r="16" spans="2:41" x14ac:dyDescent="0.2">
      <c r="B16" s="807"/>
      <c r="C16" s="807"/>
      <c r="D16" s="807"/>
      <c r="E16" s="879"/>
      <c r="F16" s="808"/>
      <c r="G16" s="809"/>
      <c r="H16" s="809"/>
      <c r="I16" s="810"/>
      <c r="J16" s="773">
        <f t="shared" si="0"/>
        <v>0</v>
      </c>
      <c r="K16" s="773"/>
      <c r="L16" s="773"/>
      <c r="M16" s="864"/>
      <c r="N16" s="864"/>
      <c r="O16" s="864"/>
      <c r="P16" s="864"/>
      <c r="Q16" s="864"/>
      <c r="R16" s="864"/>
      <c r="S16" s="864"/>
      <c r="T16" s="865"/>
      <c r="U16" s="865"/>
      <c r="V16" s="865"/>
      <c r="W16" s="866"/>
      <c r="X16" s="865"/>
      <c r="Y16" s="865"/>
      <c r="Z16" s="865"/>
      <c r="AA16" s="865"/>
      <c r="AB16" s="873"/>
      <c r="AC16" s="865"/>
      <c r="AD16" s="865"/>
      <c r="AE16" s="866"/>
      <c r="AF16" s="873"/>
      <c r="AG16" s="865"/>
      <c r="AH16" s="865"/>
      <c r="AI16" s="866"/>
      <c r="AJ16" s="867"/>
      <c r="AK16" s="867"/>
      <c r="AL16" s="867"/>
      <c r="AM16" s="868"/>
      <c r="AO16" s="6" t="s">
        <v>23</v>
      </c>
    </row>
    <row r="17" spans="2:41" ht="13.5" hidden="1" customHeight="1" x14ac:dyDescent="0.2">
      <c r="B17" s="807"/>
      <c r="C17" s="807"/>
      <c r="D17" s="807"/>
      <c r="E17" s="879"/>
      <c r="F17" s="808"/>
      <c r="G17" s="809"/>
      <c r="H17" s="809"/>
      <c r="I17" s="810"/>
      <c r="J17" s="773">
        <f t="shared" si="0"/>
        <v>0</v>
      </c>
      <c r="K17" s="773"/>
      <c r="L17" s="773"/>
      <c r="M17" s="864"/>
      <c r="N17" s="864"/>
      <c r="O17" s="864"/>
      <c r="P17" s="864"/>
      <c r="Q17" s="864"/>
      <c r="R17" s="864"/>
      <c r="S17" s="864"/>
      <c r="T17" s="865"/>
      <c r="U17" s="865"/>
      <c r="V17" s="865"/>
      <c r="W17" s="866"/>
      <c r="X17" s="865"/>
      <c r="Y17" s="865"/>
      <c r="Z17" s="865"/>
      <c r="AA17" s="865"/>
      <c r="AB17" s="873"/>
      <c r="AC17" s="865"/>
      <c r="AD17" s="865"/>
      <c r="AE17" s="866"/>
      <c r="AF17" s="873"/>
      <c r="AG17" s="865"/>
      <c r="AH17" s="865"/>
      <c r="AI17" s="866"/>
      <c r="AJ17" s="867"/>
      <c r="AK17" s="867"/>
      <c r="AL17" s="867"/>
      <c r="AM17" s="868"/>
      <c r="AO17" s="6" t="s">
        <v>26</v>
      </c>
    </row>
    <row r="18" spans="2:41" ht="13.5" hidden="1" customHeight="1" thickBot="1" x14ac:dyDescent="0.25">
      <c r="B18" s="807"/>
      <c r="C18" s="807"/>
      <c r="D18" s="807"/>
      <c r="E18" s="879"/>
      <c r="F18" s="808"/>
      <c r="G18" s="809"/>
      <c r="H18" s="809"/>
      <c r="I18" s="810"/>
      <c r="J18" s="773">
        <f t="shared" si="0"/>
        <v>0</v>
      </c>
      <c r="K18" s="773"/>
      <c r="L18" s="773"/>
      <c r="M18" s="864"/>
      <c r="N18" s="864"/>
      <c r="O18" s="864"/>
      <c r="P18" s="864"/>
      <c r="Q18" s="864"/>
      <c r="R18" s="864"/>
      <c r="S18" s="864"/>
      <c r="T18" s="865"/>
      <c r="U18" s="865"/>
      <c r="V18" s="865"/>
      <c r="W18" s="866"/>
      <c r="X18" s="865"/>
      <c r="Y18" s="865"/>
      <c r="Z18" s="865"/>
      <c r="AA18" s="865"/>
      <c r="AB18" s="873"/>
      <c r="AC18" s="865"/>
      <c r="AD18" s="865"/>
      <c r="AE18" s="866"/>
      <c r="AF18" s="873"/>
      <c r="AG18" s="865"/>
      <c r="AH18" s="865"/>
      <c r="AI18" s="866"/>
      <c r="AJ18" s="867"/>
      <c r="AK18" s="867"/>
      <c r="AL18" s="867"/>
      <c r="AM18" s="868"/>
      <c r="AO18" s="6" t="s">
        <v>30</v>
      </c>
    </row>
    <row r="19" spans="2:41" ht="13.5" hidden="1" customHeight="1" thickBot="1" x14ac:dyDescent="0.25">
      <c r="B19" s="807"/>
      <c r="C19" s="807"/>
      <c r="D19" s="807"/>
      <c r="E19" s="879"/>
      <c r="F19" s="808"/>
      <c r="G19" s="809"/>
      <c r="H19" s="809"/>
      <c r="I19" s="810"/>
      <c r="J19" s="773">
        <f t="shared" si="0"/>
        <v>0</v>
      </c>
      <c r="K19" s="773"/>
      <c r="L19" s="773"/>
      <c r="M19" s="864"/>
      <c r="N19" s="864"/>
      <c r="O19" s="864"/>
      <c r="P19" s="864"/>
      <c r="Q19" s="864"/>
      <c r="R19" s="864"/>
      <c r="S19" s="864"/>
      <c r="T19" s="865"/>
      <c r="U19" s="865"/>
      <c r="V19" s="865"/>
      <c r="W19" s="866"/>
      <c r="X19" s="874"/>
      <c r="Y19" s="874"/>
      <c r="Z19" s="874"/>
      <c r="AA19" s="874"/>
      <c r="AB19" s="875"/>
      <c r="AC19" s="874"/>
      <c r="AD19" s="874"/>
      <c r="AE19" s="876"/>
      <c r="AF19" s="875"/>
      <c r="AG19" s="874"/>
      <c r="AH19" s="874"/>
      <c r="AI19" s="876"/>
      <c r="AJ19" s="877"/>
      <c r="AK19" s="877"/>
      <c r="AL19" s="877"/>
      <c r="AM19" s="878"/>
    </row>
    <row r="20" spans="2:41" ht="13.5" hidden="1" customHeight="1" thickBot="1" x14ac:dyDescent="0.25">
      <c r="B20" s="807"/>
      <c r="C20" s="807"/>
      <c r="D20" s="807"/>
      <c r="E20" s="879"/>
      <c r="F20" s="808"/>
      <c r="G20" s="809"/>
      <c r="H20" s="809"/>
      <c r="I20" s="810"/>
      <c r="J20" s="773">
        <f t="shared" si="0"/>
        <v>0</v>
      </c>
      <c r="K20" s="773"/>
      <c r="L20" s="773"/>
      <c r="M20" s="864"/>
      <c r="N20" s="864"/>
      <c r="O20" s="864"/>
      <c r="P20" s="864"/>
      <c r="Q20" s="864"/>
      <c r="R20" s="864"/>
      <c r="S20" s="864"/>
      <c r="T20" s="865"/>
      <c r="U20" s="865"/>
      <c r="V20" s="865"/>
      <c r="W20" s="866"/>
      <c r="X20" s="865"/>
      <c r="Y20" s="865"/>
      <c r="Z20" s="865"/>
      <c r="AA20" s="865"/>
      <c r="AB20" s="873"/>
      <c r="AC20" s="865"/>
      <c r="AD20" s="865"/>
      <c r="AE20" s="866"/>
      <c r="AF20" s="873"/>
      <c r="AG20" s="865"/>
      <c r="AH20" s="865"/>
      <c r="AI20" s="866"/>
      <c r="AJ20" s="867"/>
      <c r="AK20" s="867"/>
      <c r="AL20" s="867"/>
      <c r="AM20" s="868"/>
      <c r="AO20" s="8" t="s">
        <v>36</v>
      </c>
    </row>
    <row r="21" spans="2:41" ht="13.5" hidden="1" customHeight="1" thickBot="1" x14ac:dyDescent="0.25">
      <c r="B21" s="807"/>
      <c r="C21" s="807"/>
      <c r="D21" s="807"/>
      <c r="E21" s="879"/>
      <c r="F21" s="808"/>
      <c r="G21" s="809"/>
      <c r="H21" s="809"/>
      <c r="I21" s="810"/>
      <c r="J21" s="773">
        <f t="shared" si="0"/>
        <v>0</v>
      </c>
      <c r="K21" s="773"/>
      <c r="L21" s="773"/>
      <c r="M21" s="864"/>
      <c r="N21" s="864"/>
      <c r="O21" s="864"/>
      <c r="P21" s="864"/>
      <c r="Q21" s="864"/>
      <c r="R21" s="864"/>
      <c r="S21" s="864"/>
      <c r="T21" s="865"/>
      <c r="U21" s="865"/>
      <c r="V21" s="865"/>
      <c r="W21" s="866"/>
      <c r="X21" s="865"/>
      <c r="Y21" s="865"/>
      <c r="Z21" s="865"/>
      <c r="AA21" s="865"/>
      <c r="AB21" s="873"/>
      <c r="AC21" s="865"/>
      <c r="AD21" s="865"/>
      <c r="AE21" s="866"/>
      <c r="AF21" s="873"/>
      <c r="AG21" s="865"/>
      <c r="AH21" s="865"/>
      <c r="AI21" s="866"/>
      <c r="AJ21" s="867"/>
      <c r="AK21" s="867"/>
      <c r="AL21" s="867"/>
      <c r="AM21" s="868"/>
      <c r="AO21" s="8" t="s">
        <v>38</v>
      </c>
    </row>
    <row r="22" spans="2:41" ht="13.5" thickBot="1" x14ac:dyDescent="0.25">
      <c r="B22" s="803" t="s">
        <v>24</v>
      </c>
      <c r="C22" s="804"/>
      <c r="D22" s="804"/>
      <c r="E22" s="804"/>
      <c r="F22" s="738"/>
      <c r="G22" s="738"/>
      <c r="H22" s="738"/>
      <c r="I22" s="9" t="s">
        <v>25</v>
      </c>
      <c r="J22" s="884">
        <f>SUM(J12:L21)</f>
        <v>0</v>
      </c>
      <c r="K22" s="885"/>
      <c r="L22" s="886"/>
      <c r="M22" s="887">
        <f>SUM(M12:O21)</f>
        <v>0</v>
      </c>
      <c r="N22" s="887"/>
      <c r="O22" s="887"/>
      <c r="P22" s="887">
        <f>SUM(P12:S21)</f>
        <v>0</v>
      </c>
      <c r="Q22" s="887"/>
      <c r="R22" s="887"/>
      <c r="S22" s="887"/>
      <c r="T22" s="880">
        <f>SUMPRODUCT((0&amp;LEFT(T12:W21,FIND("(",T12:W21&amp;"(")-1))*1)</f>
        <v>0</v>
      </c>
      <c r="U22" s="881"/>
      <c r="V22" s="881"/>
      <c r="W22" s="882"/>
      <c r="X22" s="880">
        <f>SUM(X12:AA21)</f>
        <v>0</v>
      </c>
      <c r="Y22" s="881"/>
      <c r="Z22" s="881"/>
      <c r="AA22" s="882"/>
      <c r="AB22" s="880">
        <f>SUM(AB12:AE21)</f>
        <v>0</v>
      </c>
      <c r="AC22" s="881"/>
      <c r="AD22" s="881"/>
      <c r="AE22" s="882"/>
      <c r="AF22" s="880">
        <f>SUM(AF12:AI21)</f>
        <v>0</v>
      </c>
      <c r="AG22" s="881"/>
      <c r="AH22" s="881"/>
      <c r="AI22" s="882"/>
      <c r="AJ22" s="880">
        <f>SUM(AJ12:AM21)</f>
        <v>0</v>
      </c>
      <c r="AK22" s="881"/>
      <c r="AL22" s="881"/>
      <c r="AM22" s="882"/>
      <c r="AO22" s="8" t="s">
        <v>40</v>
      </c>
    </row>
    <row r="23" spans="2:41" ht="14.25" customHeight="1" thickTop="1" x14ac:dyDescent="0.2">
      <c r="B23" s="739" t="s">
        <v>27</v>
      </c>
      <c r="C23" s="743"/>
      <c r="D23" s="743"/>
      <c r="E23" s="702"/>
      <c r="F23" s="702"/>
      <c r="G23" s="702"/>
      <c r="H23" s="702"/>
      <c r="I23" s="678"/>
      <c r="J23" s="795" t="s">
        <v>28</v>
      </c>
      <c r="K23" s="795"/>
      <c r="L23" s="795"/>
      <c r="M23" s="795"/>
      <c r="N23" s="795"/>
      <c r="O23" s="795"/>
      <c r="P23" s="795"/>
      <c r="Q23" s="795"/>
      <c r="R23" s="795"/>
      <c r="S23" s="795"/>
      <c r="T23" s="795"/>
      <c r="U23" s="795"/>
      <c r="V23" s="795"/>
      <c r="W23" s="795"/>
      <c r="X23" s="795"/>
      <c r="Y23" s="795"/>
      <c r="Z23" s="795"/>
      <c r="AA23" s="795"/>
      <c r="AB23" s="796" t="s">
        <v>29</v>
      </c>
      <c r="AC23" s="797"/>
      <c r="AD23" s="797"/>
      <c r="AE23" s="797"/>
      <c r="AF23" s="797"/>
      <c r="AG23" s="797"/>
      <c r="AH23" s="797"/>
      <c r="AI23" s="797"/>
      <c r="AJ23" s="797"/>
      <c r="AK23" s="797"/>
      <c r="AL23" s="797"/>
      <c r="AM23" s="798"/>
      <c r="AO23" s="8" t="s">
        <v>42</v>
      </c>
    </row>
    <row r="24" spans="2:41" ht="14.25" customHeight="1" x14ac:dyDescent="0.2">
      <c r="B24" s="799" t="s">
        <v>31</v>
      </c>
      <c r="C24" s="799"/>
      <c r="D24" s="800"/>
      <c r="E24" s="789" t="s">
        <v>32</v>
      </c>
      <c r="F24" s="734"/>
      <c r="G24" s="734"/>
      <c r="H24" s="734"/>
      <c r="I24" s="790"/>
      <c r="J24" s="801"/>
      <c r="K24" s="802"/>
      <c r="L24" s="802"/>
      <c r="M24" s="883" t="s">
        <v>14</v>
      </c>
      <c r="N24" s="883"/>
      <c r="O24" s="883"/>
      <c r="P24" s="883" t="s">
        <v>15</v>
      </c>
      <c r="Q24" s="883"/>
      <c r="R24" s="883"/>
      <c r="S24" s="883"/>
      <c r="T24" s="789" t="s">
        <v>16</v>
      </c>
      <c r="U24" s="734"/>
      <c r="V24" s="734"/>
      <c r="W24" s="790"/>
      <c r="X24" s="789" t="s">
        <v>17</v>
      </c>
      <c r="Y24" s="734"/>
      <c r="Z24" s="734"/>
      <c r="AA24" s="790"/>
      <c r="AB24" s="789" t="s">
        <v>18</v>
      </c>
      <c r="AC24" s="734"/>
      <c r="AD24" s="734"/>
      <c r="AE24" s="790"/>
      <c r="AF24" s="791" t="str">
        <f>IF(AF11="","",AF11)</f>
        <v/>
      </c>
      <c r="AG24" s="792"/>
      <c r="AH24" s="805" t="s">
        <v>19</v>
      </c>
      <c r="AI24" s="806"/>
      <c r="AJ24" s="791" t="str">
        <f>AJ11</f>
        <v/>
      </c>
      <c r="AK24" s="792"/>
      <c r="AL24" s="793" t="s">
        <v>20</v>
      </c>
      <c r="AM24" s="794"/>
      <c r="AO24" s="8"/>
    </row>
    <row r="25" spans="2:41" ht="14.25" customHeight="1" x14ac:dyDescent="0.2">
      <c r="B25" s="785" t="s">
        <v>33</v>
      </c>
      <c r="C25" s="787" t="s">
        <v>34</v>
      </c>
      <c r="D25" s="788"/>
      <c r="E25" s="783"/>
      <c r="F25" s="784"/>
      <c r="G25" s="784"/>
      <c r="H25" s="784"/>
      <c r="I25" s="10" t="s">
        <v>35</v>
      </c>
      <c r="J25" s="772">
        <f>SUM(T25:AA25)</f>
        <v>0</v>
      </c>
      <c r="K25" s="773"/>
      <c r="L25" s="773"/>
      <c r="M25" s="864"/>
      <c r="N25" s="864"/>
      <c r="O25" s="864"/>
      <c r="P25" s="864"/>
      <c r="Q25" s="864"/>
      <c r="R25" s="864"/>
      <c r="S25" s="864"/>
      <c r="T25" s="865"/>
      <c r="U25" s="865"/>
      <c r="V25" s="865"/>
      <c r="W25" s="866"/>
      <c r="X25" s="865"/>
      <c r="Y25" s="865"/>
      <c r="Z25" s="865"/>
      <c r="AA25" s="865"/>
      <c r="AB25" s="873"/>
      <c r="AC25" s="865"/>
      <c r="AD25" s="865"/>
      <c r="AE25" s="866"/>
      <c r="AF25" s="873"/>
      <c r="AG25" s="865"/>
      <c r="AH25" s="865"/>
      <c r="AI25" s="866"/>
      <c r="AJ25" s="867"/>
      <c r="AK25" s="867"/>
      <c r="AL25" s="867"/>
      <c r="AM25" s="868"/>
      <c r="AO25" s="8" t="s">
        <v>113</v>
      </c>
    </row>
    <row r="26" spans="2:41" ht="14.25" customHeight="1" x14ac:dyDescent="0.2">
      <c r="B26" s="786"/>
      <c r="C26" s="770" t="s">
        <v>133</v>
      </c>
      <c r="D26" s="771"/>
      <c r="E26" s="783"/>
      <c r="F26" s="784"/>
      <c r="G26" s="784"/>
      <c r="H26" s="784"/>
      <c r="I26" s="10" t="s">
        <v>37</v>
      </c>
      <c r="J26" s="772">
        <f t="shared" ref="J26:J35" si="1">SUM(T26:AA26)</f>
        <v>0</v>
      </c>
      <c r="K26" s="773"/>
      <c r="L26" s="773"/>
      <c r="M26" s="864"/>
      <c r="N26" s="864"/>
      <c r="O26" s="864"/>
      <c r="P26" s="864"/>
      <c r="Q26" s="864"/>
      <c r="R26" s="864"/>
      <c r="S26" s="864"/>
      <c r="T26" s="865"/>
      <c r="U26" s="865"/>
      <c r="V26" s="865"/>
      <c r="W26" s="866"/>
      <c r="X26" s="865"/>
      <c r="Y26" s="865"/>
      <c r="Z26" s="865"/>
      <c r="AA26" s="865"/>
      <c r="AB26" s="873"/>
      <c r="AC26" s="865"/>
      <c r="AD26" s="865"/>
      <c r="AE26" s="866"/>
      <c r="AF26" s="873"/>
      <c r="AG26" s="865"/>
      <c r="AH26" s="865"/>
      <c r="AI26" s="866"/>
      <c r="AJ26" s="867"/>
      <c r="AK26" s="867"/>
      <c r="AL26" s="867"/>
      <c r="AM26" s="868"/>
      <c r="AO26" s="8" t="s">
        <v>114</v>
      </c>
    </row>
    <row r="27" spans="2:41" ht="14.25" customHeight="1" x14ac:dyDescent="0.2">
      <c r="B27" s="786"/>
      <c r="C27" s="783"/>
      <c r="D27" s="784"/>
      <c r="E27" s="783"/>
      <c r="F27" s="784"/>
      <c r="G27" s="784"/>
      <c r="H27" s="784"/>
      <c r="I27" s="10" t="s">
        <v>39</v>
      </c>
      <c r="J27" s="772">
        <f t="shared" si="1"/>
        <v>0</v>
      </c>
      <c r="K27" s="773"/>
      <c r="L27" s="773"/>
      <c r="M27" s="864"/>
      <c r="N27" s="864"/>
      <c r="O27" s="864"/>
      <c r="P27" s="864"/>
      <c r="Q27" s="864"/>
      <c r="R27" s="864"/>
      <c r="S27" s="864"/>
      <c r="T27" s="865"/>
      <c r="U27" s="865"/>
      <c r="V27" s="865"/>
      <c r="W27" s="866"/>
      <c r="X27" s="865"/>
      <c r="Y27" s="865"/>
      <c r="Z27" s="865"/>
      <c r="AA27" s="865"/>
      <c r="AB27" s="873"/>
      <c r="AC27" s="865"/>
      <c r="AD27" s="865"/>
      <c r="AE27" s="866"/>
      <c r="AF27" s="873"/>
      <c r="AG27" s="865"/>
      <c r="AH27" s="865"/>
      <c r="AI27" s="866"/>
      <c r="AJ27" s="867"/>
      <c r="AK27" s="867"/>
      <c r="AL27" s="867"/>
      <c r="AM27" s="868"/>
      <c r="AO27" s="8" t="s">
        <v>115</v>
      </c>
    </row>
    <row r="28" spans="2:41" ht="14.25" customHeight="1" x14ac:dyDescent="0.2">
      <c r="B28" s="786"/>
      <c r="C28" s="783"/>
      <c r="D28" s="784"/>
      <c r="E28" s="783"/>
      <c r="F28" s="784"/>
      <c r="G28" s="784"/>
      <c r="H28" s="784"/>
      <c r="I28" s="10" t="s">
        <v>41</v>
      </c>
      <c r="J28" s="772">
        <f t="shared" si="1"/>
        <v>0</v>
      </c>
      <c r="K28" s="773"/>
      <c r="L28" s="773"/>
      <c r="M28" s="864"/>
      <c r="N28" s="864"/>
      <c r="O28" s="864"/>
      <c r="P28" s="864"/>
      <c r="Q28" s="864"/>
      <c r="R28" s="864"/>
      <c r="S28" s="864"/>
      <c r="T28" s="865"/>
      <c r="U28" s="865"/>
      <c r="V28" s="865"/>
      <c r="W28" s="866"/>
      <c r="X28" s="865"/>
      <c r="Y28" s="865"/>
      <c r="Z28" s="865"/>
      <c r="AA28" s="865"/>
      <c r="AB28" s="873"/>
      <c r="AC28" s="865"/>
      <c r="AD28" s="865"/>
      <c r="AE28" s="866"/>
      <c r="AF28" s="873"/>
      <c r="AG28" s="865"/>
      <c r="AH28" s="865"/>
      <c r="AI28" s="866"/>
      <c r="AJ28" s="867"/>
      <c r="AK28" s="867"/>
      <c r="AL28" s="867"/>
      <c r="AM28" s="868"/>
      <c r="AO28" s="8" t="s">
        <v>116</v>
      </c>
    </row>
    <row r="29" spans="2:41" ht="14.25" customHeight="1" x14ac:dyDescent="0.2">
      <c r="B29" s="780" t="s">
        <v>43</v>
      </c>
      <c r="C29" s="779" t="s">
        <v>44</v>
      </c>
      <c r="D29" s="770"/>
      <c r="E29" s="770" t="s">
        <v>45</v>
      </c>
      <c r="F29" s="771"/>
      <c r="G29" s="771"/>
      <c r="H29" s="771"/>
      <c r="I29" s="10" t="s">
        <v>46</v>
      </c>
      <c r="J29" s="772">
        <f t="shared" si="1"/>
        <v>0</v>
      </c>
      <c r="K29" s="773"/>
      <c r="L29" s="773"/>
      <c r="M29" s="864"/>
      <c r="N29" s="864"/>
      <c r="O29" s="864"/>
      <c r="P29" s="864"/>
      <c r="Q29" s="864"/>
      <c r="R29" s="864"/>
      <c r="S29" s="864"/>
      <c r="T29" s="865"/>
      <c r="U29" s="865"/>
      <c r="V29" s="865"/>
      <c r="W29" s="866"/>
      <c r="X29" s="865"/>
      <c r="Y29" s="865"/>
      <c r="Z29" s="865"/>
      <c r="AA29" s="865"/>
      <c r="AB29" s="873"/>
      <c r="AC29" s="865"/>
      <c r="AD29" s="865"/>
      <c r="AE29" s="866"/>
      <c r="AF29" s="873"/>
      <c r="AG29" s="865"/>
      <c r="AH29" s="865"/>
      <c r="AI29" s="866"/>
      <c r="AJ29" s="867"/>
      <c r="AK29" s="867"/>
      <c r="AL29" s="867"/>
      <c r="AM29" s="868"/>
      <c r="AO29" s="8" t="s">
        <v>117</v>
      </c>
    </row>
    <row r="30" spans="2:41" ht="14.25" customHeight="1" x14ac:dyDescent="0.2">
      <c r="B30" s="781"/>
      <c r="C30" s="779"/>
      <c r="D30" s="770"/>
      <c r="E30" s="775"/>
      <c r="F30" s="776"/>
      <c r="G30" s="776"/>
      <c r="H30" s="776"/>
      <c r="I30" s="11" t="s">
        <v>47</v>
      </c>
      <c r="J30" s="772">
        <f t="shared" si="1"/>
        <v>0</v>
      </c>
      <c r="K30" s="773"/>
      <c r="L30" s="773"/>
      <c r="M30" s="864"/>
      <c r="N30" s="864"/>
      <c r="O30" s="864"/>
      <c r="P30" s="864"/>
      <c r="Q30" s="864"/>
      <c r="R30" s="864"/>
      <c r="S30" s="864"/>
      <c r="T30" s="865"/>
      <c r="U30" s="865"/>
      <c r="V30" s="865"/>
      <c r="W30" s="866"/>
      <c r="X30" s="865"/>
      <c r="Y30" s="865"/>
      <c r="Z30" s="865"/>
      <c r="AA30" s="865"/>
      <c r="AB30" s="873"/>
      <c r="AC30" s="865"/>
      <c r="AD30" s="865"/>
      <c r="AE30" s="866"/>
      <c r="AF30" s="873"/>
      <c r="AG30" s="865"/>
      <c r="AH30" s="865"/>
      <c r="AI30" s="866"/>
      <c r="AJ30" s="867"/>
      <c r="AK30" s="867"/>
      <c r="AL30" s="867"/>
      <c r="AM30" s="868"/>
      <c r="AO30" s="8" t="s">
        <v>118</v>
      </c>
    </row>
    <row r="31" spans="2:41" ht="14.25" customHeight="1" x14ac:dyDescent="0.2">
      <c r="B31" s="782"/>
      <c r="C31" s="779" t="s">
        <v>48</v>
      </c>
      <c r="D31" s="770"/>
      <c r="E31" s="775"/>
      <c r="F31" s="776"/>
      <c r="G31" s="776"/>
      <c r="H31" s="776"/>
      <c r="I31" s="11" t="s">
        <v>49</v>
      </c>
      <c r="J31" s="735">
        <f t="shared" si="1"/>
        <v>0</v>
      </c>
      <c r="K31" s="736"/>
      <c r="L31" s="736"/>
      <c r="M31" s="864"/>
      <c r="N31" s="864"/>
      <c r="O31" s="864"/>
      <c r="P31" s="864"/>
      <c r="Q31" s="864"/>
      <c r="R31" s="864"/>
      <c r="S31" s="864"/>
      <c r="T31" s="865"/>
      <c r="U31" s="865"/>
      <c r="V31" s="865"/>
      <c r="W31" s="866"/>
      <c r="X31" s="874"/>
      <c r="Y31" s="874"/>
      <c r="Z31" s="874"/>
      <c r="AA31" s="874"/>
      <c r="AB31" s="875"/>
      <c r="AC31" s="874"/>
      <c r="AD31" s="874"/>
      <c r="AE31" s="876"/>
      <c r="AF31" s="875"/>
      <c r="AG31" s="874"/>
      <c r="AH31" s="874"/>
      <c r="AI31" s="876"/>
      <c r="AJ31" s="877"/>
      <c r="AK31" s="877"/>
      <c r="AL31" s="877"/>
      <c r="AM31" s="878"/>
      <c r="AO31" s="8" t="s">
        <v>119</v>
      </c>
    </row>
    <row r="32" spans="2:41" ht="14.25" customHeight="1" x14ac:dyDescent="0.2">
      <c r="B32" s="779" t="s">
        <v>50</v>
      </c>
      <c r="C32" s="779"/>
      <c r="D32" s="770"/>
      <c r="E32" s="775"/>
      <c r="F32" s="776"/>
      <c r="G32" s="776"/>
      <c r="H32" s="776"/>
      <c r="I32" s="776"/>
      <c r="J32" s="772">
        <f t="shared" si="1"/>
        <v>0</v>
      </c>
      <c r="K32" s="773"/>
      <c r="L32" s="773"/>
      <c r="M32" s="864"/>
      <c r="N32" s="864"/>
      <c r="O32" s="864"/>
      <c r="P32" s="864"/>
      <c r="Q32" s="864"/>
      <c r="R32" s="864"/>
      <c r="S32" s="864"/>
      <c r="T32" s="865"/>
      <c r="U32" s="865"/>
      <c r="V32" s="865"/>
      <c r="W32" s="866"/>
      <c r="X32" s="865"/>
      <c r="Y32" s="865"/>
      <c r="Z32" s="865"/>
      <c r="AA32" s="865"/>
      <c r="AB32" s="873"/>
      <c r="AC32" s="865"/>
      <c r="AD32" s="865"/>
      <c r="AE32" s="866"/>
      <c r="AF32" s="873"/>
      <c r="AG32" s="865"/>
      <c r="AH32" s="865"/>
      <c r="AI32" s="866"/>
      <c r="AJ32" s="867"/>
      <c r="AK32" s="867"/>
      <c r="AL32" s="867"/>
      <c r="AM32" s="868"/>
      <c r="AO32" s="8" t="s">
        <v>120</v>
      </c>
    </row>
    <row r="33" spans="2:41" ht="14.25" customHeight="1" x14ac:dyDescent="0.2">
      <c r="B33" s="774"/>
      <c r="C33" s="774"/>
      <c r="D33" s="775"/>
      <c r="E33" s="777"/>
      <c r="F33" s="778"/>
      <c r="G33" s="778"/>
      <c r="H33" s="778"/>
      <c r="I33" s="778"/>
      <c r="J33" s="772">
        <f t="shared" si="1"/>
        <v>0</v>
      </c>
      <c r="K33" s="773"/>
      <c r="L33" s="773"/>
      <c r="M33" s="864"/>
      <c r="N33" s="864"/>
      <c r="O33" s="864"/>
      <c r="P33" s="864"/>
      <c r="Q33" s="864"/>
      <c r="R33" s="864"/>
      <c r="S33" s="864"/>
      <c r="T33" s="865"/>
      <c r="U33" s="865"/>
      <c r="V33" s="865"/>
      <c r="W33" s="866"/>
      <c r="X33" s="867"/>
      <c r="Y33" s="867"/>
      <c r="Z33" s="867"/>
      <c r="AA33" s="867"/>
      <c r="AB33" s="873"/>
      <c r="AC33" s="865"/>
      <c r="AD33" s="865"/>
      <c r="AE33" s="866"/>
      <c r="AF33" s="873"/>
      <c r="AG33" s="865"/>
      <c r="AH33" s="865"/>
      <c r="AI33" s="866"/>
      <c r="AJ33" s="867"/>
      <c r="AK33" s="867"/>
      <c r="AL33" s="867"/>
      <c r="AM33" s="868"/>
      <c r="AO33" s="8" t="s">
        <v>121</v>
      </c>
    </row>
    <row r="34" spans="2:41" ht="14.25" customHeight="1" x14ac:dyDescent="0.2">
      <c r="B34" s="774"/>
      <c r="C34" s="774"/>
      <c r="D34" s="775"/>
      <c r="E34" s="775"/>
      <c r="F34" s="776"/>
      <c r="G34" s="776"/>
      <c r="H34" s="776"/>
      <c r="I34" s="776"/>
      <c r="J34" s="772">
        <f t="shared" si="1"/>
        <v>0</v>
      </c>
      <c r="K34" s="773"/>
      <c r="L34" s="773"/>
      <c r="M34" s="864"/>
      <c r="N34" s="864"/>
      <c r="O34" s="864"/>
      <c r="P34" s="864"/>
      <c r="Q34" s="864"/>
      <c r="R34" s="864"/>
      <c r="S34" s="864"/>
      <c r="T34" s="865"/>
      <c r="U34" s="865"/>
      <c r="V34" s="865"/>
      <c r="W34" s="866"/>
      <c r="X34" s="867"/>
      <c r="Y34" s="867"/>
      <c r="Z34" s="867"/>
      <c r="AA34" s="867"/>
      <c r="AB34" s="873"/>
      <c r="AC34" s="865"/>
      <c r="AD34" s="865"/>
      <c r="AE34" s="866"/>
      <c r="AF34" s="873"/>
      <c r="AG34" s="865"/>
      <c r="AH34" s="865"/>
      <c r="AI34" s="866"/>
      <c r="AJ34" s="867"/>
      <c r="AK34" s="867"/>
      <c r="AL34" s="867"/>
      <c r="AM34" s="868"/>
      <c r="AO34" s="8" t="s">
        <v>122</v>
      </c>
    </row>
    <row r="35" spans="2:41" ht="14.25" customHeight="1" x14ac:dyDescent="0.2">
      <c r="B35" s="768" t="s">
        <v>51</v>
      </c>
      <c r="C35" s="768"/>
      <c r="D35" s="769"/>
      <c r="E35" s="770"/>
      <c r="F35" s="771"/>
      <c r="G35" s="771"/>
      <c r="H35" s="771"/>
      <c r="I35" s="771"/>
      <c r="J35" s="772">
        <f t="shared" si="1"/>
        <v>0</v>
      </c>
      <c r="K35" s="773"/>
      <c r="L35" s="773"/>
      <c r="M35" s="864"/>
      <c r="N35" s="864"/>
      <c r="O35" s="864"/>
      <c r="P35" s="864"/>
      <c r="Q35" s="864"/>
      <c r="R35" s="864"/>
      <c r="S35" s="864"/>
      <c r="T35" s="865"/>
      <c r="U35" s="865"/>
      <c r="V35" s="865"/>
      <c r="W35" s="866"/>
      <c r="X35" s="869"/>
      <c r="Y35" s="869"/>
      <c r="Z35" s="869"/>
      <c r="AA35" s="869"/>
      <c r="AB35" s="870"/>
      <c r="AC35" s="869"/>
      <c r="AD35" s="869"/>
      <c r="AE35" s="871"/>
      <c r="AF35" s="870"/>
      <c r="AG35" s="869"/>
      <c r="AH35" s="869"/>
      <c r="AI35" s="871"/>
      <c r="AJ35" s="872"/>
      <c r="AK35" s="867"/>
      <c r="AL35" s="867"/>
      <c r="AM35" s="868"/>
      <c r="AO35" s="8"/>
    </row>
    <row r="36" spans="2:41" ht="14.25" customHeight="1" x14ac:dyDescent="0.2">
      <c r="B36" s="732" t="s">
        <v>24</v>
      </c>
      <c r="C36" s="733"/>
      <c r="D36" s="733"/>
      <c r="E36" s="733"/>
      <c r="F36" s="733"/>
      <c r="G36" s="733"/>
      <c r="H36" s="733"/>
      <c r="I36" s="734"/>
      <c r="J36" s="735">
        <f>SUM(J25:L35)</f>
        <v>0</v>
      </c>
      <c r="K36" s="736"/>
      <c r="L36" s="736"/>
      <c r="M36" s="861">
        <f>SUM(M25:O35)</f>
        <v>0</v>
      </c>
      <c r="N36" s="861"/>
      <c r="O36" s="861"/>
      <c r="P36" s="861">
        <f>SUM(P25:S35)</f>
        <v>0</v>
      </c>
      <c r="Q36" s="861"/>
      <c r="R36" s="861"/>
      <c r="S36" s="861"/>
      <c r="T36" s="850">
        <f>SUM(T25:W35)</f>
        <v>0</v>
      </c>
      <c r="U36" s="851"/>
      <c r="V36" s="851"/>
      <c r="W36" s="862"/>
      <c r="X36" s="850">
        <f>SUM(X25:AA35)</f>
        <v>0</v>
      </c>
      <c r="Y36" s="851"/>
      <c r="Z36" s="851"/>
      <c r="AA36" s="852"/>
      <c r="AB36" s="850">
        <f>SUM(AB25:AE35)</f>
        <v>0</v>
      </c>
      <c r="AC36" s="851"/>
      <c r="AD36" s="851"/>
      <c r="AE36" s="852"/>
      <c r="AF36" s="850">
        <f>SUM(AF25:AI35)</f>
        <v>0</v>
      </c>
      <c r="AG36" s="851"/>
      <c r="AH36" s="851"/>
      <c r="AI36" s="852"/>
      <c r="AJ36" s="850">
        <f>SUM(AJ25:AM35)</f>
        <v>0</v>
      </c>
      <c r="AK36" s="851"/>
      <c r="AL36" s="851"/>
      <c r="AM36" s="852"/>
      <c r="AO36" s="8" t="s">
        <v>21</v>
      </c>
    </row>
    <row r="37" spans="2:41" ht="14.25" customHeight="1" x14ac:dyDescent="0.2">
      <c r="B37" s="717" t="s">
        <v>52</v>
      </c>
      <c r="C37" s="718"/>
      <c r="D37" s="718"/>
      <c r="E37" s="718"/>
      <c r="F37" s="718"/>
      <c r="G37" s="718"/>
      <c r="H37" s="718"/>
      <c r="I37" s="55" t="s">
        <v>53</v>
      </c>
      <c r="J37" s="719">
        <f>IF(J36&gt;0,(J29+J30+J31)/(J22-J25-J26-J27-J28),0)</f>
        <v>0</v>
      </c>
      <c r="K37" s="720"/>
      <c r="L37" s="720"/>
      <c r="M37" s="853" t="str">
        <f>IF(M36&gt;0,(M29+M30+M31)/(M22-M25-M26-M27-M28),"")</f>
        <v/>
      </c>
      <c r="N37" s="853"/>
      <c r="O37" s="853"/>
      <c r="P37" s="854" t="str">
        <f>IF(P36&gt;0,(P29+P30+P31)/(P22-P25-P26-P27-P28),"")</f>
        <v/>
      </c>
      <c r="Q37" s="854"/>
      <c r="R37" s="854"/>
      <c r="S37" s="854"/>
      <c r="T37" s="721" t="s">
        <v>54</v>
      </c>
      <c r="U37" s="721"/>
      <c r="V37" s="722"/>
      <c r="W37" s="725" t="s">
        <v>14</v>
      </c>
      <c r="X37" s="725"/>
      <c r="Y37" s="725"/>
      <c r="Z37" s="855"/>
      <c r="AA37" s="856"/>
      <c r="AB37" s="856"/>
      <c r="AC37" s="856"/>
      <c r="AD37" s="856"/>
      <c r="AE37" s="856"/>
      <c r="AF37" s="856"/>
      <c r="AG37" s="856"/>
      <c r="AH37" s="856"/>
      <c r="AI37" s="856"/>
      <c r="AJ37" s="856"/>
      <c r="AK37" s="856"/>
      <c r="AL37" s="856"/>
      <c r="AM37" s="857"/>
      <c r="AN37" s="14"/>
      <c r="AO37" s="8" t="s">
        <v>22</v>
      </c>
    </row>
    <row r="38" spans="2:41" ht="14.25" customHeight="1" thickBot="1" x14ac:dyDescent="0.25">
      <c r="B38" s="726" t="s">
        <v>55</v>
      </c>
      <c r="C38" s="727"/>
      <c r="D38" s="727"/>
      <c r="E38" s="727"/>
      <c r="F38" s="727"/>
      <c r="G38" s="727"/>
      <c r="H38" s="727"/>
      <c r="I38" s="54" t="s">
        <v>53</v>
      </c>
      <c r="J38" s="728"/>
      <c r="K38" s="729"/>
      <c r="L38" s="729"/>
      <c r="M38" s="730"/>
      <c r="N38" s="730"/>
      <c r="O38" s="730"/>
      <c r="P38" s="730"/>
      <c r="Q38" s="730"/>
      <c r="R38" s="730"/>
      <c r="S38" s="730"/>
      <c r="T38" s="723"/>
      <c r="U38" s="723"/>
      <c r="V38" s="724"/>
      <c r="W38" s="731" t="s">
        <v>56</v>
      </c>
      <c r="X38" s="731"/>
      <c r="Y38" s="731"/>
      <c r="Z38" s="858"/>
      <c r="AA38" s="859"/>
      <c r="AB38" s="859"/>
      <c r="AC38" s="859"/>
      <c r="AD38" s="859"/>
      <c r="AE38" s="859"/>
      <c r="AF38" s="859"/>
      <c r="AG38" s="859"/>
      <c r="AH38" s="859"/>
      <c r="AI38" s="859"/>
      <c r="AJ38" s="859"/>
      <c r="AK38" s="859"/>
      <c r="AL38" s="859"/>
      <c r="AM38" s="860"/>
      <c r="AN38" s="14"/>
      <c r="AO38" s="8"/>
    </row>
    <row r="39" spans="2:41" ht="19.5" customHeight="1" thickTop="1" x14ac:dyDescent="0.2">
      <c r="B39" s="677" t="s">
        <v>57</v>
      </c>
      <c r="C39" s="702"/>
      <c r="D39" s="739" t="s">
        <v>6</v>
      </c>
      <c r="E39" s="740"/>
      <c r="F39" s="36" t="s">
        <v>128</v>
      </c>
      <c r="G39" s="57"/>
      <c r="H39" s="741" t="s">
        <v>134</v>
      </c>
      <c r="I39" s="742"/>
      <c r="J39" s="739" t="s">
        <v>58</v>
      </c>
      <c r="K39" s="743"/>
      <c r="L39" s="744"/>
      <c r="M39" s="745"/>
      <c r="N39" s="745"/>
      <c r="O39" s="745"/>
      <c r="P39" s="745"/>
      <c r="Q39" s="745"/>
      <c r="R39" s="746"/>
      <c r="S39" s="747" t="s">
        <v>59</v>
      </c>
      <c r="T39" s="747"/>
      <c r="U39" s="747"/>
      <c r="V39" s="747"/>
      <c r="W39" s="1792"/>
      <c r="X39" s="1793"/>
      <c r="Y39" s="1793"/>
      <c r="Z39" s="1793"/>
      <c r="AA39" s="1794" t="s">
        <v>554</v>
      </c>
      <c r="AB39" s="1795" t="s">
        <v>201</v>
      </c>
      <c r="AC39" s="1795"/>
      <c r="AD39" s="1794" t="s">
        <v>202</v>
      </c>
      <c r="AE39" s="1795" t="s">
        <v>60</v>
      </c>
      <c r="AF39" s="1795"/>
      <c r="AG39" s="1794" t="s">
        <v>202</v>
      </c>
      <c r="AH39" s="1795" t="s">
        <v>61</v>
      </c>
      <c r="AI39" s="1795"/>
      <c r="AJ39" s="1794" t="s">
        <v>202</v>
      </c>
      <c r="AK39" s="1795" t="s">
        <v>62</v>
      </c>
      <c r="AL39" s="1795"/>
      <c r="AM39" s="384"/>
      <c r="AN39" s="14"/>
      <c r="AO39" s="8" t="s">
        <v>123</v>
      </c>
    </row>
    <row r="40" spans="2:41" ht="15.75" customHeight="1" x14ac:dyDescent="0.2">
      <c r="B40" s="681"/>
      <c r="C40" s="737"/>
      <c r="D40" s="748" t="s">
        <v>63</v>
      </c>
      <c r="E40" s="749"/>
      <c r="F40" s="749"/>
      <c r="G40" s="749"/>
      <c r="H40" s="750"/>
      <c r="I40" s="749" t="s">
        <v>131</v>
      </c>
      <c r="J40" s="749"/>
      <c r="K40" s="749"/>
      <c r="L40" s="751"/>
      <c r="M40" s="752"/>
      <c r="N40" s="748" t="s">
        <v>64</v>
      </c>
      <c r="O40" s="749"/>
      <c r="P40" s="749"/>
      <c r="Q40" s="749"/>
      <c r="R40" s="749"/>
      <c r="S40" s="750"/>
      <c r="T40" s="748" t="s">
        <v>65</v>
      </c>
      <c r="U40" s="749"/>
      <c r="V40" s="749"/>
      <c r="W40" s="749"/>
      <c r="X40" s="749"/>
      <c r="Y40" s="749"/>
      <c r="Z40" s="748" t="s">
        <v>66</v>
      </c>
      <c r="AA40" s="749"/>
      <c r="AB40" s="749"/>
      <c r="AC40" s="749"/>
      <c r="AD40" s="749"/>
      <c r="AE40" s="749"/>
      <c r="AF40" s="749"/>
      <c r="AG40" s="749"/>
      <c r="AH40" s="749"/>
      <c r="AI40" s="749"/>
      <c r="AJ40" s="749"/>
      <c r="AK40" s="749"/>
      <c r="AL40" s="749"/>
      <c r="AM40" s="750"/>
      <c r="AN40" s="14"/>
      <c r="AO40" s="8" t="s">
        <v>124</v>
      </c>
    </row>
    <row r="41" spans="2:41" ht="15.75" customHeight="1" x14ac:dyDescent="0.2">
      <c r="B41" s="681"/>
      <c r="C41" s="737"/>
      <c r="D41" s="753"/>
      <c r="E41" s="754"/>
      <c r="F41" s="754"/>
      <c r="G41" s="754"/>
      <c r="H41" s="755"/>
      <c r="I41" s="52"/>
      <c r="J41" s="762"/>
      <c r="K41" s="762"/>
      <c r="L41" s="763"/>
      <c r="M41" s="23"/>
      <c r="N41" s="1782" t="s">
        <v>202</v>
      </c>
      <c r="O41" s="1783" t="s">
        <v>67</v>
      </c>
      <c r="P41" s="1784"/>
      <c r="Q41" s="1785" t="s">
        <v>202</v>
      </c>
      <c r="R41" s="1786" t="s">
        <v>68</v>
      </c>
      <c r="S41" s="1787"/>
      <c r="T41" s="25"/>
      <c r="U41" s="25" t="s">
        <v>69</v>
      </c>
      <c r="V41" s="863"/>
      <c r="W41" s="863"/>
      <c r="X41" s="52" t="s">
        <v>70</v>
      </c>
      <c r="Y41" s="52"/>
      <c r="Z41" s="1796" t="s">
        <v>202</v>
      </c>
      <c r="AA41" s="1783" t="s">
        <v>71</v>
      </c>
      <c r="AB41" s="1784"/>
      <c r="AC41" s="1785" t="s">
        <v>202</v>
      </c>
      <c r="AD41" s="1783" t="s">
        <v>72</v>
      </c>
      <c r="AE41" s="1783"/>
      <c r="AF41" s="1785" t="s">
        <v>202</v>
      </c>
      <c r="AG41" s="1783" t="s">
        <v>73</v>
      </c>
      <c r="AH41" s="1783"/>
      <c r="AI41" s="1785" t="s">
        <v>202</v>
      </c>
      <c r="AJ41" s="1783" t="s">
        <v>74</v>
      </c>
      <c r="AK41" s="1797"/>
      <c r="AL41" s="1797"/>
      <c r="AM41" s="1798"/>
      <c r="AN41" s="14"/>
      <c r="AO41" s="8" t="s">
        <v>86</v>
      </c>
    </row>
    <row r="42" spans="2:41" ht="15.75" customHeight="1" x14ac:dyDescent="0.2">
      <c r="B42" s="681"/>
      <c r="C42" s="737"/>
      <c r="D42" s="756"/>
      <c r="E42" s="757"/>
      <c r="F42" s="757"/>
      <c r="G42" s="757"/>
      <c r="H42" s="758"/>
      <c r="I42" s="52"/>
      <c r="J42" s="764"/>
      <c r="K42" s="764"/>
      <c r="L42" s="765"/>
      <c r="M42" s="23" t="s">
        <v>75</v>
      </c>
      <c r="N42" s="1782" t="s">
        <v>202</v>
      </c>
      <c r="O42" s="1783" t="s">
        <v>76</v>
      </c>
      <c r="P42" s="1784"/>
      <c r="Q42" s="1788"/>
      <c r="R42" s="1783"/>
      <c r="S42" s="1787"/>
      <c r="T42" s="25"/>
      <c r="U42" s="26"/>
      <c r="V42" s="27"/>
      <c r="W42" s="26"/>
      <c r="X42" s="28" t="s">
        <v>77</v>
      </c>
      <c r="Y42" s="52"/>
      <c r="Z42" s="1799" t="s">
        <v>202</v>
      </c>
      <c r="AA42" s="1800" t="s">
        <v>78</v>
      </c>
      <c r="AB42" s="1800"/>
      <c r="AC42" s="1800"/>
      <c r="AD42" s="1800"/>
      <c r="AE42" s="1797"/>
      <c r="AF42" s="1785" t="s">
        <v>202</v>
      </c>
      <c r="AG42" s="1797" t="s">
        <v>79</v>
      </c>
      <c r="AH42" s="1784"/>
      <c r="AI42" s="1801"/>
      <c r="AJ42" s="1801"/>
      <c r="AK42" s="1801"/>
      <c r="AL42" s="1801"/>
      <c r="AM42" s="1798" t="s">
        <v>80</v>
      </c>
      <c r="AN42" s="30"/>
      <c r="AO42" s="8" t="s">
        <v>125</v>
      </c>
    </row>
    <row r="43" spans="2:41" ht="15.75" customHeight="1" thickBot="1" x14ac:dyDescent="0.25">
      <c r="B43" s="682"/>
      <c r="C43" s="738"/>
      <c r="D43" s="759"/>
      <c r="E43" s="760"/>
      <c r="F43" s="760"/>
      <c r="G43" s="760"/>
      <c r="H43" s="761"/>
      <c r="I43" s="32" t="s">
        <v>135</v>
      </c>
      <c r="J43" s="766"/>
      <c r="K43" s="766"/>
      <c r="L43" s="767"/>
      <c r="M43" s="31" t="s">
        <v>81</v>
      </c>
      <c r="N43" s="1789" t="s">
        <v>202</v>
      </c>
      <c r="O43" s="1790" t="s">
        <v>207</v>
      </c>
      <c r="P43" s="1790"/>
      <c r="Q43" s="1790"/>
      <c r="R43" s="1790"/>
      <c r="S43" s="1791"/>
      <c r="T43" s="29"/>
      <c r="U43" s="29"/>
      <c r="V43" s="29"/>
      <c r="W43" s="29"/>
      <c r="X43" s="32" t="s">
        <v>82</v>
      </c>
      <c r="Y43" s="3"/>
      <c r="Z43" s="1789" t="s">
        <v>202</v>
      </c>
      <c r="AA43" s="1802" t="s">
        <v>83</v>
      </c>
      <c r="AB43" s="1802"/>
      <c r="AC43" s="1802"/>
      <c r="AD43" s="1803"/>
      <c r="AE43" s="1804" t="s">
        <v>84</v>
      </c>
      <c r="AF43" s="1805"/>
      <c r="AG43" s="1804"/>
      <c r="AH43" s="1804"/>
      <c r="AI43" s="1803"/>
      <c r="AJ43" s="1806" t="s">
        <v>85</v>
      </c>
      <c r="AK43" s="1806"/>
      <c r="AL43" s="1806"/>
      <c r="AM43" s="1807"/>
      <c r="AN43" s="30"/>
      <c r="AO43" s="8"/>
    </row>
    <row r="44" spans="2:41" ht="18" customHeight="1" thickTop="1" x14ac:dyDescent="0.2">
      <c r="B44" s="677" t="s">
        <v>87</v>
      </c>
      <c r="C44" s="678"/>
      <c r="D44" s="12"/>
      <c r="E44" s="698" t="s">
        <v>88</v>
      </c>
      <c r="F44" s="699"/>
      <c r="G44" s="699"/>
      <c r="H44" s="712"/>
      <c r="I44" s="713" t="s">
        <v>132</v>
      </c>
      <c r="J44" s="713"/>
      <c r="K44" s="713"/>
      <c r="L44" s="714"/>
      <c r="M44" s="698" t="s">
        <v>89</v>
      </c>
      <c r="N44" s="699"/>
      <c r="O44" s="699"/>
      <c r="P44" s="712"/>
      <c r="Q44" s="715" t="s">
        <v>90</v>
      </c>
      <c r="R44" s="713"/>
      <c r="S44" s="713"/>
      <c r="T44" s="715" t="s">
        <v>91</v>
      </c>
      <c r="U44" s="713"/>
      <c r="V44" s="716"/>
      <c r="W44" s="698" t="s">
        <v>92</v>
      </c>
      <c r="X44" s="699"/>
      <c r="Y44" s="699"/>
      <c r="Z44" s="699"/>
      <c r="AA44" s="699"/>
      <c r="AB44" s="699"/>
      <c r="AC44" s="699"/>
      <c r="AD44" s="700"/>
      <c r="AE44" s="701" t="s">
        <v>180</v>
      </c>
      <c r="AF44" s="702"/>
      <c r="AG44" s="702"/>
      <c r="AH44" s="702"/>
      <c r="AI44" s="702"/>
      <c r="AJ44" s="702"/>
      <c r="AK44" s="702"/>
      <c r="AL44" s="702"/>
      <c r="AM44" s="678"/>
      <c r="AN44" s="30"/>
      <c r="AO44" s="8" t="s">
        <v>99</v>
      </c>
    </row>
    <row r="45" spans="2:41" ht="17" customHeight="1" x14ac:dyDescent="0.2">
      <c r="B45" s="679"/>
      <c r="C45" s="680"/>
      <c r="D45" s="51" t="s">
        <v>93</v>
      </c>
      <c r="E45" s="703"/>
      <c r="F45" s="704"/>
      <c r="G45" s="704"/>
      <c r="H45" s="4"/>
      <c r="I45" s="686"/>
      <c r="J45" s="686"/>
      <c r="K45" s="686"/>
      <c r="L45" s="48" t="s">
        <v>75</v>
      </c>
      <c r="M45" s="705"/>
      <c r="N45" s="706"/>
      <c r="O45" s="706"/>
      <c r="P45" s="45" t="s">
        <v>75</v>
      </c>
      <c r="Q45" s="707"/>
      <c r="R45" s="708"/>
      <c r="S45" s="42" t="s">
        <v>94</v>
      </c>
      <c r="T45" s="707"/>
      <c r="U45" s="708"/>
      <c r="V45" s="39" t="s">
        <v>94</v>
      </c>
      <c r="W45" s="847"/>
      <c r="X45" s="848"/>
      <c r="Y45" s="848"/>
      <c r="Z45" s="848"/>
      <c r="AA45" s="848"/>
      <c r="AB45" s="848"/>
      <c r="AC45" s="848"/>
      <c r="AD45" s="849"/>
      <c r="AE45" s="16"/>
      <c r="AF45" s="711" t="s">
        <v>95</v>
      </c>
      <c r="AG45" s="711"/>
      <c r="AH45" s="711"/>
      <c r="AI45" s="56"/>
      <c r="AJ45" s="21" t="s">
        <v>96</v>
      </c>
      <c r="AK45" s="21"/>
      <c r="AL45" s="21"/>
      <c r="AM45" s="22"/>
      <c r="AN45" s="30"/>
      <c r="AO45" s="6" t="s">
        <v>103</v>
      </c>
    </row>
    <row r="46" spans="2:41" ht="17" customHeight="1" x14ac:dyDescent="0.2">
      <c r="B46" s="681"/>
      <c r="C46" s="680"/>
      <c r="D46" s="13" t="s">
        <v>97</v>
      </c>
      <c r="E46" s="684"/>
      <c r="F46" s="685"/>
      <c r="G46" s="685"/>
      <c r="H46" s="4"/>
      <c r="I46" s="686"/>
      <c r="J46" s="686"/>
      <c r="K46" s="686"/>
      <c r="L46" s="49" t="s">
        <v>75</v>
      </c>
      <c r="M46" s="687"/>
      <c r="N46" s="686"/>
      <c r="O46" s="686"/>
      <c r="P46" s="46" t="s">
        <v>75</v>
      </c>
      <c r="Q46" s="688"/>
      <c r="R46" s="689"/>
      <c r="S46" s="43" t="s">
        <v>94</v>
      </c>
      <c r="T46" s="688"/>
      <c r="U46" s="689"/>
      <c r="V46" s="40" t="s">
        <v>94</v>
      </c>
      <c r="W46" s="696"/>
      <c r="X46" s="697"/>
      <c r="Y46" s="697"/>
      <c r="Z46" s="697"/>
      <c r="AA46" s="697"/>
      <c r="AB46" s="697"/>
      <c r="AC46" s="697"/>
      <c r="AD46" s="697"/>
      <c r="AE46" s="17"/>
      <c r="AF46" s="52" t="s">
        <v>98</v>
      </c>
      <c r="AG46" s="52"/>
      <c r="AH46" s="52"/>
      <c r="AI46" s="2"/>
      <c r="AJ46" s="52" t="s">
        <v>94</v>
      </c>
      <c r="AK46" s="52"/>
      <c r="AL46" s="52"/>
      <c r="AM46" s="23"/>
      <c r="AN46" s="30"/>
      <c r="AO46" s="6" t="s">
        <v>104</v>
      </c>
    </row>
    <row r="47" spans="2:41" ht="17" customHeight="1" x14ac:dyDescent="0.2">
      <c r="B47" s="681"/>
      <c r="C47" s="680"/>
      <c r="D47" s="13" t="s">
        <v>100</v>
      </c>
      <c r="E47" s="684"/>
      <c r="F47" s="685"/>
      <c r="G47" s="685"/>
      <c r="H47" s="4"/>
      <c r="I47" s="686"/>
      <c r="J47" s="686"/>
      <c r="K47" s="686"/>
      <c r="L47" s="49" t="s">
        <v>75</v>
      </c>
      <c r="M47" s="687"/>
      <c r="N47" s="686"/>
      <c r="O47" s="686"/>
      <c r="P47" s="46" t="s">
        <v>75</v>
      </c>
      <c r="Q47" s="688"/>
      <c r="R47" s="689"/>
      <c r="S47" s="43" t="s">
        <v>94</v>
      </c>
      <c r="T47" s="688"/>
      <c r="U47" s="689"/>
      <c r="V47" s="40" t="s">
        <v>94</v>
      </c>
      <c r="W47" s="847"/>
      <c r="X47" s="848"/>
      <c r="Y47" s="848"/>
      <c r="Z47" s="848"/>
      <c r="AA47" s="848"/>
      <c r="AB47" s="848"/>
      <c r="AC47" s="848"/>
      <c r="AD47" s="849"/>
      <c r="AE47" s="18"/>
      <c r="AF47" s="52"/>
      <c r="AG47" s="52"/>
      <c r="AH47" s="52"/>
      <c r="AI47" s="52"/>
      <c r="AJ47" s="52"/>
      <c r="AK47" s="52"/>
      <c r="AL47" s="52"/>
      <c r="AM47" s="23"/>
      <c r="AN47" s="37"/>
      <c r="AO47" s="6" t="s">
        <v>105</v>
      </c>
    </row>
    <row r="48" spans="2:41" ht="17" customHeight="1" thickBot="1" x14ac:dyDescent="0.25">
      <c r="B48" s="682"/>
      <c r="C48" s="683"/>
      <c r="D48" s="53" t="s">
        <v>101</v>
      </c>
      <c r="E48" s="690"/>
      <c r="F48" s="691"/>
      <c r="G48" s="691"/>
      <c r="H48" s="5"/>
      <c r="I48" s="692"/>
      <c r="J48" s="692"/>
      <c r="K48" s="692"/>
      <c r="L48" s="50" t="s">
        <v>75</v>
      </c>
      <c r="M48" s="693"/>
      <c r="N48" s="692"/>
      <c r="O48" s="692"/>
      <c r="P48" s="47" t="s">
        <v>75</v>
      </c>
      <c r="Q48" s="694"/>
      <c r="R48" s="695"/>
      <c r="S48" s="44" t="s">
        <v>94</v>
      </c>
      <c r="T48" s="694"/>
      <c r="U48" s="695"/>
      <c r="V48" s="41" t="s">
        <v>94</v>
      </c>
      <c r="W48" s="709"/>
      <c r="X48" s="710"/>
      <c r="Y48" s="710"/>
      <c r="Z48" s="710"/>
      <c r="AA48" s="710"/>
      <c r="AB48" s="710"/>
      <c r="AC48" s="710"/>
      <c r="AD48" s="710"/>
      <c r="AE48" s="19"/>
      <c r="AF48" s="20"/>
      <c r="AG48" s="20"/>
      <c r="AH48" s="20"/>
      <c r="AI48" s="20"/>
      <c r="AJ48" s="20"/>
      <c r="AK48" s="20"/>
      <c r="AL48" s="20"/>
      <c r="AM48" s="24"/>
      <c r="AN48" s="37"/>
      <c r="AO48" s="6" t="s">
        <v>106</v>
      </c>
    </row>
    <row r="49" spans="2:45" ht="11.5" customHeight="1" thickTop="1" x14ac:dyDescent="0.2">
      <c r="B49" s="33" t="s">
        <v>102</v>
      </c>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5"/>
      <c r="AN49" s="37"/>
      <c r="AO49" s="6" t="s">
        <v>107</v>
      </c>
    </row>
    <row r="50" spans="2:45" ht="13.5" customHeight="1" x14ac:dyDescent="0.2">
      <c r="B50" s="841"/>
      <c r="C50" s="842"/>
      <c r="D50" s="842"/>
      <c r="E50" s="842"/>
      <c r="F50" s="842"/>
      <c r="G50" s="842"/>
      <c r="H50" s="842"/>
      <c r="I50" s="842"/>
      <c r="J50" s="842"/>
      <c r="K50" s="842"/>
      <c r="L50" s="842"/>
      <c r="M50" s="842"/>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842"/>
      <c r="AM50" s="843"/>
      <c r="AN50" s="38"/>
      <c r="AO50" s="6" t="s">
        <v>108</v>
      </c>
    </row>
    <row r="51" spans="2:45" x14ac:dyDescent="0.2">
      <c r="B51" s="841"/>
      <c r="C51" s="842"/>
      <c r="D51" s="842"/>
      <c r="E51" s="842"/>
      <c r="F51" s="842"/>
      <c r="G51" s="842"/>
      <c r="H51" s="842"/>
      <c r="I51" s="842"/>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842"/>
      <c r="AI51" s="842"/>
      <c r="AJ51" s="842"/>
      <c r="AK51" s="842"/>
      <c r="AL51" s="842"/>
      <c r="AM51" s="843"/>
      <c r="AN51" s="38"/>
    </row>
    <row r="52" spans="2:45" x14ac:dyDescent="0.2">
      <c r="B52" s="841"/>
      <c r="C52" s="842"/>
      <c r="D52" s="842"/>
      <c r="E52" s="842"/>
      <c r="F52" s="842"/>
      <c r="G52" s="842"/>
      <c r="H52" s="842"/>
      <c r="I52" s="842"/>
      <c r="J52" s="842"/>
      <c r="K52" s="842"/>
      <c r="L52" s="842"/>
      <c r="M52" s="842"/>
      <c r="N52" s="842"/>
      <c r="O52" s="842"/>
      <c r="P52" s="842"/>
      <c r="Q52" s="842"/>
      <c r="R52" s="842"/>
      <c r="S52" s="842"/>
      <c r="T52" s="842"/>
      <c r="U52" s="842"/>
      <c r="V52" s="842"/>
      <c r="W52" s="842"/>
      <c r="X52" s="842"/>
      <c r="Y52" s="842"/>
      <c r="Z52" s="842"/>
      <c r="AA52" s="842"/>
      <c r="AB52" s="842"/>
      <c r="AC52" s="842"/>
      <c r="AD52" s="842"/>
      <c r="AE52" s="842"/>
      <c r="AF52" s="842"/>
      <c r="AG52" s="842"/>
      <c r="AH52" s="842"/>
      <c r="AI52" s="842"/>
      <c r="AJ52" s="842"/>
      <c r="AK52" s="842"/>
      <c r="AL52" s="842"/>
      <c r="AM52" s="843"/>
      <c r="AN52" s="38"/>
      <c r="AO52" s="6" t="s">
        <v>128</v>
      </c>
    </row>
    <row r="53" spans="2:45" x14ac:dyDescent="0.2">
      <c r="B53" s="844"/>
      <c r="C53" s="845"/>
      <c r="D53" s="845"/>
      <c r="E53" s="845"/>
      <c r="F53" s="845"/>
      <c r="G53" s="845"/>
      <c r="H53" s="845"/>
      <c r="I53" s="845"/>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5"/>
      <c r="AI53" s="845"/>
      <c r="AJ53" s="845"/>
      <c r="AK53" s="845"/>
      <c r="AL53" s="845"/>
      <c r="AM53" s="846"/>
      <c r="AN53" s="38"/>
      <c r="AO53" s="6" t="s">
        <v>129</v>
      </c>
    </row>
    <row r="54" spans="2:45" ht="6" customHeight="1" x14ac:dyDescent="0.2">
      <c r="I54" s="14"/>
      <c r="L54" s="14"/>
      <c r="M54" s="14"/>
      <c r="N54" s="14"/>
      <c r="AB54" s="676"/>
      <c r="AC54" s="676"/>
      <c r="AD54" s="676"/>
      <c r="AE54" s="676"/>
      <c r="AF54" s="676"/>
      <c r="AG54" s="676"/>
      <c r="AH54" s="676"/>
      <c r="AI54" s="676"/>
      <c r="AJ54" s="676"/>
      <c r="AK54" s="676"/>
      <c r="AL54" s="676"/>
      <c r="AM54" s="676"/>
      <c r="AN54" s="27"/>
      <c r="AO54" s="6" t="s">
        <v>178</v>
      </c>
    </row>
    <row r="55" spans="2:45" hidden="1" x14ac:dyDescent="0.2">
      <c r="B55" s="6" t="s">
        <v>92</v>
      </c>
      <c r="I55" s="14"/>
      <c r="L55" s="14"/>
      <c r="M55" s="14"/>
      <c r="N55" s="14"/>
    </row>
    <row r="56" spans="2:45" hidden="1" x14ac:dyDescent="0.2">
      <c r="C56" s="6" t="s">
        <v>109</v>
      </c>
      <c r="I56" s="14"/>
      <c r="L56" s="14"/>
      <c r="M56" s="14"/>
      <c r="N56" s="14"/>
    </row>
    <row r="57" spans="2:45" hidden="1" x14ac:dyDescent="0.2">
      <c r="C57" s="6" t="s">
        <v>110</v>
      </c>
      <c r="I57" s="14"/>
      <c r="L57" s="14"/>
      <c r="M57" s="14"/>
      <c r="N57" s="14"/>
      <c r="AO57" s="6" t="s">
        <v>126</v>
      </c>
    </row>
    <row r="58" spans="2:45" hidden="1" x14ac:dyDescent="0.2">
      <c r="C58" s="6" t="s">
        <v>111</v>
      </c>
      <c r="I58" s="14"/>
      <c r="L58" s="14"/>
      <c r="M58" s="14"/>
      <c r="N58" s="14"/>
    </row>
    <row r="59" spans="2:45" hidden="1" x14ac:dyDescent="0.2">
      <c r="C59" s="6" t="s">
        <v>112</v>
      </c>
      <c r="I59" s="14"/>
      <c r="L59" s="14"/>
      <c r="M59" s="14"/>
      <c r="N59" s="14"/>
    </row>
    <row r="60" spans="2:45" ht="17.25" hidden="1" customHeight="1" x14ac:dyDescent="0.2">
      <c r="I60" s="14"/>
      <c r="L60" s="14"/>
      <c r="M60" s="14"/>
      <c r="N60" s="14"/>
    </row>
    <row r="61" spans="2:45" ht="15.5" customHeight="1" x14ac:dyDescent="0.2">
      <c r="I61" s="14"/>
      <c r="L61" s="14"/>
      <c r="M61" s="676" t="str">
        <f ca="1">RIGHT(CELL("filename",A1),LEN(CELL("filename",A1))-FIND("]",CELL("filename",A1)))</f>
        <v>様式1</v>
      </c>
      <c r="N61" s="676"/>
      <c r="O61" s="676"/>
      <c r="P61" s="676"/>
      <c r="Q61" s="676"/>
      <c r="R61" s="676"/>
      <c r="Z61" s="6" t="str">
        <f>IF(T61&lt;&gt;"",#REF!,"")</f>
        <v/>
      </c>
      <c r="AM61" s="15" t="s">
        <v>487</v>
      </c>
    </row>
    <row r="62" spans="2:45" s="384" customFormat="1" ht="19" customHeight="1" x14ac:dyDescent="0.2">
      <c r="E62" s="354" t="s">
        <v>378</v>
      </c>
      <c r="F62" s="354"/>
      <c r="G62" s="355"/>
      <c r="H62" s="355"/>
      <c r="I62" s="355"/>
      <c r="J62" s="355"/>
      <c r="L62" s="355"/>
      <c r="M62" s="555" t="s">
        <v>379</v>
      </c>
      <c r="N62" s="355"/>
      <c r="O62" s="355"/>
      <c r="P62" s="355"/>
      <c r="Q62" s="355"/>
      <c r="R62" s="355"/>
      <c r="S62" s="355"/>
      <c r="T62" s="355"/>
      <c r="U62" s="355"/>
      <c r="V62" s="355"/>
      <c r="W62" s="355"/>
      <c r="X62" s="355"/>
      <c r="Y62" s="355"/>
      <c r="Z62" s="355"/>
      <c r="AA62" s="355"/>
      <c r="AB62" s="355"/>
      <c r="AC62" s="355"/>
      <c r="AD62" s="355"/>
      <c r="AE62" s="355"/>
      <c r="AF62" s="356"/>
      <c r="AG62" s="354"/>
      <c r="AH62" s="354"/>
      <c r="AI62" s="354"/>
      <c r="AJ62" s="354"/>
      <c r="AK62" s="354"/>
      <c r="AL62" s="354"/>
      <c r="AM62" s="354"/>
      <c r="AN62" s="354"/>
      <c r="AO62" s="354"/>
      <c r="AP62" s="354"/>
      <c r="AQ62" s="354"/>
      <c r="AR62" s="354"/>
      <c r="AS62" s="354"/>
    </row>
    <row r="63" spans="2:45" s="384" customFormat="1" ht="2" customHeight="1" thickBot="1" x14ac:dyDescent="0.25">
      <c r="E63" s="357"/>
      <c r="F63" s="358"/>
      <c r="G63" s="358"/>
      <c r="H63" s="358"/>
      <c r="I63" s="357"/>
      <c r="J63" s="357"/>
      <c r="K63" s="357"/>
      <c r="L63" s="359"/>
      <c r="M63" s="359"/>
      <c r="N63" s="360"/>
      <c r="O63" s="360"/>
      <c r="P63" s="360"/>
      <c r="Q63" s="360"/>
      <c r="R63" s="360"/>
      <c r="S63" s="360"/>
      <c r="T63" s="360"/>
      <c r="U63" s="360"/>
      <c r="V63" s="360"/>
      <c r="W63" s="360"/>
      <c r="X63" s="360"/>
      <c r="Y63" s="359"/>
      <c r="Z63" s="359"/>
      <c r="AA63" s="357"/>
      <c r="AB63" s="357"/>
      <c r="AC63" s="357"/>
      <c r="AD63" s="357"/>
      <c r="AE63" s="357"/>
      <c r="AF63" s="357"/>
      <c r="AG63" s="354"/>
      <c r="AH63" s="354"/>
      <c r="AI63" s="354"/>
      <c r="AJ63" s="354"/>
      <c r="AK63" s="354"/>
      <c r="AL63" s="354"/>
      <c r="AM63" s="354"/>
      <c r="AN63" s="354"/>
      <c r="AO63" s="354"/>
      <c r="AP63" s="354"/>
      <c r="AQ63" s="354"/>
      <c r="AR63" s="354"/>
      <c r="AS63" s="354"/>
    </row>
    <row r="64" spans="2:45" s="384" customFormat="1" ht="28" customHeight="1" thickBot="1" x14ac:dyDescent="0.25">
      <c r="C64" s="385"/>
      <c r="D64" s="385"/>
      <c r="E64" s="906" t="s">
        <v>380</v>
      </c>
      <c r="F64" s="907"/>
      <c r="G64" s="908"/>
      <c r="H64" s="908"/>
      <c r="I64" s="908"/>
      <c r="J64" s="908"/>
      <c r="K64" s="908"/>
      <c r="L64" s="908"/>
      <c r="M64" s="908"/>
      <c r="N64" s="909" t="s">
        <v>6</v>
      </c>
      <c r="O64" s="909"/>
      <c r="P64" s="909"/>
      <c r="Q64" s="1007" t="s">
        <v>493</v>
      </c>
      <c r="R64" s="1008"/>
      <c r="S64" s="1006"/>
      <c r="T64" s="1006"/>
      <c r="U64" s="386" t="s">
        <v>381</v>
      </c>
      <c r="V64" s="387"/>
      <c r="W64" s="907" t="s">
        <v>382</v>
      </c>
      <c r="X64" s="907"/>
      <c r="Y64" s="907"/>
      <c r="Z64" s="1009" t="str">
        <f>IF(D4="","",D4)</f>
        <v/>
      </c>
      <c r="AA64" s="1010"/>
      <c r="AB64" s="1010"/>
      <c r="AC64" s="1010"/>
      <c r="AD64" s="1010"/>
      <c r="AE64" s="1010"/>
      <c r="AF64" s="1010"/>
      <c r="AG64" s="1010"/>
      <c r="AH64" s="1010"/>
      <c r="AI64" s="1010"/>
      <c r="AJ64" s="1010"/>
      <c r="AK64" s="1010"/>
      <c r="AL64" s="1010"/>
      <c r="AM64" s="1011"/>
      <c r="AN64" s="354"/>
      <c r="AO64" s="354"/>
      <c r="AP64" s="354"/>
      <c r="AS64" s="354"/>
    </row>
    <row r="65" spans="3:54" s="384" customFormat="1" ht="2.5" customHeight="1" x14ac:dyDescent="0.2">
      <c r="C65" s="385"/>
      <c r="D65" s="385"/>
      <c r="E65" s="357"/>
      <c r="F65" s="358"/>
      <c r="G65" s="358"/>
      <c r="H65" s="358"/>
      <c r="I65" s="357"/>
      <c r="J65" s="357"/>
      <c r="K65" s="357"/>
      <c r="L65" s="359"/>
      <c r="M65" s="359"/>
      <c r="N65" s="360"/>
      <c r="O65" s="360"/>
      <c r="P65" s="360"/>
      <c r="Q65" s="360"/>
      <c r="R65" s="360"/>
      <c r="S65" s="360"/>
      <c r="T65" s="360"/>
      <c r="U65" s="360"/>
      <c r="V65" s="360"/>
      <c r="W65" s="360"/>
      <c r="X65" s="360"/>
      <c r="Y65" s="359"/>
      <c r="Z65" s="388"/>
      <c r="AA65" s="389"/>
      <c r="AB65" s="389"/>
      <c r="AC65" s="389"/>
      <c r="AD65" s="389"/>
      <c r="AE65" s="389"/>
      <c r="AF65" s="389"/>
      <c r="AG65" s="390"/>
      <c r="AH65" s="390"/>
      <c r="AI65" s="390"/>
      <c r="AJ65" s="390"/>
      <c r="AK65" s="390"/>
      <c r="AL65" s="390"/>
      <c r="AM65" s="390"/>
      <c r="AN65" s="354"/>
      <c r="AO65" s="354"/>
      <c r="AP65" s="354"/>
      <c r="AQ65" s="354"/>
      <c r="AR65" s="354"/>
      <c r="AS65" s="354"/>
    </row>
    <row r="66" spans="3:54" s="384" customFormat="1" ht="14" x14ac:dyDescent="0.2">
      <c r="C66" s="385"/>
      <c r="D66" s="385"/>
      <c r="E66" s="391" t="s">
        <v>383</v>
      </c>
      <c r="F66" s="392"/>
      <c r="G66" s="392"/>
      <c r="H66" s="392"/>
      <c r="I66" s="392"/>
      <c r="J66" s="392"/>
      <c r="K66" s="392"/>
      <c r="L66" s="393"/>
      <c r="M66" s="393"/>
      <c r="N66" s="394"/>
      <c r="O66" s="394"/>
      <c r="P66" s="394"/>
      <c r="Q66" s="394"/>
      <c r="R66" s="394"/>
      <c r="S66" s="394"/>
      <c r="T66" s="394"/>
      <c r="U66" s="394"/>
      <c r="V66" s="394"/>
      <c r="W66" s="395"/>
      <c r="X66" s="394"/>
      <c r="Y66" s="393"/>
      <c r="Z66" s="396"/>
      <c r="AA66" s="397"/>
      <c r="AB66" s="397"/>
      <c r="AC66" s="398"/>
      <c r="AD66" s="523" t="s">
        <v>547</v>
      </c>
      <c r="AE66" s="398"/>
      <c r="AF66" s="397"/>
      <c r="AG66" s="399"/>
      <c r="AH66" s="399"/>
      <c r="AI66" s="399"/>
      <c r="AJ66" s="399"/>
      <c r="AK66" s="399"/>
      <c r="AL66" s="399"/>
      <c r="AM66" s="399"/>
      <c r="AN66" s="354"/>
      <c r="AO66" s="354"/>
      <c r="AP66" s="354"/>
      <c r="AQ66" s="354"/>
      <c r="AR66" s="354"/>
      <c r="AS66" s="354"/>
    </row>
    <row r="67" spans="3:54" s="384" customFormat="1" ht="13" customHeight="1" x14ac:dyDescent="0.2">
      <c r="C67" s="385"/>
      <c r="D67" s="385"/>
      <c r="E67" s="391"/>
      <c r="F67" s="392" t="s">
        <v>384</v>
      </c>
      <c r="G67" s="392"/>
      <c r="H67" s="392"/>
      <c r="I67" s="392"/>
      <c r="J67" s="392"/>
      <c r="K67" s="392"/>
      <c r="L67" s="393"/>
      <c r="M67" s="393"/>
      <c r="N67" s="394"/>
      <c r="O67" s="394"/>
      <c r="P67" s="394"/>
      <c r="Q67" s="394"/>
      <c r="R67" s="394"/>
      <c r="S67" s="394"/>
      <c r="T67" s="394"/>
      <c r="U67" s="394"/>
      <c r="V67" s="394"/>
      <c r="W67" s="400"/>
      <c r="X67" s="394"/>
      <c r="Y67" s="393"/>
      <c r="Z67" s="396"/>
      <c r="AA67" s="397"/>
      <c r="AB67" s="397"/>
      <c r="AC67" s="397"/>
      <c r="AD67" s="506"/>
      <c r="AE67" s="397"/>
      <c r="AF67" s="397"/>
      <c r="AG67" s="401"/>
      <c r="AH67" s="402"/>
      <c r="AI67" s="399"/>
      <c r="AJ67" s="399"/>
      <c r="AK67" s="399"/>
      <c r="AL67" s="399"/>
      <c r="AM67" s="399"/>
      <c r="AN67" s="354"/>
      <c r="AO67" s="354"/>
      <c r="AP67" s="354"/>
      <c r="AQ67" s="553" t="b">
        <v>0</v>
      </c>
      <c r="AR67" s="354"/>
      <c r="AS67" s="354"/>
      <c r="AZ67" s="354"/>
    </row>
    <row r="68" spans="3:54" s="384" customFormat="1" ht="13" customHeight="1" x14ac:dyDescent="0.2">
      <c r="C68" s="385"/>
      <c r="D68" s="385"/>
      <c r="E68" s="391"/>
      <c r="F68" s="392" t="s">
        <v>385</v>
      </c>
      <c r="G68" s="392"/>
      <c r="H68" s="392"/>
      <c r="I68" s="392"/>
      <c r="J68" s="392"/>
      <c r="K68" s="392"/>
      <c r="L68" s="393"/>
      <c r="M68" s="393"/>
      <c r="N68" s="394"/>
      <c r="O68" s="394"/>
      <c r="P68" s="394"/>
      <c r="Q68" s="394"/>
      <c r="R68" s="394"/>
      <c r="S68" s="394"/>
      <c r="T68" s="394"/>
      <c r="U68" s="394"/>
      <c r="V68" s="394"/>
      <c r="W68" s="400"/>
      <c r="X68" s="394"/>
      <c r="Y68" s="393"/>
      <c r="Z68" s="396"/>
      <c r="AA68" s="397"/>
      <c r="AB68" s="397"/>
      <c r="AC68" s="397"/>
      <c r="AD68" s="506"/>
      <c r="AE68" s="397"/>
      <c r="AF68" s="397"/>
      <c r="AG68" s="401"/>
      <c r="AH68" s="402"/>
      <c r="AI68" s="399"/>
      <c r="AJ68" s="399"/>
      <c r="AK68" s="399"/>
      <c r="AL68" s="399"/>
      <c r="AM68" s="399"/>
      <c r="AO68" s="354"/>
      <c r="AP68" s="354"/>
      <c r="AQ68" s="553" t="b">
        <v>0</v>
      </c>
      <c r="AT68" s="354"/>
      <c r="AU68" s="354"/>
      <c r="BB68" s="354"/>
    </row>
    <row r="69" spans="3:54" s="384" customFormat="1" ht="13" customHeight="1" x14ac:dyDescent="0.25">
      <c r="C69" s="385"/>
      <c r="D69" s="385"/>
      <c r="E69" s="391"/>
      <c r="F69" s="392" t="s">
        <v>386</v>
      </c>
      <c r="G69" s="392"/>
      <c r="H69" s="392"/>
      <c r="I69" s="392"/>
      <c r="J69" s="392"/>
      <c r="K69" s="392"/>
      <c r="L69" s="393"/>
      <c r="M69" s="393"/>
      <c r="N69" s="394"/>
      <c r="O69" s="394"/>
      <c r="P69" s="394"/>
      <c r="Q69" s="394"/>
      <c r="R69" s="394"/>
      <c r="S69" s="394"/>
      <c r="T69" s="394"/>
      <c r="U69" s="394"/>
      <c r="V69" s="394"/>
      <c r="W69" s="400"/>
      <c r="X69" s="394"/>
      <c r="Y69" s="393"/>
      <c r="Z69" s="396"/>
      <c r="AA69" s="397"/>
      <c r="AB69" s="397"/>
      <c r="AC69" s="397"/>
      <c r="AD69" s="506"/>
      <c r="AE69" s="397"/>
      <c r="AF69" s="397"/>
      <c r="AG69" s="401"/>
      <c r="AH69" s="402"/>
      <c r="AI69" s="399"/>
      <c r="AJ69" s="399"/>
      <c r="AK69" s="399"/>
      <c r="AL69" s="399"/>
      <c r="AM69" s="399"/>
      <c r="AN69" s="558" t="str">
        <f>IF(COUNTIFS(AN72:AN77,"")+COUNTIFS(AN90,"")=7,"","エラーがあります！▼")</f>
        <v>エラーがあります！▼</v>
      </c>
      <c r="AO69" s="354"/>
      <c r="AP69" s="354"/>
      <c r="AQ69" s="553" t="b">
        <v>0</v>
      </c>
      <c r="AT69" s="354"/>
      <c r="AU69" s="354"/>
      <c r="BA69" s="354"/>
      <c r="BB69" s="354"/>
    </row>
    <row r="70" spans="3:54" s="384" customFormat="1" ht="2.5" customHeight="1" thickBot="1" x14ac:dyDescent="0.25">
      <c r="C70" s="385"/>
      <c r="D70" s="385"/>
      <c r="E70" s="391"/>
      <c r="F70" s="392"/>
      <c r="G70" s="392"/>
      <c r="H70" s="392"/>
      <c r="I70" s="392"/>
      <c r="J70" s="392"/>
      <c r="K70" s="392"/>
      <c r="L70" s="393"/>
      <c r="M70" s="393"/>
      <c r="N70" s="394"/>
      <c r="O70" s="394"/>
      <c r="P70" s="394"/>
      <c r="Q70" s="394"/>
      <c r="R70" s="394"/>
      <c r="S70" s="394"/>
      <c r="T70" s="394"/>
      <c r="U70" s="394"/>
      <c r="V70" s="394"/>
      <c r="W70" s="394"/>
      <c r="X70" s="394"/>
      <c r="Y70" s="393"/>
      <c r="Z70" s="397"/>
      <c r="AA70" s="397"/>
      <c r="AB70" s="397"/>
      <c r="AC70" s="397"/>
      <c r="AD70" s="397"/>
      <c r="AE70" s="397"/>
      <c r="AF70" s="397"/>
      <c r="AG70" s="397"/>
      <c r="AH70" s="397"/>
      <c r="AI70" s="399"/>
      <c r="AJ70" s="399"/>
      <c r="AK70" s="399"/>
      <c r="AL70" s="399"/>
      <c r="AM70" s="399"/>
      <c r="AN70" s="354"/>
      <c r="AO70" s="354"/>
      <c r="AQ70" s="354"/>
      <c r="AR70" s="354"/>
      <c r="AT70" s="354"/>
      <c r="AU70" s="354"/>
      <c r="AV70" s="354"/>
      <c r="AW70" s="354"/>
    </row>
    <row r="71" spans="3:54" s="384" customFormat="1" ht="19.5" customHeight="1" thickBot="1" x14ac:dyDescent="0.25">
      <c r="C71" s="385"/>
      <c r="D71" s="385"/>
      <c r="E71" s="910" t="s">
        <v>387</v>
      </c>
      <c r="F71" s="911"/>
      <c r="G71" s="911"/>
      <c r="H71" s="911"/>
      <c r="I71" s="911"/>
      <c r="J71" s="911"/>
      <c r="K71" s="912" t="s">
        <v>388</v>
      </c>
      <c r="L71" s="913"/>
      <c r="M71" s="913"/>
      <c r="N71" s="913"/>
      <c r="O71" s="913"/>
      <c r="P71" s="913"/>
      <c r="Q71" s="913"/>
      <c r="R71" s="914"/>
      <c r="S71" s="913" t="s">
        <v>389</v>
      </c>
      <c r="T71" s="913"/>
      <c r="U71" s="913"/>
      <c r="V71" s="913"/>
      <c r="W71" s="913"/>
      <c r="X71" s="913"/>
      <c r="Y71" s="913"/>
      <c r="Z71" s="913" t="s">
        <v>390</v>
      </c>
      <c r="AA71" s="913"/>
      <c r="AB71" s="913"/>
      <c r="AC71" s="913"/>
      <c r="AD71" s="913"/>
      <c r="AE71" s="913"/>
      <c r="AF71" s="913"/>
      <c r="AG71" s="913"/>
      <c r="AH71" s="913"/>
      <c r="AI71" s="913"/>
      <c r="AJ71" s="913"/>
      <c r="AK71" s="913"/>
      <c r="AL71" s="913"/>
      <c r="AM71" s="915"/>
      <c r="AP71" s="354"/>
      <c r="AQ71" s="354" t="s">
        <v>459</v>
      </c>
      <c r="AR71" s="354" t="s">
        <v>460</v>
      </c>
      <c r="AS71" s="354"/>
      <c r="AT71" s="357"/>
      <c r="AU71" s="354"/>
      <c r="AW71" s="354"/>
      <c r="AX71" s="354"/>
      <c r="AY71" s="354"/>
      <c r="AZ71" s="354"/>
      <c r="BA71" s="354"/>
      <c r="BB71" s="354"/>
    </row>
    <row r="72" spans="3:54" s="384" customFormat="1" ht="13.5" customHeight="1" x14ac:dyDescent="0.2">
      <c r="C72" s="385"/>
      <c r="D72" s="385"/>
      <c r="E72" s="916" t="s">
        <v>391</v>
      </c>
      <c r="F72" s="403" t="s">
        <v>392</v>
      </c>
      <c r="G72" s="403"/>
      <c r="H72" s="403"/>
      <c r="I72" s="404"/>
      <c r="J72" s="403"/>
      <c r="K72" s="503" t="s">
        <v>548</v>
      </c>
      <c r="L72" s="634" t="s">
        <v>393</v>
      </c>
      <c r="M72" s="635"/>
      <c r="N72" s="635"/>
      <c r="O72" s="636"/>
      <c r="P72" s="634"/>
      <c r="Q72" s="634"/>
      <c r="R72" s="634"/>
      <c r="S72" s="507" t="s">
        <v>548</v>
      </c>
      <c r="T72" s="634" t="s">
        <v>394</v>
      </c>
      <c r="U72" s="634"/>
      <c r="V72" s="634"/>
      <c r="W72" s="634"/>
      <c r="X72" s="637"/>
      <c r="Y72" s="638"/>
      <c r="Z72" s="505" t="s">
        <v>548</v>
      </c>
      <c r="AA72" s="634" t="s">
        <v>395</v>
      </c>
      <c r="AB72" s="636"/>
      <c r="AC72" s="635"/>
      <c r="AD72" s="635"/>
      <c r="AE72" s="635"/>
      <c r="AF72" s="635"/>
      <c r="AG72" s="634"/>
      <c r="AH72" s="634"/>
      <c r="AI72" s="634"/>
      <c r="AJ72" s="634"/>
      <c r="AK72" s="634"/>
      <c r="AL72" s="634"/>
      <c r="AM72" s="640"/>
      <c r="AN72" s="361" t="str">
        <f>IF(COUNTIFS(K72:K74,"■")&lt;1,"実施事業費の確定（作成者）：チェック漏れがあります！","")</f>
        <v>実施事業費の確定（作成者）：チェック漏れがあります！</v>
      </c>
      <c r="AP72" s="354"/>
      <c r="AQ72" s="354"/>
      <c r="AR72" s="354"/>
      <c r="AS72" s="354"/>
      <c r="AT72" s="357"/>
      <c r="AU72" s="354"/>
      <c r="AW72" s="354"/>
      <c r="AX72" s="354"/>
      <c r="AY72" s="354"/>
      <c r="AZ72" s="354"/>
      <c r="BA72" s="354"/>
      <c r="BB72" s="354"/>
    </row>
    <row r="73" spans="3:54" s="384" customFormat="1" ht="13.5" customHeight="1" x14ac:dyDescent="0.2">
      <c r="C73" s="385"/>
      <c r="D73" s="385"/>
      <c r="E73" s="916"/>
      <c r="F73" s="403"/>
      <c r="G73" s="403"/>
      <c r="H73" s="403"/>
      <c r="I73" s="404"/>
      <c r="J73" s="403"/>
      <c r="K73" s="503" t="s">
        <v>548</v>
      </c>
      <c r="L73" s="634" t="s">
        <v>396</v>
      </c>
      <c r="M73" s="635"/>
      <c r="N73" s="635"/>
      <c r="O73" s="636"/>
      <c r="P73" s="634"/>
      <c r="Q73" s="634"/>
      <c r="R73" s="634"/>
      <c r="S73" s="507" t="s">
        <v>548</v>
      </c>
      <c r="T73" s="634" t="s">
        <v>397</v>
      </c>
      <c r="U73" s="634"/>
      <c r="V73" s="634"/>
      <c r="W73" s="634"/>
      <c r="X73" s="637"/>
      <c r="Y73" s="638"/>
      <c r="Z73" s="505" t="s">
        <v>548</v>
      </c>
      <c r="AA73" s="504" t="s">
        <v>489</v>
      </c>
      <c r="AB73" s="506"/>
      <c r="AC73" s="505"/>
      <c r="AD73" s="505"/>
      <c r="AE73" s="505"/>
      <c r="AF73" s="505"/>
      <c r="AG73" s="504"/>
      <c r="AH73" s="504"/>
      <c r="AI73" s="504"/>
      <c r="AJ73" s="504"/>
      <c r="AK73" s="504"/>
      <c r="AL73" s="504"/>
      <c r="AM73" s="513"/>
      <c r="AN73" s="361" t="str">
        <f>IF(COUNTIFS(S72:S74,"■")&lt;1,"実施事業費の確定（検証者）：チェック漏れがあります！","")</f>
        <v>実施事業費の確定（検証者）：チェック漏れがあります！</v>
      </c>
      <c r="AP73" s="354"/>
      <c r="AQ73" s="354"/>
      <c r="AR73" s="354"/>
      <c r="AS73" s="354"/>
      <c r="AT73" s="357"/>
      <c r="AU73" s="354"/>
      <c r="AW73" s="354"/>
      <c r="AX73" s="354"/>
      <c r="AY73" s="354"/>
      <c r="AZ73" s="354"/>
      <c r="BA73" s="354"/>
      <c r="BB73" s="354"/>
    </row>
    <row r="74" spans="3:54" s="384" customFormat="1" ht="13.5" customHeight="1" x14ac:dyDescent="0.2">
      <c r="C74" s="385"/>
      <c r="D74" s="385"/>
      <c r="E74" s="916"/>
      <c r="F74" s="403"/>
      <c r="G74" s="403"/>
      <c r="H74" s="403"/>
      <c r="I74" s="404"/>
      <c r="J74" s="403"/>
      <c r="K74" s="503" t="s">
        <v>548</v>
      </c>
      <c r="L74" s="504" t="s">
        <v>489</v>
      </c>
      <c r="M74" s="505"/>
      <c r="N74" s="505"/>
      <c r="O74" s="506"/>
      <c r="P74" s="504"/>
      <c r="Q74" s="504"/>
      <c r="R74" s="504"/>
      <c r="S74" s="639"/>
      <c r="T74" s="634"/>
      <c r="U74" s="634"/>
      <c r="V74" s="634"/>
      <c r="W74" s="634"/>
      <c r="X74" s="637"/>
      <c r="Y74" s="638"/>
      <c r="Z74" s="635"/>
      <c r="AA74" s="634"/>
      <c r="AB74" s="636"/>
      <c r="AC74" s="635"/>
      <c r="AD74" s="635"/>
      <c r="AE74" s="635"/>
      <c r="AF74" s="635"/>
      <c r="AG74" s="634"/>
      <c r="AH74" s="634"/>
      <c r="AI74" s="634"/>
      <c r="AJ74" s="634"/>
      <c r="AK74" s="634"/>
      <c r="AL74" s="634"/>
      <c r="AM74" s="640"/>
      <c r="AN74" s="361" t="str">
        <f>IF(COUNTIFS(Z72:Z74,"■")&lt;1,"実施事業費の確定（検証資料）：チェック漏れがあります！","")</f>
        <v>実施事業費の確定（検証資料）：チェック漏れがあります！</v>
      </c>
      <c r="AP74" s="354"/>
      <c r="AQ74" s="354"/>
      <c r="AR74" s="354"/>
      <c r="AS74" s="354"/>
      <c r="AT74" s="357"/>
      <c r="AU74" s="354"/>
      <c r="AW74" s="354"/>
      <c r="AX74" s="354"/>
      <c r="AY74" s="354"/>
      <c r="AZ74" s="354"/>
      <c r="BA74" s="354"/>
      <c r="BB74" s="354"/>
    </row>
    <row r="75" spans="3:54" s="384" customFormat="1" ht="13.5" customHeight="1" x14ac:dyDescent="0.2">
      <c r="C75" s="385"/>
      <c r="D75" s="385"/>
      <c r="E75" s="916"/>
      <c r="F75" s="407" t="s">
        <v>398</v>
      </c>
      <c r="G75" s="408"/>
      <c r="H75" s="408"/>
      <c r="I75" s="409"/>
      <c r="J75" s="408"/>
      <c r="K75" s="508" t="s">
        <v>548</v>
      </c>
      <c r="L75" s="641" t="s">
        <v>393</v>
      </c>
      <c r="M75" s="642"/>
      <c r="N75" s="642"/>
      <c r="O75" s="643"/>
      <c r="P75" s="641"/>
      <c r="Q75" s="641"/>
      <c r="R75" s="641"/>
      <c r="S75" s="510" t="s">
        <v>548</v>
      </c>
      <c r="T75" s="641" t="s">
        <v>394</v>
      </c>
      <c r="U75" s="641"/>
      <c r="V75" s="641"/>
      <c r="W75" s="641"/>
      <c r="X75" s="644"/>
      <c r="Y75" s="645"/>
      <c r="Z75" s="510" t="s">
        <v>548</v>
      </c>
      <c r="AA75" s="641" t="s">
        <v>399</v>
      </c>
      <c r="AB75" s="642"/>
      <c r="AC75" s="642"/>
      <c r="AD75" s="642"/>
      <c r="AE75" s="642"/>
      <c r="AF75" s="642"/>
      <c r="AG75" s="641"/>
      <c r="AH75" s="641"/>
      <c r="AI75" s="641"/>
      <c r="AJ75" s="641"/>
      <c r="AK75" s="641"/>
      <c r="AL75" s="641"/>
      <c r="AM75" s="646"/>
      <c r="AN75" s="361" t="str">
        <f>IF(COUNTIFS(K75:K77,"■")&lt;1,"対象事業費の算出（作成者）：チェック漏れがあります！（対象外がなくてもチェック）","")</f>
        <v>対象事業費の算出（作成者）：チェック漏れがあります！（対象外がなくてもチェック）</v>
      </c>
      <c r="AP75" s="354"/>
      <c r="AQ75" s="354"/>
      <c r="AR75" s="354"/>
      <c r="AS75" s="354"/>
      <c r="AT75" s="357"/>
      <c r="AU75" s="354"/>
      <c r="AW75" s="354"/>
      <c r="AX75" s="354"/>
      <c r="AY75" s="354"/>
      <c r="AZ75" s="354"/>
      <c r="BA75" s="354"/>
      <c r="BB75" s="354"/>
    </row>
    <row r="76" spans="3:54" s="384" customFormat="1" ht="13.5" customHeight="1" x14ac:dyDescent="0.2">
      <c r="C76" s="385"/>
      <c r="D76" s="385"/>
      <c r="E76" s="916"/>
      <c r="F76" s="410" t="s">
        <v>400</v>
      </c>
      <c r="G76" s="403"/>
      <c r="H76" s="403"/>
      <c r="I76" s="404"/>
      <c r="J76" s="403"/>
      <c r="K76" s="503" t="s">
        <v>548</v>
      </c>
      <c r="L76" s="634" t="s">
        <v>396</v>
      </c>
      <c r="M76" s="635"/>
      <c r="N76" s="635"/>
      <c r="O76" s="636"/>
      <c r="P76" s="634"/>
      <c r="Q76" s="634"/>
      <c r="R76" s="634"/>
      <c r="S76" s="507" t="s">
        <v>548</v>
      </c>
      <c r="T76" s="634" t="s">
        <v>397</v>
      </c>
      <c r="U76" s="634"/>
      <c r="V76" s="634"/>
      <c r="W76" s="634"/>
      <c r="X76" s="637"/>
      <c r="Y76" s="638"/>
      <c r="Z76" s="505" t="s">
        <v>548</v>
      </c>
      <c r="AA76" s="634" t="s">
        <v>401</v>
      </c>
      <c r="AB76" s="635"/>
      <c r="AC76" s="635"/>
      <c r="AD76" s="635"/>
      <c r="AE76" s="635"/>
      <c r="AF76" s="635"/>
      <c r="AG76" s="634"/>
      <c r="AH76" s="634"/>
      <c r="AI76" s="634"/>
      <c r="AJ76" s="634"/>
      <c r="AK76" s="634"/>
      <c r="AL76" s="634"/>
      <c r="AM76" s="640"/>
      <c r="AN76" s="361" t="str">
        <f>IF(COUNTIFS(S75:S77,"■")&lt;1,"対象事業費の算出（検証者）：チェック漏れがあります！（対象外がなくてもチェック）","")</f>
        <v>対象事業費の算出（検証者）：チェック漏れがあります！（対象外がなくてもチェック）</v>
      </c>
      <c r="AP76" s="354"/>
      <c r="AQ76" s="354"/>
      <c r="AR76" s="354"/>
      <c r="AS76" s="354"/>
      <c r="AT76" s="357"/>
      <c r="AU76" s="354"/>
      <c r="AW76" s="354"/>
      <c r="AX76" s="354"/>
      <c r="AY76" s="354"/>
      <c r="AZ76" s="354"/>
      <c r="BA76" s="354"/>
      <c r="BB76" s="354"/>
    </row>
    <row r="77" spans="3:54" s="384" customFormat="1" ht="13.5" customHeight="1" x14ac:dyDescent="0.2">
      <c r="C77" s="385"/>
      <c r="D77" s="385"/>
      <c r="E77" s="916"/>
      <c r="F77" s="551"/>
      <c r="G77" s="552"/>
      <c r="H77" s="411" t="s">
        <v>402</v>
      </c>
      <c r="I77" s="521" t="str">
        <f>IF(AP90=TRUE,"□","☑")</f>
        <v>☑</v>
      </c>
      <c r="J77" s="405" t="s">
        <v>403</v>
      </c>
      <c r="K77" s="503" t="s">
        <v>548</v>
      </c>
      <c r="L77" s="504" t="s">
        <v>489</v>
      </c>
      <c r="M77" s="505"/>
      <c r="N77" s="505"/>
      <c r="O77" s="506"/>
      <c r="P77" s="504"/>
      <c r="Q77" s="504"/>
      <c r="R77" s="504"/>
      <c r="S77" s="639"/>
      <c r="T77" s="634"/>
      <c r="U77" s="634"/>
      <c r="V77" s="634"/>
      <c r="W77" s="634"/>
      <c r="X77" s="637"/>
      <c r="Y77" s="638"/>
      <c r="Z77" s="507" t="s">
        <v>548</v>
      </c>
      <c r="AA77" s="504" t="s">
        <v>489</v>
      </c>
      <c r="AB77" s="505"/>
      <c r="AC77" s="505"/>
      <c r="AD77" s="505"/>
      <c r="AE77" s="505"/>
      <c r="AF77" s="505"/>
      <c r="AG77" s="504"/>
      <c r="AH77" s="504"/>
      <c r="AI77" s="504"/>
      <c r="AJ77" s="504"/>
      <c r="AK77" s="511"/>
      <c r="AL77" s="511"/>
      <c r="AM77" s="512"/>
      <c r="AN77" s="361" t="str">
        <f>IF(COUNTIFS(Z75:Z77,"■")&lt;1,"対象事業費の算出（検証資料）：チェック漏れがあります！（対象外がなくてもチェック）","")</f>
        <v>対象事業費の算出（検証資料）：チェック漏れがあります！（対象外がなくてもチェック）</v>
      </c>
      <c r="AP77" s="354"/>
      <c r="AQ77" s="354"/>
      <c r="AR77" s="354"/>
      <c r="AS77" s="354"/>
      <c r="AT77" s="357"/>
      <c r="AU77" s="354"/>
      <c r="AW77" s="354"/>
      <c r="AX77" s="354"/>
      <c r="AY77" s="354"/>
      <c r="AZ77" s="354"/>
      <c r="BA77" s="354"/>
      <c r="BB77" s="354"/>
    </row>
    <row r="78" spans="3:54" s="384" customFormat="1" ht="13.5" customHeight="1" x14ac:dyDescent="0.2">
      <c r="E78" s="916"/>
      <c r="F78" s="403" t="s">
        <v>404</v>
      </c>
      <c r="G78" s="403"/>
      <c r="H78" s="403"/>
      <c r="I78" s="404"/>
      <c r="J78" s="408"/>
      <c r="K78" s="508" t="s">
        <v>548</v>
      </c>
      <c r="L78" s="641" t="s">
        <v>393</v>
      </c>
      <c r="M78" s="642"/>
      <c r="N78" s="642"/>
      <c r="O78" s="643"/>
      <c r="P78" s="641"/>
      <c r="Q78" s="641"/>
      <c r="R78" s="647"/>
      <c r="S78" s="510" t="s">
        <v>548</v>
      </c>
      <c r="T78" s="641" t="s">
        <v>394</v>
      </c>
      <c r="U78" s="641"/>
      <c r="V78" s="641"/>
      <c r="W78" s="641"/>
      <c r="X78" s="644"/>
      <c r="Y78" s="645"/>
      <c r="Z78" s="509" t="s">
        <v>548</v>
      </c>
      <c r="AA78" s="641" t="s">
        <v>405</v>
      </c>
      <c r="AB78" s="642"/>
      <c r="AC78" s="642"/>
      <c r="AD78" s="642"/>
      <c r="AE78" s="642"/>
      <c r="AF78" s="642"/>
      <c r="AG78" s="641"/>
      <c r="AH78" s="641"/>
      <c r="AI78" s="641"/>
      <c r="AJ78" s="641"/>
      <c r="AK78" s="634"/>
      <c r="AL78" s="634"/>
      <c r="AM78" s="640"/>
      <c r="AN78" s="361"/>
      <c r="AP78" s="354"/>
      <c r="AQ78" s="354"/>
      <c r="AR78" s="354"/>
      <c r="AS78" s="354"/>
      <c r="AT78" s="357"/>
      <c r="AU78" s="354"/>
      <c r="AW78" s="354"/>
      <c r="AX78" s="354"/>
      <c r="AY78" s="354"/>
      <c r="AZ78" s="354"/>
      <c r="BA78" s="354"/>
      <c r="BB78" s="354"/>
    </row>
    <row r="79" spans="3:54" s="384" customFormat="1" ht="13.5" customHeight="1" x14ac:dyDescent="0.2">
      <c r="E79" s="916"/>
      <c r="F79" s="403"/>
      <c r="G79" s="403"/>
      <c r="H79" s="403"/>
      <c r="I79" s="404"/>
      <c r="J79" s="403"/>
      <c r="K79" s="503" t="s">
        <v>548</v>
      </c>
      <c r="L79" s="634" t="s">
        <v>396</v>
      </c>
      <c r="M79" s="635"/>
      <c r="N79" s="635"/>
      <c r="O79" s="636"/>
      <c r="P79" s="634"/>
      <c r="Q79" s="634"/>
      <c r="R79" s="648"/>
      <c r="S79" s="507" t="s">
        <v>548</v>
      </c>
      <c r="T79" s="634" t="s">
        <v>397</v>
      </c>
      <c r="U79" s="634"/>
      <c r="V79" s="634"/>
      <c r="W79" s="634"/>
      <c r="X79" s="637"/>
      <c r="Y79" s="638"/>
      <c r="Z79" s="505" t="s">
        <v>548</v>
      </c>
      <c r="AA79" s="504" t="s">
        <v>489</v>
      </c>
      <c r="AB79" s="505"/>
      <c r="AC79" s="505"/>
      <c r="AD79" s="505"/>
      <c r="AE79" s="505"/>
      <c r="AF79" s="505"/>
      <c r="AG79" s="504"/>
      <c r="AH79" s="504"/>
      <c r="AI79" s="504"/>
      <c r="AJ79" s="504"/>
      <c r="AK79" s="504"/>
      <c r="AL79" s="504"/>
      <c r="AM79" s="513"/>
      <c r="AN79" s="361"/>
      <c r="AP79" s="354"/>
      <c r="AQ79" s="354"/>
      <c r="AR79" s="354"/>
      <c r="AS79" s="354"/>
      <c r="AT79" s="357"/>
      <c r="AU79" s="354"/>
      <c r="AW79" s="354"/>
      <c r="AX79" s="354"/>
      <c r="AY79" s="354"/>
      <c r="AZ79" s="354"/>
      <c r="BA79" s="354"/>
      <c r="BB79" s="354"/>
    </row>
    <row r="80" spans="3:54" s="384" customFormat="1" ht="13.5" customHeight="1" x14ac:dyDescent="0.2">
      <c r="E80" s="917"/>
      <c r="F80" s="403"/>
      <c r="G80" s="403"/>
      <c r="H80" s="403"/>
      <c r="I80" s="404"/>
      <c r="J80" s="412"/>
      <c r="K80" s="514" t="s">
        <v>548</v>
      </c>
      <c r="L80" s="515" t="s">
        <v>489</v>
      </c>
      <c r="M80" s="516"/>
      <c r="N80" s="516"/>
      <c r="O80" s="517"/>
      <c r="P80" s="511"/>
      <c r="Q80" s="511"/>
      <c r="R80" s="534"/>
      <c r="S80" s="652"/>
      <c r="T80" s="649"/>
      <c r="U80" s="649"/>
      <c r="V80" s="649"/>
      <c r="W80" s="649"/>
      <c r="X80" s="650"/>
      <c r="Y80" s="651"/>
      <c r="Z80" s="521"/>
      <c r="AA80" s="650"/>
      <c r="AB80" s="521"/>
      <c r="AC80" s="521"/>
      <c r="AD80" s="521"/>
      <c r="AE80" s="521"/>
      <c r="AF80" s="521"/>
      <c r="AG80" s="649"/>
      <c r="AH80" s="649"/>
      <c r="AI80" s="649"/>
      <c r="AJ80" s="649"/>
      <c r="AK80" s="634"/>
      <c r="AL80" s="634"/>
      <c r="AM80" s="640"/>
      <c r="AN80" s="364"/>
      <c r="AP80" s="354"/>
      <c r="AQ80" s="354"/>
      <c r="AR80" s="354"/>
      <c r="AS80" s="354"/>
      <c r="AT80" s="357"/>
      <c r="AU80" s="354"/>
      <c r="AW80" s="354"/>
      <c r="AX80" s="354"/>
      <c r="AY80" s="354"/>
      <c r="AZ80" s="354"/>
      <c r="BA80" s="354"/>
      <c r="BB80" s="354"/>
    </row>
    <row r="81" spans="5:54" s="384" customFormat="1" ht="13.5" customHeight="1" x14ac:dyDescent="0.2">
      <c r="E81" s="916" t="s">
        <v>406</v>
      </c>
      <c r="F81" s="407" t="s">
        <v>407</v>
      </c>
      <c r="G81" s="408"/>
      <c r="H81" s="408"/>
      <c r="I81" s="409"/>
      <c r="J81" s="408"/>
      <c r="K81" s="503" t="s">
        <v>548</v>
      </c>
      <c r="L81" s="641" t="s">
        <v>393</v>
      </c>
      <c r="M81" s="642"/>
      <c r="N81" s="642"/>
      <c r="O81" s="643"/>
      <c r="P81" s="641"/>
      <c r="Q81" s="641"/>
      <c r="R81" s="641"/>
      <c r="S81" s="510" t="s">
        <v>548</v>
      </c>
      <c r="T81" s="641" t="s">
        <v>394</v>
      </c>
      <c r="U81" s="641"/>
      <c r="V81" s="641"/>
      <c r="W81" s="641"/>
      <c r="X81" s="644"/>
      <c r="Y81" s="645"/>
      <c r="Z81" s="510" t="s">
        <v>548</v>
      </c>
      <c r="AA81" s="641" t="s">
        <v>408</v>
      </c>
      <c r="AB81" s="642"/>
      <c r="AC81" s="642"/>
      <c r="AD81" s="642"/>
      <c r="AE81" s="642"/>
      <c r="AF81" s="642"/>
      <c r="AG81" s="641"/>
      <c r="AH81" s="641"/>
      <c r="AI81" s="641"/>
      <c r="AJ81" s="641"/>
      <c r="AK81" s="641"/>
      <c r="AL81" s="641"/>
      <c r="AM81" s="646"/>
      <c r="AN81" s="361"/>
      <c r="AP81" s="354"/>
      <c r="AQ81" s="354" t="str">
        <f>IF(COUNTIFS(H77:J77,"■")&lt;1,"「対象外事業費の有無」がチェック漏れです！","")</f>
        <v>「対象外事業費の有無」がチェック漏れです！</v>
      </c>
      <c r="AR81" s="354"/>
      <c r="AS81" s="354"/>
      <c r="AT81" s="357"/>
      <c r="AU81" s="354"/>
      <c r="AW81" s="354"/>
      <c r="AX81" s="354"/>
      <c r="AY81" s="354"/>
      <c r="AZ81" s="354"/>
      <c r="BA81" s="354"/>
      <c r="BB81" s="354"/>
    </row>
    <row r="82" spans="5:54" s="384" customFormat="1" ht="13.5" customHeight="1" x14ac:dyDescent="0.2">
      <c r="E82" s="916"/>
      <c r="F82" s="410"/>
      <c r="G82" s="403"/>
      <c r="H82" s="403"/>
      <c r="I82" s="404"/>
      <c r="J82" s="403"/>
      <c r="K82" s="503" t="s">
        <v>548</v>
      </c>
      <c r="L82" s="634" t="s">
        <v>396</v>
      </c>
      <c r="M82" s="635"/>
      <c r="N82" s="635"/>
      <c r="O82" s="636"/>
      <c r="P82" s="634"/>
      <c r="Q82" s="634"/>
      <c r="R82" s="634"/>
      <c r="S82" s="507" t="s">
        <v>548</v>
      </c>
      <c r="T82" s="634" t="s">
        <v>397</v>
      </c>
      <c r="U82" s="634"/>
      <c r="V82" s="634"/>
      <c r="W82" s="634"/>
      <c r="X82" s="637"/>
      <c r="Y82" s="638"/>
      <c r="Z82" s="505" t="s">
        <v>548</v>
      </c>
      <c r="AA82" s="634" t="s">
        <v>409</v>
      </c>
      <c r="AB82" s="635"/>
      <c r="AC82" s="635"/>
      <c r="AD82" s="635"/>
      <c r="AE82" s="635"/>
      <c r="AF82" s="635"/>
      <c r="AG82" s="634"/>
      <c r="AH82" s="634"/>
      <c r="AI82" s="634"/>
      <c r="AJ82" s="634"/>
      <c r="AK82" s="634"/>
      <c r="AL82" s="634"/>
      <c r="AM82" s="640"/>
      <c r="AN82" s="361"/>
      <c r="AP82" s="354"/>
      <c r="AQ82" s="354"/>
      <c r="AR82" s="354"/>
      <c r="AS82" s="354"/>
      <c r="AT82" s="357"/>
      <c r="AU82" s="354"/>
      <c r="AW82" s="354"/>
      <c r="AX82" s="354"/>
      <c r="AY82" s="354"/>
      <c r="AZ82" s="354"/>
      <c r="BA82" s="354"/>
      <c r="BB82" s="354"/>
    </row>
    <row r="83" spans="5:54" s="384" customFormat="1" ht="13.5" customHeight="1" x14ac:dyDescent="0.2">
      <c r="E83" s="916"/>
      <c r="F83" s="414"/>
      <c r="G83" s="412"/>
      <c r="H83" s="412"/>
      <c r="I83" s="413"/>
      <c r="J83" s="412"/>
      <c r="K83" s="514" t="s">
        <v>548</v>
      </c>
      <c r="L83" s="515" t="s">
        <v>489</v>
      </c>
      <c r="M83" s="516"/>
      <c r="N83" s="516"/>
      <c r="O83" s="517"/>
      <c r="P83" s="511"/>
      <c r="Q83" s="511"/>
      <c r="R83" s="511"/>
      <c r="S83" s="652"/>
      <c r="T83" s="649"/>
      <c r="U83" s="649"/>
      <c r="V83" s="649"/>
      <c r="W83" s="649"/>
      <c r="X83" s="650"/>
      <c r="Y83" s="651"/>
      <c r="Z83" s="505" t="s">
        <v>548</v>
      </c>
      <c r="AA83" s="511" t="s">
        <v>489</v>
      </c>
      <c r="AB83" s="516"/>
      <c r="AC83" s="516"/>
      <c r="AD83" s="516"/>
      <c r="AE83" s="516"/>
      <c r="AF83" s="516"/>
      <c r="AG83" s="511"/>
      <c r="AH83" s="511"/>
      <c r="AI83" s="511"/>
      <c r="AJ83" s="511"/>
      <c r="AK83" s="511"/>
      <c r="AL83" s="511"/>
      <c r="AM83" s="512"/>
      <c r="AN83" s="357"/>
      <c r="AO83" s="354"/>
      <c r="AQ83" s="354"/>
      <c r="AR83" s="361"/>
      <c r="AT83" s="354"/>
      <c r="AU83" s="354"/>
      <c r="AV83" s="354"/>
      <c r="AW83" s="354"/>
      <c r="AX83" s="354"/>
      <c r="AY83" s="354"/>
      <c r="AZ83" s="354"/>
      <c r="BA83" s="354"/>
      <c r="BB83" s="354"/>
    </row>
    <row r="84" spans="5:54" s="384" customFormat="1" ht="13.5" customHeight="1" x14ac:dyDescent="0.2">
      <c r="E84" s="916"/>
      <c r="F84" s="403" t="s">
        <v>410</v>
      </c>
      <c r="G84" s="403"/>
      <c r="H84" s="403"/>
      <c r="I84" s="404"/>
      <c r="J84" s="403"/>
      <c r="K84" s="503" t="s">
        <v>548</v>
      </c>
      <c r="L84" s="634" t="s">
        <v>393</v>
      </c>
      <c r="M84" s="635"/>
      <c r="N84" s="635"/>
      <c r="O84" s="636"/>
      <c r="P84" s="634"/>
      <c r="Q84" s="634"/>
      <c r="R84" s="634"/>
      <c r="S84" s="507" t="s">
        <v>548</v>
      </c>
      <c r="T84" s="634" t="s">
        <v>394</v>
      </c>
      <c r="U84" s="634"/>
      <c r="V84" s="634"/>
      <c r="W84" s="634"/>
      <c r="X84" s="637"/>
      <c r="Y84" s="638"/>
      <c r="Z84" s="510" t="s">
        <v>548</v>
      </c>
      <c r="AA84" s="634" t="s">
        <v>411</v>
      </c>
      <c r="AB84" s="635"/>
      <c r="AC84" s="635"/>
      <c r="AD84" s="635"/>
      <c r="AE84" s="635"/>
      <c r="AF84" s="505" t="s">
        <v>548</v>
      </c>
      <c r="AG84" s="634" t="s">
        <v>414</v>
      </c>
      <c r="AH84" s="635"/>
      <c r="AI84" s="634"/>
      <c r="AJ84" s="634"/>
      <c r="AK84" s="634"/>
      <c r="AL84" s="634"/>
      <c r="AM84" s="640"/>
      <c r="AN84" s="357"/>
      <c r="AO84" s="354"/>
      <c r="AQ84" s="354"/>
      <c r="AR84" s="361"/>
      <c r="AT84" s="354"/>
      <c r="AU84" s="354"/>
      <c r="AV84" s="354"/>
      <c r="AW84" s="354"/>
      <c r="AX84" s="354"/>
      <c r="AY84" s="354"/>
      <c r="AZ84" s="354"/>
      <c r="BA84" s="354"/>
      <c r="BB84" s="354"/>
    </row>
    <row r="85" spans="5:54" s="384" customFormat="1" ht="13.5" customHeight="1" x14ac:dyDescent="0.2">
      <c r="E85" s="916"/>
      <c r="F85" s="403" t="s">
        <v>412</v>
      </c>
      <c r="G85" s="403"/>
      <c r="H85" s="403"/>
      <c r="I85" s="404"/>
      <c r="J85" s="403"/>
      <c r="K85" s="503" t="s">
        <v>548</v>
      </c>
      <c r="L85" s="634" t="s">
        <v>396</v>
      </c>
      <c r="M85" s="635"/>
      <c r="N85" s="635"/>
      <c r="O85" s="636"/>
      <c r="P85" s="634"/>
      <c r="Q85" s="634"/>
      <c r="R85" s="634"/>
      <c r="S85" s="507" t="s">
        <v>548</v>
      </c>
      <c r="T85" s="634" t="s">
        <v>397</v>
      </c>
      <c r="U85" s="634"/>
      <c r="V85" s="634"/>
      <c r="W85" s="634"/>
      <c r="X85" s="637"/>
      <c r="Y85" s="638"/>
      <c r="Z85" s="505" t="s">
        <v>548</v>
      </c>
      <c r="AA85" s="634" t="s">
        <v>413</v>
      </c>
      <c r="AB85" s="635"/>
      <c r="AC85" s="635"/>
      <c r="AD85" s="635"/>
      <c r="AE85" s="635"/>
      <c r="AF85" s="505" t="s">
        <v>548</v>
      </c>
      <c r="AG85" s="634" t="s">
        <v>415</v>
      </c>
      <c r="AH85" s="635"/>
      <c r="AI85" s="634"/>
      <c r="AJ85" s="634"/>
      <c r="AK85" s="634"/>
      <c r="AL85" s="634"/>
      <c r="AM85" s="640"/>
      <c r="AN85" s="357"/>
      <c r="AO85" s="354"/>
      <c r="AQ85" s="354"/>
      <c r="AR85" s="361"/>
      <c r="AT85" s="354"/>
      <c r="AU85" s="354"/>
      <c r="AV85" s="354"/>
      <c r="AW85" s="354"/>
      <c r="AX85" s="354"/>
      <c r="AY85" s="354"/>
      <c r="AZ85" s="354"/>
      <c r="BA85" s="354"/>
      <c r="BB85" s="354"/>
    </row>
    <row r="86" spans="5:54" s="384" customFormat="1" ht="13.5" customHeight="1" x14ac:dyDescent="0.2">
      <c r="E86" s="916"/>
      <c r="F86" s="403"/>
      <c r="G86" s="403"/>
      <c r="H86" s="403"/>
      <c r="I86" s="404"/>
      <c r="J86" s="403"/>
      <c r="K86" s="503" t="s">
        <v>548</v>
      </c>
      <c r="L86" s="518" t="s">
        <v>489</v>
      </c>
      <c r="M86" s="505"/>
      <c r="N86" s="505"/>
      <c r="O86" s="506"/>
      <c r="P86" s="504"/>
      <c r="Q86" s="504"/>
      <c r="R86" s="504"/>
      <c r="S86" s="639"/>
      <c r="T86" s="634"/>
      <c r="U86" s="634"/>
      <c r="V86" s="634"/>
      <c r="W86" s="634"/>
      <c r="X86" s="637"/>
      <c r="Y86" s="638"/>
      <c r="Z86" s="507" t="s">
        <v>548</v>
      </c>
      <c r="AA86" s="504" t="s">
        <v>489</v>
      </c>
      <c r="AB86" s="505"/>
      <c r="AC86" s="505"/>
      <c r="AD86" s="505"/>
      <c r="AE86" s="505"/>
      <c r="AF86" s="505"/>
      <c r="AG86" s="504"/>
      <c r="AH86" s="504"/>
      <c r="AI86" s="504"/>
      <c r="AJ86" s="504"/>
      <c r="AK86" s="504"/>
      <c r="AL86" s="504"/>
      <c r="AM86" s="513"/>
      <c r="AN86" s="357"/>
      <c r="AO86" s="354"/>
      <c r="AQ86" s="354"/>
      <c r="AR86" s="361"/>
      <c r="AT86" s="354"/>
      <c r="AU86" s="354"/>
      <c r="AV86" s="354"/>
      <c r="AW86" s="354"/>
      <c r="AX86" s="354"/>
      <c r="AY86" s="354"/>
      <c r="AZ86" s="354"/>
      <c r="BA86" s="354"/>
      <c r="BB86" s="354"/>
    </row>
    <row r="87" spans="5:54" s="384" customFormat="1" ht="1.5" customHeight="1" x14ac:dyDescent="0.2">
      <c r="E87" s="916"/>
      <c r="F87" s="403"/>
      <c r="G87" s="403"/>
      <c r="H87" s="403"/>
      <c r="I87" s="404"/>
      <c r="J87" s="403"/>
      <c r="K87" s="527"/>
      <c r="L87" s="524"/>
      <c r="M87" s="524"/>
      <c r="N87" s="525"/>
      <c r="O87" s="523"/>
      <c r="P87" s="523"/>
      <c r="Q87" s="523"/>
      <c r="R87" s="523"/>
      <c r="S87" s="657"/>
      <c r="T87" s="634"/>
      <c r="U87" s="634"/>
      <c r="V87" s="634"/>
      <c r="W87" s="634"/>
      <c r="X87" s="636"/>
      <c r="Y87" s="653"/>
      <c r="Z87" s="524"/>
      <c r="AA87" s="523"/>
      <c r="AB87" s="524"/>
      <c r="AC87" s="524"/>
      <c r="AD87" s="524"/>
      <c r="AE87" s="524"/>
      <c r="AF87" s="524"/>
      <c r="AG87" s="523"/>
      <c r="AH87" s="523"/>
      <c r="AI87" s="523"/>
      <c r="AJ87" s="523"/>
      <c r="AK87" s="523"/>
      <c r="AL87" s="523"/>
      <c r="AM87" s="526"/>
      <c r="AN87" s="357"/>
      <c r="AO87" s="354"/>
      <c r="AQ87" s="354"/>
      <c r="AR87" s="364"/>
      <c r="AT87" s="354"/>
      <c r="AU87" s="354"/>
      <c r="AV87" s="354"/>
      <c r="AW87" s="354"/>
      <c r="AX87" s="354"/>
      <c r="AY87" s="354"/>
      <c r="AZ87" s="354"/>
      <c r="BA87" s="354"/>
      <c r="BB87" s="354"/>
    </row>
    <row r="88" spans="5:54" s="384" customFormat="1" ht="1.5" customHeight="1" thickBot="1" x14ac:dyDescent="0.25">
      <c r="E88" s="918"/>
      <c r="F88" s="416"/>
      <c r="G88" s="416"/>
      <c r="H88" s="416"/>
      <c r="I88" s="417"/>
      <c r="J88" s="416"/>
      <c r="K88" s="528"/>
      <c r="L88" s="529"/>
      <c r="M88" s="529"/>
      <c r="N88" s="530"/>
      <c r="O88" s="531"/>
      <c r="P88" s="531"/>
      <c r="Q88" s="531"/>
      <c r="R88" s="531"/>
      <c r="S88" s="658"/>
      <c r="T88" s="654"/>
      <c r="U88" s="654"/>
      <c r="V88" s="654"/>
      <c r="W88" s="654"/>
      <c r="X88" s="655"/>
      <c r="Y88" s="656"/>
      <c r="Z88" s="532"/>
      <c r="AA88" s="531"/>
      <c r="AB88" s="529"/>
      <c r="AC88" s="529"/>
      <c r="AD88" s="529"/>
      <c r="AE88" s="529"/>
      <c r="AF88" s="529"/>
      <c r="AG88" s="531"/>
      <c r="AH88" s="531"/>
      <c r="AI88" s="531"/>
      <c r="AJ88" s="531"/>
      <c r="AK88" s="531"/>
      <c r="AL88" s="531"/>
      <c r="AM88" s="533"/>
      <c r="AN88" s="357"/>
      <c r="AO88" s="354"/>
      <c r="AQ88" s="354"/>
      <c r="AR88" s="364"/>
      <c r="AT88" s="354"/>
      <c r="AU88" s="354"/>
      <c r="AV88" s="354"/>
      <c r="AW88" s="354"/>
      <c r="AX88" s="354"/>
      <c r="AY88" s="354"/>
      <c r="AZ88" s="354"/>
      <c r="BA88" s="354"/>
      <c r="BB88" s="354"/>
    </row>
    <row r="89" spans="5:54" s="384" customFormat="1" ht="2.5" customHeight="1" x14ac:dyDescent="0.2">
      <c r="E89" s="365"/>
      <c r="F89" s="366"/>
      <c r="G89" s="366"/>
      <c r="H89" s="366"/>
      <c r="I89" s="363"/>
      <c r="J89" s="362"/>
      <c r="K89" s="362"/>
      <c r="L89" s="363"/>
      <c r="M89" s="363"/>
      <c r="N89" s="360"/>
      <c r="O89" s="362"/>
      <c r="P89" s="362"/>
      <c r="Q89" s="362"/>
      <c r="R89" s="362"/>
      <c r="S89" s="362"/>
      <c r="T89" s="362"/>
      <c r="U89" s="362"/>
      <c r="V89" s="360"/>
      <c r="AB89" s="362"/>
      <c r="AC89" s="360"/>
      <c r="AD89" s="363"/>
      <c r="AE89" s="363"/>
      <c r="AF89" s="363"/>
      <c r="AG89" s="363"/>
      <c r="AH89" s="363"/>
      <c r="AI89" s="362"/>
      <c r="AJ89" s="362"/>
      <c r="AK89" s="362"/>
      <c r="AL89" s="362"/>
      <c r="AM89" s="362"/>
      <c r="AN89" s="357"/>
      <c r="AO89" s="354"/>
      <c r="AQ89" s="354"/>
      <c r="AR89" s="354"/>
      <c r="AS89" s="354"/>
      <c r="AT89" s="354"/>
      <c r="AU89" s="354"/>
      <c r="AV89" s="354"/>
      <c r="AW89" s="354"/>
      <c r="AX89" s="354"/>
      <c r="AY89" s="354"/>
      <c r="AZ89" s="354"/>
      <c r="BA89" s="354"/>
    </row>
    <row r="90" spans="5:54" s="384" customFormat="1" ht="14.5" thickBot="1" x14ac:dyDescent="0.25">
      <c r="E90" s="418" t="s">
        <v>461</v>
      </c>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67"/>
      <c r="AK90" s="357"/>
      <c r="AL90" s="357"/>
      <c r="AM90" s="368" t="s">
        <v>416</v>
      </c>
      <c r="AN90" s="361" t="str">
        <f>IF(I77="□",IF(AP91=0,"対象外事業費の入力漏れがあります！",""),"")</f>
        <v/>
      </c>
      <c r="AO90" s="354"/>
      <c r="AP90" s="553" t="b">
        <v>0</v>
      </c>
      <c r="AQ90" s="390" t="s">
        <v>491</v>
      </c>
      <c r="AR90" s="390"/>
      <c r="AS90" s="354"/>
      <c r="AT90" s="354"/>
      <c r="AU90" s="354"/>
      <c r="AV90" s="354"/>
      <c r="AW90" s="354"/>
      <c r="AX90" s="354"/>
      <c r="AY90" s="357"/>
      <c r="AZ90" s="354"/>
      <c r="BA90" s="354"/>
    </row>
    <row r="91" spans="5:54" s="384" customFormat="1" ht="12" customHeight="1" x14ac:dyDescent="0.2">
      <c r="E91" s="919"/>
      <c r="F91" s="920"/>
      <c r="G91" s="920"/>
      <c r="H91" s="920"/>
      <c r="I91" s="920"/>
      <c r="J91" s="920"/>
      <c r="K91" s="920"/>
      <c r="L91" s="920"/>
      <c r="M91" s="920"/>
      <c r="N91" s="920"/>
      <c r="O91" s="921"/>
      <c r="P91" s="925" t="s">
        <v>417</v>
      </c>
      <c r="Q91" s="926"/>
      <c r="R91" s="926"/>
      <c r="S91" s="926"/>
      <c r="T91" s="926"/>
      <c r="U91" s="926"/>
      <c r="V91" s="926"/>
      <c r="W91" s="926"/>
      <c r="X91" s="419"/>
      <c r="Y91" s="419"/>
      <c r="Z91" s="419"/>
      <c r="AA91" s="419"/>
      <c r="AB91" s="419"/>
      <c r="AC91" s="419"/>
      <c r="AD91" s="419"/>
      <c r="AE91" s="419"/>
      <c r="AF91" s="419"/>
      <c r="AG91" s="419"/>
      <c r="AH91" s="419"/>
      <c r="AI91" s="419"/>
      <c r="AJ91" s="419"/>
      <c r="AK91" s="419"/>
      <c r="AL91" s="419"/>
      <c r="AM91" s="420"/>
      <c r="AN91" s="357"/>
      <c r="AO91" s="354"/>
      <c r="AP91" s="554">
        <f>SUM(Y95:AD97,Y99:AD106,Y108:AD110,Y112:AD114,AG95:AL96,AG99:AL105,AG108:AL109,AG112:AL114)</f>
        <v>0</v>
      </c>
      <c r="AQ91" s="390" t="s">
        <v>492</v>
      </c>
      <c r="AR91" s="354"/>
      <c r="AS91" s="354"/>
      <c r="AT91" s="354"/>
      <c r="AU91" s="354"/>
      <c r="AV91" s="354"/>
      <c r="AW91" s="354"/>
      <c r="AY91" s="354"/>
      <c r="AZ91" s="354"/>
      <c r="BA91" s="354"/>
    </row>
    <row r="92" spans="5:54" s="384" customFormat="1" ht="12" customHeight="1" thickBot="1" x14ac:dyDescent="0.25">
      <c r="E92" s="922"/>
      <c r="F92" s="923"/>
      <c r="G92" s="923"/>
      <c r="H92" s="923"/>
      <c r="I92" s="923"/>
      <c r="J92" s="923"/>
      <c r="K92" s="923"/>
      <c r="L92" s="923"/>
      <c r="M92" s="923"/>
      <c r="N92" s="923"/>
      <c r="O92" s="924"/>
      <c r="P92" s="927"/>
      <c r="Q92" s="928"/>
      <c r="R92" s="928"/>
      <c r="S92" s="928"/>
      <c r="T92" s="928"/>
      <c r="U92" s="928"/>
      <c r="V92" s="928"/>
      <c r="W92" s="928"/>
      <c r="X92" s="929" t="s">
        <v>472</v>
      </c>
      <c r="Y92" s="930"/>
      <c r="Z92" s="930"/>
      <c r="AA92" s="930"/>
      <c r="AB92" s="930"/>
      <c r="AC92" s="930"/>
      <c r="AD92" s="930"/>
      <c r="AE92" s="931"/>
      <c r="AF92" s="929" t="s">
        <v>473</v>
      </c>
      <c r="AG92" s="930"/>
      <c r="AH92" s="930"/>
      <c r="AI92" s="930"/>
      <c r="AJ92" s="930"/>
      <c r="AK92" s="930"/>
      <c r="AL92" s="930"/>
      <c r="AM92" s="932"/>
      <c r="AN92" s="357"/>
      <c r="AO92" s="354"/>
      <c r="AP92" s="553"/>
      <c r="AQ92" s="354"/>
      <c r="AR92" s="354"/>
      <c r="AS92" s="354"/>
      <c r="AT92" s="354"/>
      <c r="AU92" s="354"/>
      <c r="AV92" s="354"/>
      <c r="AW92" s="354"/>
      <c r="AX92" s="354"/>
      <c r="AY92" s="354"/>
      <c r="AZ92" s="354"/>
      <c r="BA92" s="354"/>
    </row>
    <row r="93" spans="5:54" s="384" customFormat="1" ht="8.5" customHeight="1" x14ac:dyDescent="0.2">
      <c r="E93" s="421"/>
      <c r="F93" s="933" t="s">
        <v>477</v>
      </c>
      <c r="G93" s="933"/>
      <c r="H93" s="933"/>
      <c r="I93" s="933"/>
      <c r="J93" s="933"/>
      <c r="K93" s="933"/>
      <c r="L93" s="935" t="s">
        <v>418</v>
      </c>
      <c r="M93" s="935"/>
      <c r="N93" s="422"/>
      <c r="O93" s="937" t="s">
        <v>419</v>
      </c>
      <c r="P93" s="939" t="str">
        <f>IF(P95&gt;0,P95+P109,"")</f>
        <v/>
      </c>
      <c r="Q93" s="940"/>
      <c r="R93" s="940"/>
      <c r="S93" s="940"/>
      <c r="T93" s="940"/>
      <c r="U93" s="940"/>
      <c r="V93" s="940"/>
      <c r="W93" s="940"/>
      <c r="X93" s="943" t="str">
        <f>IF(Y95&gt;0,Y95+Y109,"")</f>
        <v/>
      </c>
      <c r="Y93" s="940"/>
      <c r="Z93" s="940"/>
      <c r="AA93" s="940"/>
      <c r="AB93" s="940"/>
      <c r="AC93" s="940"/>
      <c r="AD93" s="940"/>
      <c r="AE93" s="944"/>
      <c r="AF93" s="940" t="str">
        <f>IF(AG95&gt;0,AG95+AG109,"")</f>
        <v/>
      </c>
      <c r="AG93" s="940"/>
      <c r="AH93" s="940"/>
      <c r="AI93" s="940"/>
      <c r="AJ93" s="940"/>
      <c r="AK93" s="940"/>
      <c r="AL93" s="940"/>
      <c r="AM93" s="947"/>
      <c r="AN93" s="357"/>
      <c r="AO93" s="354"/>
      <c r="AP93" s="553"/>
      <c r="AQ93" s="354"/>
      <c r="AR93" s="354"/>
      <c r="AS93" s="354"/>
      <c r="AT93" s="354"/>
      <c r="AU93" s="354"/>
      <c r="AV93" s="354"/>
      <c r="AW93" s="354"/>
      <c r="AX93" s="354"/>
      <c r="AY93" s="354"/>
      <c r="AZ93" s="354"/>
      <c r="BA93" s="354"/>
    </row>
    <row r="94" spans="5:54" s="384" customFormat="1" ht="8.5" customHeight="1" x14ac:dyDescent="0.2">
      <c r="E94" s="423"/>
      <c r="F94" s="934"/>
      <c r="G94" s="934"/>
      <c r="H94" s="934"/>
      <c r="I94" s="934"/>
      <c r="J94" s="934"/>
      <c r="K94" s="934"/>
      <c r="L94" s="936"/>
      <c r="M94" s="936"/>
      <c r="N94" s="424"/>
      <c r="O94" s="938"/>
      <c r="P94" s="941"/>
      <c r="Q94" s="942"/>
      <c r="R94" s="942"/>
      <c r="S94" s="942"/>
      <c r="T94" s="942"/>
      <c r="U94" s="942"/>
      <c r="V94" s="942"/>
      <c r="W94" s="942"/>
      <c r="X94" s="945"/>
      <c r="Y94" s="942"/>
      <c r="Z94" s="942"/>
      <c r="AA94" s="942"/>
      <c r="AB94" s="942"/>
      <c r="AC94" s="942"/>
      <c r="AD94" s="942"/>
      <c r="AE94" s="946"/>
      <c r="AF94" s="942"/>
      <c r="AG94" s="942"/>
      <c r="AH94" s="942"/>
      <c r="AI94" s="942"/>
      <c r="AJ94" s="942"/>
      <c r="AK94" s="942"/>
      <c r="AL94" s="942"/>
      <c r="AM94" s="948"/>
      <c r="AN94" s="357"/>
      <c r="AO94" s="354"/>
      <c r="AP94" s="354"/>
      <c r="AQ94" s="354"/>
      <c r="AR94" s="354"/>
      <c r="AS94" s="354"/>
      <c r="AT94" s="354"/>
      <c r="AU94" s="354"/>
      <c r="AV94" s="354"/>
      <c r="AW94" s="354"/>
      <c r="AX94" s="354"/>
      <c r="AY94" s="354"/>
      <c r="AZ94" s="354"/>
      <c r="BA94" s="354"/>
    </row>
    <row r="95" spans="5:54" s="384" customFormat="1" ht="13" customHeight="1" x14ac:dyDescent="0.2">
      <c r="E95" s="425"/>
      <c r="F95" s="426"/>
      <c r="G95" s="403" t="s">
        <v>465</v>
      </c>
      <c r="H95" s="403"/>
      <c r="I95" s="403"/>
      <c r="J95" s="403"/>
      <c r="K95" s="403"/>
      <c r="L95" s="427"/>
      <c r="M95" s="403"/>
      <c r="N95" s="403"/>
      <c r="O95" s="428" t="s">
        <v>420</v>
      </c>
      <c r="P95" s="949">
        <f>Y95+AG95</f>
        <v>0</v>
      </c>
      <c r="Q95" s="950"/>
      <c r="R95" s="950"/>
      <c r="S95" s="950"/>
      <c r="T95" s="950"/>
      <c r="U95" s="950"/>
      <c r="V95" s="950"/>
      <c r="W95" s="950"/>
      <c r="X95" s="539"/>
      <c r="Y95" s="1012"/>
      <c r="Z95" s="1012"/>
      <c r="AA95" s="1012"/>
      <c r="AB95" s="1012"/>
      <c r="AC95" s="1012"/>
      <c r="AD95" s="1012"/>
      <c r="AE95" s="540"/>
      <c r="AF95" s="541"/>
      <c r="AG95" s="1013"/>
      <c r="AH95" s="1013"/>
      <c r="AI95" s="1013"/>
      <c r="AJ95" s="1013"/>
      <c r="AK95" s="1013"/>
      <c r="AL95" s="1013"/>
      <c r="AM95" s="542"/>
      <c r="AN95" s="357"/>
      <c r="AO95" s="354"/>
      <c r="AP95" s="354"/>
      <c r="AQ95" s="354"/>
      <c r="AR95" s="354"/>
      <c r="AS95" s="354"/>
      <c r="AT95" s="354"/>
      <c r="AU95" s="354"/>
      <c r="AV95" s="354"/>
      <c r="AW95" s="354"/>
      <c r="AX95" s="354"/>
      <c r="AY95" s="354"/>
    </row>
    <row r="96" spans="5:54" s="384" customFormat="1" ht="13" customHeight="1" x14ac:dyDescent="0.2">
      <c r="E96" s="421"/>
      <c r="F96" s="429"/>
      <c r="G96" s="430"/>
      <c r="H96" s="431" t="s">
        <v>421</v>
      </c>
      <c r="I96" s="432"/>
      <c r="J96" s="432"/>
      <c r="K96" s="432"/>
      <c r="L96" s="433"/>
      <c r="M96" s="433"/>
      <c r="N96" s="432"/>
      <c r="O96" s="434" t="s">
        <v>422</v>
      </c>
      <c r="P96" s="435" t="s">
        <v>463</v>
      </c>
      <c r="Q96" s="951">
        <f>Y96+AG96</f>
        <v>0</v>
      </c>
      <c r="R96" s="951"/>
      <c r="S96" s="951"/>
      <c r="T96" s="951"/>
      <c r="U96" s="951"/>
      <c r="V96" s="951"/>
      <c r="W96" s="436" t="s">
        <v>127</v>
      </c>
      <c r="X96" s="535" t="s">
        <v>423</v>
      </c>
      <c r="Y96" s="952"/>
      <c r="Z96" s="952"/>
      <c r="AA96" s="952"/>
      <c r="AB96" s="952"/>
      <c r="AC96" s="952"/>
      <c r="AD96" s="952"/>
      <c r="AE96" s="536" t="s">
        <v>424</v>
      </c>
      <c r="AF96" s="537" t="s">
        <v>463</v>
      </c>
      <c r="AG96" s="952"/>
      <c r="AH96" s="952"/>
      <c r="AI96" s="952"/>
      <c r="AJ96" s="952"/>
      <c r="AK96" s="952"/>
      <c r="AL96" s="952"/>
      <c r="AM96" s="538" t="s">
        <v>424</v>
      </c>
      <c r="AN96" s="357"/>
      <c r="AO96" s="354"/>
      <c r="AP96" s="354"/>
      <c r="AQ96" s="354"/>
      <c r="AR96" s="354"/>
      <c r="AS96" s="354"/>
      <c r="AT96" s="354"/>
      <c r="AU96" s="354"/>
      <c r="AV96" s="354"/>
      <c r="AW96" s="354"/>
      <c r="AX96" s="354"/>
      <c r="AY96" s="354"/>
      <c r="AZ96" s="354"/>
      <c r="BA96" s="354"/>
    </row>
    <row r="97" spans="5:53" s="384" customFormat="1" ht="12" customHeight="1" x14ac:dyDescent="0.2">
      <c r="E97" s="953" t="s">
        <v>425</v>
      </c>
      <c r="F97" s="954"/>
      <c r="G97" s="955" t="s">
        <v>466</v>
      </c>
      <c r="H97" s="956"/>
      <c r="I97" s="956"/>
      <c r="J97" s="956"/>
      <c r="K97" s="956"/>
      <c r="L97" s="403"/>
      <c r="M97" s="437"/>
      <c r="N97" s="403"/>
      <c r="O97" s="959" t="s">
        <v>426</v>
      </c>
      <c r="P97" s="960"/>
      <c r="Q97" s="961"/>
      <c r="R97" s="961"/>
      <c r="S97" s="961"/>
      <c r="T97" s="961"/>
      <c r="U97" s="961"/>
      <c r="V97" s="961"/>
      <c r="W97" s="962"/>
      <c r="X97" s="556" t="s">
        <v>427</v>
      </c>
      <c r="Y97" s="963"/>
      <c r="Z97" s="963"/>
      <c r="AA97" s="963"/>
      <c r="AB97" s="963"/>
      <c r="AC97" s="963"/>
      <c r="AD97" s="963"/>
      <c r="AE97" s="557" t="s">
        <v>428</v>
      </c>
      <c r="AF97" s="964"/>
      <c r="AG97" s="964"/>
      <c r="AH97" s="964"/>
      <c r="AI97" s="964"/>
      <c r="AJ97" s="964"/>
      <c r="AK97" s="964"/>
      <c r="AL97" s="964"/>
      <c r="AM97" s="965"/>
      <c r="AN97" s="357"/>
      <c r="AO97" s="354"/>
      <c r="AP97" s="354"/>
      <c r="AQ97" s="354"/>
      <c r="AR97" s="354"/>
      <c r="AS97" s="354"/>
      <c r="AT97" s="354"/>
      <c r="AU97" s="354"/>
      <c r="AV97" s="354"/>
      <c r="AW97" s="354"/>
      <c r="AX97" s="354"/>
      <c r="AY97" s="354"/>
      <c r="AZ97" s="354"/>
      <c r="BA97" s="354"/>
    </row>
    <row r="98" spans="5:53" s="384" customFormat="1" ht="12" customHeight="1" x14ac:dyDescent="0.2">
      <c r="E98" s="953"/>
      <c r="F98" s="954"/>
      <c r="G98" s="957"/>
      <c r="H98" s="958"/>
      <c r="I98" s="958"/>
      <c r="J98" s="958"/>
      <c r="K98" s="958"/>
      <c r="L98" s="403"/>
      <c r="M98" s="437"/>
      <c r="N98" s="403"/>
      <c r="O98" s="959"/>
      <c r="P98" s="966">
        <f>X98+AF98</f>
        <v>0</v>
      </c>
      <c r="Q98" s="967"/>
      <c r="R98" s="967"/>
      <c r="S98" s="967"/>
      <c r="T98" s="967"/>
      <c r="U98" s="967"/>
      <c r="V98" s="967"/>
      <c r="W98" s="967"/>
      <c r="X98" s="968">
        <f>SUM(Y99:AD106)</f>
        <v>0</v>
      </c>
      <c r="Y98" s="967"/>
      <c r="Z98" s="967"/>
      <c r="AA98" s="967"/>
      <c r="AB98" s="967"/>
      <c r="AC98" s="967"/>
      <c r="AD98" s="967"/>
      <c r="AE98" s="969"/>
      <c r="AF98" s="967">
        <f>SUM(AG99:AL106)</f>
        <v>0</v>
      </c>
      <c r="AG98" s="967"/>
      <c r="AH98" s="967"/>
      <c r="AI98" s="967"/>
      <c r="AJ98" s="967"/>
      <c r="AK98" s="967"/>
      <c r="AL98" s="967"/>
      <c r="AM98" s="970"/>
      <c r="AN98" s="357"/>
      <c r="AO98" s="354"/>
      <c r="AP98" s="354"/>
      <c r="AQ98" s="354"/>
      <c r="AR98" s="354"/>
      <c r="AS98" s="354"/>
      <c r="AT98" s="354"/>
      <c r="AU98" s="354"/>
      <c r="AV98" s="354"/>
      <c r="AW98" s="354"/>
      <c r="AX98" s="354"/>
      <c r="AY98" s="354"/>
      <c r="AZ98" s="354"/>
      <c r="BA98" s="354"/>
    </row>
    <row r="99" spans="5:53" s="384" customFormat="1" ht="13" customHeight="1" x14ac:dyDescent="0.2">
      <c r="E99" s="953"/>
      <c r="F99" s="954"/>
      <c r="G99" s="403"/>
      <c r="H99" s="438" t="s">
        <v>429</v>
      </c>
      <c r="I99" s="433"/>
      <c r="J99" s="433"/>
      <c r="K99" s="433"/>
      <c r="L99" s="433"/>
      <c r="M99" s="439"/>
      <c r="N99" s="433"/>
      <c r="O99" s="434" t="s">
        <v>430</v>
      </c>
      <c r="P99" s="971">
        <f>SUM(X99:AM99)</f>
        <v>0</v>
      </c>
      <c r="Q99" s="972"/>
      <c r="R99" s="972"/>
      <c r="S99" s="972"/>
      <c r="T99" s="972"/>
      <c r="U99" s="972"/>
      <c r="V99" s="972"/>
      <c r="W99" s="972"/>
      <c r="X99" s="546"/>
      <c r="Y99" s="978"/>
      <c r="Z99" s="978"/>
      <c r="AA99" s="978"/>
      <c r="AB99" s="978"/>
      <c r="AC99" s="978"/>
      <c r="AD99" s="978"/>
      <c r="AE99" s="545"/>
      <c r="AF99" s="544"/>
      <c r="AG99" s="978"/>
      <c r="AH99" s="978"/>
      <c r="AI99" s="978"/>
      <c r="AJ99" s="978"/>
      <c r="AK99" s="978"/>
      <c r="AL99" s="978"/>
      <c r="AM99" s="543"/>
      <c r="AN99" s="357"/>
      <c r="AO99" s="354"/>
      <c r="AP99" s="354"/>
      <c r="AQ99" s="354"/>
      <c r="AR99" s="354"/>
      <c r="AS99" s="354"/>
      <c r="AT99" s="354"/>
      <c r="AU99" s="354"/>
      <c r="AV99" s="354"/>
      <c r="AW99" s="354"/>
      <c r="AX99" s="354"/>
      <c r="AY99" s="354"/>
      <c r="AZ99" s="354"/>
      <c r="BA99" s="354"/>
    </row>
    <row r="100" spans="5:53" s="384" customFormat="1" ht="13" customHeight="1" x14ac:dyDescent="0.2">
      <c r="E100" s="953"/>
      <c r="F100" s="954"/>
      <c r="G100" s="403"/>
      <c r="H100" s="438" t="s">
        <v>431</v>
      </c>
      <c r="I100" s="433"/>
      <c r="J100" s="433"/>
      <c r="K100" s="433"/>
      <c r="L100" s="433"/>
      <c r="M100" s="439"/>
      <c r="N100" s="433"/>
      <c r="O100" s="434" t="s">
        <v>432</v>
      </c>
      <c r="P100" s="971">
        <f>SUM(X100:AM100)</f>
        <v>0</v>
      </c>
      <c r="Q100" s="972"/>
      <c r="R100" s="972"/>
      <c r="S100" s="972"/>
      <c r="T100" s="972"/>
      <c r="U100" s="972"/>
      <c r="V100" s="972"/>
      <c r="W100" s="972"/>
      <c r="X100" s="546"/>
      <c r="Y100" s="978"/>
      <c r="Z100" s="978"/>
      <c r="AA100" s="978"/>
      <c r="AB100" s="978"/>
      <c r="AC100" s="978"/>
      <c r="AD100" s="978"/>
      <c r="AE100" s="545"/>
      <c r="AF100" s="544"/>
      <c r="AG100" s="978"/>
      <c r="AH100" s="978"/>
      <c r="AI100" s="978"/>
      <c r="AJ100" s="978"/>
      <c r="AK100" s="978"/>
      <c r="AL100" s="978"/>
      <c r="AM100" s="543"/>
      <c r="AN100" s="357"/>
      <c r="AO100" s="354"/>
      <c r="AP100" s="354"/>
      <c r="AQ100" s="354"/>
      <c r="AR100" s="354"/>
      <c r="AS100" s="354"/>
      <c r="AT100" s="354"/>
      <c r="AU100" s="354"/>
      <c r="AV100" s="354"/>
      <c r="AW100" s="354"/>
      <c r="AX100" s="354"/>
      <c r="AY100" s="354"/>
      <c r="AZ100" s="354"/>
      <c r="BA100" s="354"/>
    </row>
    <row r="101" spans="5:53" s="384" customFormat="1" ht="13" customHeight="1" x14ac:dyDescent="0.2">
      <c r="E101" s="953"/>
      <c r="F101" s="954"/>
      <c r="G101" s="403"/>
      <c r="H101" s="438" t="s">
        <v>433</v>
      </c>
      <c r="I101" s="433"/>
      <c r="J101" s="433"/>
      <c r="K101" s="433"/>
      <c r="L101" s="433"/>
      <c r="M101" s="439"/>
      <c r="N101" s="433"/>
      <c r="O101" s="434" t="s">
        <v>434</v>
      </c>
      <c r="P101" s="971">
        <f>SUM(X101:AM101)</f>
        <v>0</v>
      </c>
      <c r="Q101" s="972"/>
      <c r="R101" s="972"/>
      <c r="S101" s="972"/>
      <c r="T101" s="972"/>
      <c r="U101" s="972"/>
      <c r="V101" s="972"/>
      <c r="W101" s="972"/>
      <c r="X101" s="546"/>
      <c r="Y101" s="978"/>
      <c r="Z101" s="978"/>
      <c r="AA101" s="978"/>
      <c r="AB101" s="978"/>
      <c r="AC101" s="978"/>
      <c r="AD101" s="978"/>
      <c r="AE101" s="545"/>
      <c r="AF101" s="544"/>
      <c r="AG101" s="978"/>
      <c r="AH101" s="978"/>
      <c r="AI101" s="978"/>
      <c r="AJ101" s="978"/>
      <c r="AK101" s="978"/>
      <c r="AL101" s="978"/>
      <c r="AM101" s="543"/>
      <c r="AN101" s="357"/>
      <c r="AO101" s="354"/>
      <c r="AP101" s="354" t="str">
        <f>IF(AJ101&gt;=AI99,"事務費OK","事務費が限度額を超えています")</f>
        <v>事務費OK</v>
      </c>
      <c r="AQ101" s="354"/>
      <c r="AR101" s="354"/>
      <c r="AS101" s="354"/>
      <c r="AT101" s="354"/>
      <c r="AU101" s="354"/>
      <c r="AV101" s="354"/>
      <c r="AW101" s="354"/>
      <c r="AX101" s="354"/>
      <c r="AY101" s="354"/>
      <c r="AZ101" s="354"/>
      <c r="BA101" s="354"/>
    </row>
    <row r="102" spans="5:53" s="384" customFormat="1" ht="13" customHeight="1" x14ac:dyDescent="0.2">
      <c r="E102" s="953"/>
      <c r="F102" s="954"/>
      <c r="G102" s="403"/>
      <c r="H102" s="431" t="s">
        <v>435</v>
      </c>
      <c r="I102" s="432"/>
      <c r="J102" s="432"/>
      <c r="K102" s="432"/>
      <c r="L102" s="433"/>
      <c r="M102" s="439"/>
      <c r="N102" s="432"/>
      <c r="O102" s="434" t="s">
        <v>436</v>
      </c>
      <c r="P102" s="971">
        <f>SUM(X102:AM102)</f>
        <v>0</v>
      </c>
      <c r="Q102" s="972"/>
      <c r="R102" s="972"/>
      <c r="S102" s="972"/>
      <c r="T102" s="972"/>
      <c r="U102" s="972"/>
      <c r="V102" s="972"/>
      <c r="W102" s="972"/>
      <c r="X102" s="546"/>
      <c r="Y102" s="978"/>
      <c r="Z102" s="978"/>
      <c r="AA102" s="978"/>
      <c r="AB102" s="978"/>
      <c r="AC102" s="978"/>
      <c r="AD102" s="978"/>
      <c r="AE102" s="545"/>
      <c r="AF102" s="544"/>
      <c r="AG102" s="978"/>
      <c r="AH102" s="978"/>
      <c r="AI102" s="978"/>
      <c r="AJ102" s="978"/>
      <c r="AK102" s="978"/>
      <c r="AL102" s="978"/>
      <c r="AM102" s="543"/>
      <c r="AN102" s="357"/>
      <c r="AO102" s="354"/>
      <c r="AP102" s="354"/>
      <c r="AQ102" s="354"/>
      <c r="AR102" s="354"/>
      <c r="AS102" s="354"/>
      <c r="AT102" s="354"/>
      <c r="AU102" s="354"/>
      <c r="AV102" s="354"/>
      <c r="AW102" s="354"/>
      <c r="AX102" s="354"/>
      <c r="AY102" s="354"/>
      <c r="AZ102" s="354"/>
    </row>
    <row r="103" spans="5:53" s="384" customFormat="1" ht="13" customHeight="1" x14ac:dyDescent="0.2">
      <c r="E103" s="953"/>
      <c r="F103" s="954"/>
      <c r="G103" s="403"/>
      <c r="H103" s="431" t="s">
        <v>437</v>
      </c>
      <c r="I103" s="432"/>
      <c r="J103" s="432"/>
      <c r="K103" s="432"/>
      <c r="L103" s="433"/>
      <c r="M103" s="439"/>
      <c r="N103" s="432"/>
      <c r="O103" s="434" t="s">
        <v>438</v>
      </c>
      <c r="P103" s="971">
        <f t="shared" ref="P103:P106" si="2">SUM(X103:AM103)</f>
        <v>0</v>
      </c>
      <c r="Q103" s="972"/>
      <c r="R103" s="972"/>
      <c r="S103" s="972"/>
      <c r="T103" s="972"/>
      <c r="U103" s="972"/>
      <c r="V103" s="972"/>
      <c r="W103" s="972"/>
      <c r="X103" s="546"/>
      <c r="Y103" s="978"/>
      <c r="Z103" s="978"/>
      <c r="AA103" s="978"/>
      <c r="AB103" s="978"/>
      <c r="AC103" s="978"/>
      <c r="AD103" s="978"/>
      <c r="AE103" s="545"/>
      <c r="AF103" s="544"/>
      <c r="AG103" s="978"/>
      <c r="AH103" s="978"/>
      <c r="AI103" s="978"/>
      <c r="AJ103" s="978"/>
      <c r="AK103" s="978"/>
      <c r="AL103" s="978"/>
      <c r="AM103" s="543"/>
      <c r="AN103" s="357"/>
      <c r="AO103" s="354"/>
      <c r="AP103" s="354"/>
      <c r="AQ103" s="354"/>
      <c r="AR103" s="354"/>
      <c r="AS103" s="354"/>
      <c r="AT103" s="354"/>
      <c r="AU103" s="354"/>
      <c r="AV103" s="354"/>
      <c r="AW103" s="354"/>
      <c r="AX103" s="354"/>
      <c r="AY103" s="354"/>
      <c r="AZ103" s="354"/>
    </row>
    <row r="104" spans="5:53" s="384" customFormat="1" ht="13" customHeight="1" x14ac:dyDescent="0.2">
      <c r="E104" s="953"/>
      <c r="F104" s="954"/>
      <c r="G104" s="403"/>
      <c r="H104" s="975" t="s">
        <v>490</v>
      </c>
      <c r="I104" s="976"/>
      <c r="J104" s="976"/>
      <c r="K104" s="976"/>
      <c r="L104" s="976"/>
      <c r="M104" s="976"/>
      <c r="N104" s="976"/>
      <c r="O104" s="434" t="s">
        <v>439</v>
      </c>
      <c r="P104" s="971">
        <f>SUM(X104:AM104)</f>
        <v>0</v>
      </c>
      <c r="Q104" s="972"/>
      <c r="R104" s="972"/>
      <c r="S104" s="972"/>
      <c r="T104" s="972"/>
      <c r="U104" s="972"/>
      <c r="V104" s="972"/>
      <c r="W104" s="972"/>
      <c r="X104" s="546"/>
      <c r="Y104" s="978"/>
      <c r="Z104" s="978"/>
      <c r="AA104" s="978"/>
      <c r="AB104" s="978"/>
      <c r="AC104" s="978"/>
      <c r="AD104" s="978"/>
      <c r="AE104" s="545"/>
      <c r="AF104" s="544"/>
      <c r="AG104" s="978"/>
      <c r="AH104" s="978"/>
      <c r="AI104" s="978"/>
      <c r="AJ104" s="978"/>
      <c r="AK104" s="978"/>
      <c r="AL104" s="978"/>
      <c r="AM104" s="543"/>
      <c r="AN104" s="357"/>
      <c r="AO104" s="354"/>
      <c r="AP104" s="354"/>
      <c r="AQ104" s="354"/>
      <c r="AR104" s="354"/>
      <c r="AS104" s="354"/>
      <c r="AT104" s="354"/>
      <c r="AU104" s="354"/>
      <c r="AV104" s="354"/>
      <c r="AW104" s="354"/>
      <c r="AX104" s="354"/>
      <c r="AY104" s="354"/>
      <c r="AZ104" s="354"/>
    </row>
    <row r="105" spans="5:53" s="384" customFormat="1" ht="13" customHeight="1" x14ac:dyDescent="0.2">
      <c r="E105" s="953"/>
      <c r="F105" s="954"/>
      <c r="G105" s="403"/>
      <c r="H105" s="973" t="s">
        <v>490</v>
      </c>
      <c r="I105" s="974"/>
      <c r="J105" s="974"/>
      <c r="K105" s="974"/>
      <c r="L105" s="974"/>
      <c r="M105" s="974"/>
      <c r="N105" s="974"/>
      <c r="O105" s="434" t="s">
        <v>440</v>
      </c>
      <c r="P105" s="971">
        <f>SUM(X105:AM105)</f>
        <v>0</v>
      </c>
      <c r="Q105" s="972"/>
      <c r="R105" s="972"/>
      <c r="S105" s="972"/>
      <c r="T105" s="972"/>
      <c r="U105" s="972"/>
      <c r="V105" s="972"/>
      <c r="W105" s="972"/>
      <c r="X105" s="546"/>
      <c r="Y105" s="978"/>
      <c r="Z105" s="978"/>
      <c r="AA105" s="978"/>
      <c r="AB105" s="978"/>
      <c r="AC105" s="978"/>
      <c r="AD105" s="978"/>
      <c r="AE105" s="545"/>
      <c r="AF105" s="544"/>
      <c r="AG105" s="978"/>
      <c r="AH105" s="978"/>
      <c r="AI105" s="978"/>
      <c r="AJ105" s="978"/>
      <c r="AK105" s="978"/>
      <c r="AL105" s="978"/>
      <c r="AM105" s="543"/>
      <c r="AN105" s="357"/>
      <c r="AO105" s="354"/>
      <c r="AP105" s="354"/>
      <c r="AQ105" s="354"/>
      <c r="AR105" s="354"/>
      <c r="AS105" s="354"/>
      <c r="AT105" s="354"/>
      <c r="AU105" s="354"/>
      <c r="AV105" s="354"/>
      <c r="AW105" s="6"/>
      <c r="AX105" s="6"/>
      <c r="AY105" s="354"/>
      <c r="AZ105" s="354"/>
    </row>
    <row r="106" spans="5:53" s="384" customFormat="1" ht="13" customHeight="1" x14ac:dyDescent="0.2">
      <c r="E106" s="953"/>
      <c r="F106" s="954"/>
      <c r="G106" s="430"/>
      <c r="H106" s="973" t="s">
        <v>490</v>
      </c>
      <c r="I106" s="974"/>
      <c r="J106" s="974"/>
      <c r="K106" s="974"/>
      <c r="L106" s="974"/>
      <c r="M106" s="974"/>
      <c r="N106" s="974"/>
      <c r="O106" s="434" t="s">
        <v>441</v>
      </c>
      <c r="P106" s="971">
        <f t="shared" si="2"/>
        <v>0</v>
      </c>
      <c r="Q106" s="972"/>
      <c r="R106" s="972"/>
      <c r="S106" s="972"/>
      <c r="T106" s="972"/>
      <c r="U106" s="972"/>
      <c r="V106" s="972"/>
      <c r="W106" s="972"/>
      <c r="X106" s="546"/>
      <c r="Y106" s="978"/>
      <c r="Z106" s="978"/>
      <c r="AA106" s="978"/>
      <c r="AB106" s="978"/>
      <c r="AC106" s="978"/>
      <c r="AD106" s="978"/>
      <c r="AE106" s="545"/>
      <c r="AF106" s="544"/>
      <c r="AG106" s="978"/>
      <c r="AH106" s="978"/>
      <c r="AI106" s="978"/>
      <c r="AJ106" s="978"/>
      <c r="AK106" s="978"/>
      <c r="AL106" s="978"/>
      <c r="AM106" s="543"/>
      <c r="AN106" s="354"/>
      <c r="AO106" s="354"/>
      <c r="AP106" s="354"/>
      <c r="AQ106" s="354"/>
      <c r="AR106" s="354"/>
      <c r="AS106" s="354"/>
      <c r="AT106" s="354"/>
      <c r="AU106" s="354"/>
      <c r="AV106" s="354"/>
      <c r="AW106" s="6"/>
      <c r="AX106" s="6"/>
      <c r="AY106" s="354"/>
      <c r="AZ106" s="354"/>
    </row>
    <row r="107" spans="5:53" s="384" customFormat="1" ht="13" customHeight="1" x14ac:dyDescent="0.2">
      <c r="E107" s="421"/>
      <c r="F107" s="429"/>
      <c r="G107" s="403" t="s">
        <v>467</v>
      </c>
      <c r="H107" s="433"/>
      <c r="I107" s="433"/>
      <c r="J107" s="433"/>
      <c r="K107" s="440"/>
      <c r="L107" s="979" t="s">
        <v>474</v>
      </c>
      <c r="M107" s="979"/>
      <c r="N107" s="440"/>
      <c r="O107" s="434" t="s">
        <v>442</v>
      </c>
      <c r="P107" s="971" t="str">
        <f>IF(P95&gt;0,P95-P98,"")</f>
        <v/>
      </c>
      <c r="Q107" s="972"/>
      <c r="R107" s="972"/>
      <c r="S107" s="972"/>
      <c r="T107" s="972"/>
      <c r="U107" s="972"/>
      <c r="V107" s="972"/>
      <c r="W107" s="972"/>
      <c r="X107" s="1000" t="str">
        <f>IF(Y95&gt;0,Y95-X98,"")</f>
        <v/>
      </c>
      <c r="Y107" s="972"/>
      <c r="Z107" s="972"/>
      <c r="AA107" s="972"/>
      <c r="AB107" s="972"/>
      <c r="AC107" s="972"/>
      <c r="AD107" s="972"/>
      <c r="AE107" s="1001"/>
      <c r="AF107" s="972" t="str">
        <f>IF(AG95&gt;0,AG95-AF98,"")</f>
        <v/>
      </c>
      <c r="AG107" s="972"/>
      <c r="AH107" s="972"/>
      <c r="AI107" s="972"/>
      <c r="AJ107" s="972"/>
      <c r="AK107" s="972"/>
      <c r="AL107" s="972"/>
      <c r="AM107" s="1002"/>
      <c r="AN107" s="354"/>
      <c r="AO107" s="354"/>
      <c r="AP107" s="354"/>
      <c r="AQ107" s="354"/>
      <c r="AR107" s="354"/>
      <c r="AS107" s="354"/>
      <c r="AT107" s="354"/>
      <c r="AU107" s="354"/>
      <c r="AV107" s="354"/>
      <c r="AW107" s="6"/>
      <c r="AX107" s="6"/>
      <c r="AY107" s="354"/>
      <c r="AZ107" s="354"/>
    </row>
    <row r="108" spans="5:53" s="384" customFormat="1" ht="13" customHeight="1" x14ac:dyDescent="0.2">
      <c r="E108" s="421"/>
      <c r="F108" s="429"/>
      <c r="G108" s="403"/>
      <c r="H108" s="441" t="s">
        <v>421</v>
      </c>
      <c r="I108" s="442"/>
      <c r="J108" s="442"/>
      <c r="K108" s="443"/>
      <c r="L108" s="403"/>
      <c r="M108" s="403"/>
      <c r="N108" s="443"/>
      <c r="O108" s="444" t="s">
        <v>443</v>
      </c>
      <c r="P108" s="445" t="s">
        <v>462</v>
      </c>
      <c r="Q108" s="996">
        <f>Y108+AG108</f>
        <v>0</v>
      </c>
      <c r="R108" s="996"/>
      <c r="S108" s="996"/>
      <c r="T108" s="996"/>
      <c r="U108" s="996"/>
      <c r="V108" s="996"/>
      <c r="W108" s="446" t="s">
        <v>464</v>
      </c>
      <c r="X108" s="447" t="s">
        <v>423</v>
      </c>
      <c r="Y108" s="997"/>
      <c r="Z108" s="997"/>
      <c r="AA108" s="997"/>
      <c r="AB108" s="997"/>
      <c r="AC108" s="997"/>
      <c r="AD108" s="997"/>
      <c r="AE108" s="448" t="s">
        <v>424</v>
      </c>
      <c r="AF108" s="449" t="s">
        <v>463</v>
      </c>
      <c r="AG108" s="997"/>
      <c r="AH108" s="997"/>
      <c r="AI108" s="997"/>
      <c r="AJ108" s="997"/>
      <c r="AK108" s="997"/>
      <c r="AL108" s="997"/>
      <c r="AM108" s="450" t="s">
        <v>424</v>
      </c>
      <c r="AN108" s="354"/>
      <c r="AO108" s="354"/>
      <c r="AP108" s="354"/>
      <c r="AQ108" s="354"/>
      <c r="AR108" s="354"/>
      <c r="AS108" s="354"/>
      <c r="AT108" s="354"/>
      <c r="AU108" s="354"/>
      <c r="AV108" s="354"/>
      <c r="AW108" s="6"/>
      <c r="AX108" s="6"/>
      <c r="AY108" s="354"/>
      <c r="AZ108" s="354"/>
    </row>
    <row r="109" spans="5:53" s="384" customFormat="1" ht="13" customHeight="1" x14ac:dyDescent="0.2">
      <c r="E109" s="425"/>
      <c r="F109" s="426"/>
      <c r="G109" s="451" t="s">
        <v>465</v>
      </c>
      <c r="H109" s="451"/>
      <c r="I109" s="451"/>
      <c r="J109" s="427"/>
      <c r="K109" s="427"/>
      <c r="L109" s="427"/>
      <c r="M109" s="427"/>
      <c r="N109" s="427"/>
      <c r="O109" s="452" t="s">
        <v>444</v>
      </c>
      <c r="P109" s="998">
        <f>Y109+AG109</f>
        <v>0</v>
      </c>
      <c r="Q109" s="999"/>
      <c r="R109" s="999"/>
      <c r="S109" s="999"/>
      <c r="T109" s="999"/>
      <c r="U109" s="999"/>
      <c r="V109" s="999"/>
      <c r="W109" s="999"/>
      <c r="X109" s="547"/>
      <c r="Y109" s="1012"/>
      <c r="Z109" s="1012"/>
      <c r="AA109" s="1012"/>
      <c r="AB109" s="1012"/>
      <c r="AC109" s="1012"/>
      <c r="AD109" s="1012"/>
      <c r="AE109" s="548"/>
      <c r="AF109" s="549"/>
      <c r="AG109" s="1013"/>
      <c r="AH109" s="1013"/>
      <c r="AI109" s="1013"/>
      <c r="AJ109" s="1013"/>
      <c r="AK109" s="1013"/>
      <c r="AL109" s="1013"/>
      <c r="AM109" s="550"/>
      <c r="AN109" s="354"/>
      <c r="AO109" s="354"/>
      <c r="AP109" s="354"/>
      <c r="AQ109" s="354"/>
      <c r="AR109" s="354"/>
      <c r="AS109" s="354"/>
      <c r="AT109" s="354"/>
      <c r="AU109" s="354"/>
      <c r="AV109" s="354"/>
      <c r="AW109" s="6"/>
      <c r="AX109" s="6"/>
      <c r="AY109" s="354"/>
      <c r="AZ109" s="354"/>
    </row>
    <row r="110" spans="5:53" s="384" customFormat="1" ht="13" customHeight="1" x14ac:dyDescent="0.2">
      <c r="E110" s="953" t="s">
        <v>445</v>
      </c>
      <c r="F110" s="954"/>
      <c r="G110" s="955" t="s">
        <v>468</v>
      </c>
      <c r="H110" s="956"/>
      <c r="I110" s="956"/>
      <c r="J110" s="956"/>
      <c r="K110" s="956"/>
      <c r="L110" s="453"/>
      <c r="M110" s="454"/>
      <c r="N110" s="453"/>
      <c r="O110" s="1003" t="s">
        <v>446</v>
      </c>
      <c r="P110" s="960"/>
      <c r="Q110" s="961"/>
      <c r="R110" s="961"/>
      <c r="S110" s="961"/>
      <c r="T110" s="961"/>
      <c r="U110" s="961"/>
      <c r="V110" s="961"/>
      <c r="W110" s="961"/>
      <c r="X110" s="455" t="s">
        <v>427</v>
      </c>
      <c r="Y110" s="1004"/>
      <c r="Z110" s="1004"/>
      <c r="AA110" s="1004"/>
      <c r="AB110" s="1004"/>
      <c r="AC110" s="1004"/>
      <c r="AD110" s="1004"/>
      <c r="AE110" s="456" t="s">
        <v>428</v>
      </c>
      <c r="AF110" s="961"/>
      <c r="AG110" s="961"/>
      <c r="AH110" s="961"/>
      <c r="AI110" s="961"/>
      <c r="AJ110" s="961"/>
      <c r="AK110" s="961"/>
      <c r="AL110" s="961"/>
      <c r="AM110" s="1005"/>
      <c r="AN110" s="354"/>
      <c r="AO110" s="354"/>
      <c r="AP110" s="354"/>
      <c r="AQ110" s="354"/>
      <c r="AR110" s="354"/>
      <c r="AS110" s="354"/>
      <c r="AT110" s="354"/>
      <c r="AU110" s="354"/>
      <c r="AV110" s="354"/>
      <c r="AY110" s="354"/>
      <c r="AZ110" s="354"/>
    </row>
    <row r="111" spans="5:53" s="384" customFormat="1" ht="13" customHeight="1" x14ac:dyDescent="0.2">
      <c r="E111" s="953"/>
      <c r="F111" s="954"/>
      <c r="G111" s="957"/>
      <c r="H111" s="958"/>
      <c r="I111" s="958"/>
      <c r="J111" s="958"/>
      <c r="K111" s="958"/>
      <c r="L111" s="430"/>
      <c r="M111" s="457"/>
      <c r="N111" s="430"/>
      <c r="O111" s="1003"/>
      <c r="P111" s="966">
        <f>X111+AF111</f>
        <v>0</v>
      </c>
      <c r="Q111" s="967"/>
      <c r="R111" s="967"/>
      <c r="S111" s="967"/>
      <c r="T111" s="967"/>
      <c r="U111" s="967"/>
      <c r="V111" s="967"/>
      <c r="W111" s="967"/>
      <c r="X111" s="968">
        <f>SUM(Y112:AD114)</f>
        <v>0</v>
      </c>
      <c r="Y111" s="967"/>
      <c r="Z111" s="967"/>
      <c r="AA111" s="967"/>
      <c r="AB111" s="967"/>
      <c r="AC111" s="967"/>
      <c r="AD111" s="967"/>
      <c r="AE111" s="969"/>
      <c r="AF111" s="967">
        <f>SUM(AG112:AL114)</f>
        <v>0</v>
      </c>
      <c r="AG111" s="967"/>
      <c r="AH111" s="967"/>
      <c r="AI111" s="967"/>
      <c r="AJ111" s="967"/>
      <c r="AK111" s="967"/>
      <c r="AL111" s="967"/>
      <c r="AM111" s="977"/>
      <c r="AN111" s="354"/>
      <c r="AO111" s="354"/>
      <c r="AP111" s="354"/>
      <c r="AQ111" s="354"/>
      <c r="AR111" s="354"/>
      <c r="AS111" s="354"/>
      <c r="AT111" s="354"/>
      <c r="AU111" s="354"/>
      <c r="AV111" s="354"/>
      <c r="AW111" s="354"/>
      <c r="AX111" s="354"/>
      <c r="AY111" s="354"/>
      <c r="AZ111" s="354"/>
      <c r="BA111" s="354"/>
    </row>
    <row r="112" spans="5:53" s="384" customFormat="1" ht="13" customHeight="1" x14ac:dyDescent="0.2">
      <c r="E112" s="953"/>
      <c r="F112" s="954"/>
      <c r="G112" s="403"/>
      <c r="H112" s="431" t="s">
        <v>447</v>
      </c>
      <c r="I112" s="432"/>
      <c r="J112" s="432"/>
      <c r="K112" s="432"/>
      <c r="L112" s="433"/>
      <c r="M112" s="439"/>
      <c r="N112" s="432"/>
      <c r="O112" s="458"/>
      <c r="P112" s="971">
        <f>SUM(X112:AM112)</f>
        <v>0</v>
      </c>
      <c r="Q112" s="972"/>
      <c r="R112" s="972"/>
      <c r="S112" s="972"/>
      <c r="T112" s="972"/>
      <c r="U112" s="972"/>
      <c r="V112" s="972"/>
      <c r="W112" s="972"/>
      <c r="X112" s="546"/>
      <c r="Y112" s="978"/>
      <c r="Z112" s="978"/>
      <c r="AA112" s="978"/>
      <c r="AB112" s="978"/>
      <c r="AC112" s="978"/>
      <c r="AD112" s="978"/>
      <c r="AE112" s="545"/>
      <c r="AF112" s="544"/>
      <c r="AG112" s="978"/>
      <c r="AH112" s="978"/>
      <c r="AI112" s="978"/>
      <c r="AJ112" s="978"/>
      <c r="AK112" s="978"/>
      <c r="AL112" s="978"/>
      <c r="AM112" s="543"/>
      <c r="AN112" s="354"/>
      <c r="AO112" s="354"/>
      <c r="AP112" s="354"/>
      <c r="AQ112" s="354"/>
      <c r="AR112" s="354"/>
      <c r="AS112" s="354"/>
      <c r="AT112" s="354"/>
      <c r="AU112" s="354"/>
      <c r="AV112" s="354"/>
      <c r="AW112" s="354"/>
      <c r="AX112" s="354"/>
      <c r="AY112" s="354"/>
      <c r="AZ112" s="354"/>
      <c r="BA112" s="354"/>
    </row>
    <row r="113" spans="5:53" s="384" customFormat="1" ht="13" customHeight="1" x14ac:dyDescent="0.2">
      <c r="E113" s="953"/>
      <c r="F113" s="954"/>
      <c r="G113" s="403"/>
      <c r="H113" s="973" t="s">
        <v>490</v>
      </c>
      <c r="I113" s="974"/>
      <c r="J113" s="974"/>
      <c r="K113" s="974"/>
      <c r="L113" s="974"/>
      <c r="M113" s="974"/>
      <c r="N113" s="974"/>
      <c r="O113" s="458"/>
      <c r="P113" s="971">
        <f>SUM(X113:AM113)</f>
        <v>0</v>
      </c>
      <c r="Q113" s="972"/>
      <c r="R113" s="972"/>
      <c r="S113" s="972"/>
      <c r="T113" s="972"/>
      <c r="U113" s="972"/>
      <c r="V113" s="972"/>
      <c r="W113" s="972"/>
      <c r="X113" s="546"/>
      <c r="Y113" s="978"/>
      <c r="Z113" s="978"/>
      <c r="AA113" s="978"/>
      <c r="AB113" s="978"/>
      <c r="AC113" s="978"/>
      <c r="AD113" s="978"/>
      <c r="AE113" s="545"/>
      <c r="AF113" s="544"/>
      <c r="AG113" s="978"/>
      <c r="AH113" s="978"/>
      <c r="AI113" s="978"/>
      <c r="AJ113" s="978"/>
      <c r="AK113" s="978"/>
      <c r="AL113" s="978"/>
      <c r="AM113" s="543"/>
      <c r="AN113" s="354"/>
      <c r="AO113" s="354"/>
      <c r="AP113" s="354"/>
      <c r="AQ113" s="354"/>
      <c r="AR113" s="354"/>
      <c r="AS113" s="354"/>
      <c r="AT113" s="354"/>
      <c r="AU113" s="354"/>
      <c r="AV113" s="354"/>
      <c r="AW113" s="354"/>
      <c r="AX113" s="354"/>
      <c r="AY113" s="354"/>
      <c r="AZ113" s="354"/>
      <c r="BA113" s="354"/>
    </row>
    <row r="114" spans="5:53" s="384" customFormat="1" ht="13" customHeight="1" x14ac:dyDescent="0.2">
      <c r="E114" s="953"/>
      <c r="F114" s="954"/>
      <c r="G114" s="403"/>
      <c r="H114" s="973" t="s">
        <v>490</v>
      </c>
      <c r="I114" s="974"/>
      <c r="J114" s="974"/>
      <c r="K114" s="974"/>
      <c r="L114" s="974"/>
      <c r="M114" s="974"/>
      <c r="N114" s="974"/>
      <c r="O114" s="458"/>
      <c r="P114" s="971">
        <f>SUM(X114:AM114)</f>
        <v>0</v>
      </c>
      <c r="Q114" s="972"/>
      <c r="R114" s="972"/>
      <c r="S114" s="972"/>
      <c r="T114" s="972"/>
      <c r="U114" s="972"/>
      <c r="V114" s="972"/>
      <c r="W114" s="972"/>
      <c r="X114" s="546"/>
      <c r="Y114" s="978"/>
      <c r="Z114" s="978"/>
      <c r="AA114" s="978"/>
      <c r="AB114" s="978"/>
      <c r="AC114" s="978"/>
      <c r="AD114" s="978"/>
      <c r="AE114" s="545"/>
      <c r="AF114" s="544"/>
      <c r="AG114" s="978"/>
      <c r="AH114" s="978"/>
      <c r="AI114" s="978"/>
      <c r="AJ114" s="978"/>
      <c r="AK114" s="978"/>
      <c r="AL114" s="978"/>
      <c r="AM114" s="543"/>
      <c r="AN114" s="354"/>
      <c r="AO114" s="354"/>
      <c r="AP114" s="354"/>
      <c r="AQ114" s="354"/>
      <c r="AR114" s="354"/>
      <c r="AS114" s="354"/>
      <c r="AT114" s="354"/>
      <c r="AU114" s="354"/>
      <c r="AV114" s="354"/>
      <c r="AW114" s="354"/>
      <c r="AX114" s="354"/>
      <c r="AY114" s="354"/>
      <c r="AZ114" s="354"/>
      <c r="BA114" s="354"/>
    </row>
    <row r="115" spans="5:53" s="384" customFormat="1" ht="13" customHeight="1" x14ac:dyDescent="0.2">
      <c r="E115" s="423"/>
      <c r="F115" s="459"/>
      <c r="G115" s="442" t="s">
        <v>469</v>
      </c>
      <c r="H115" s="442"/>
      <c r="I115" s="442"/>
      <c r="J115" s="442"/>
      <c r="K115" s="443"/>
      <c r="L115" s="984" t="s">
        <v>475</v>
      </c>
      <c r="M115" s="984"/>
      <c r="N115" s="443"/>
      <c r="O115" s="444" t="s">
        <v>448</v>
      </c>
      <c r="P115" s="985" t="str">
        <f>IF(P109&gt;0,P109-P111,"")</f>
        <v/>
      </c>
      <c r="Q115" s="986"/>
      <c r="R115" s="986"/>
      <c r="S115" s="986"/>
      <c r="T115" s="986"/>
      <c r="U115" s="986"/>
      <c r="V115" s="986"/>
      <c r="W115" s="986"/>
      <c r="X115" s="987" t="str">
        <f>IF(Y109&gt;0,Y109-X111,"")</f>
        <v/>
      </c>
      <c r="Y115" s="986"/>
      <c r="Z115" s="986"/>
      <c r="AA115" s="986"/>
      <c r="AB115" s="986"/>
      <c r="AC115" s="986"/>
      <c r="AD115" s="986"/>
      <c r="AE115" s="988"/>
      <c r="AF115" s="986" t="str">
        <f>IF(AG109&gt;0,AG109-AF111,"")</f>
        <v/>
      </c>
      <c r="AG115" s="986"/>
      <c r="AH115" s="986"/>
      <c r="AI115" s="986"/>
      <c r="AJ115" s="986"/>
      <c r="AK115" s="986"/>
      <c r="AL115" s="986"/>
      <c r="AM115" s="989"/>
      <c r="AN115" s="354"/>
      <c r="AO115" s="354"/>
      <c r="AP115" s="354"/>
      <c r="AQ115" s="354"/>
      <c r="AR115" s="354"/>
      <c r="AS115" s="354"/>
      <c r="AT115" s="354"/>
      <c r="AU115" s="354"/>
      <c r="AV115" s="354"/>
      <c r="AW115" s="354"/>
      <c r="AX115" s="354"/>
      <c r="AY115" s="354"/>
      <c r="AZ115" s="354"/>
      <c r="BA115" s="354"/>
    </row>
    <row r="116" spans="5:53" s="384" customFormat="1" ht="13" customHeight="1" x14ac:dyDescent="0.2">
      <c r="E116" s="425"/>
      <c r="F116" s="990" t="s">
        <v>478</v>
      </c>
      <c r="G116" s="990"/>
      <c r="H116" s="990"/>
      <c r="I116" s="990"/>
      <c r="J116" s="990"/>
      <c r="K116" s="990"/>
      <c r="L116" s="991" t="s">
        <v>476</v>
      </c>
      <c r="M116" s="991"/>
      <c r="N116" s="460"/>
      <c r="O116" s="992" t="s">
        <v>449</v>
      </c>
      <c r="P116" s="949">
        <f>SUM(P107,P115)</f>
        <v>0</v>
      </c>
      <c r="Q116" s="950"/>
      <c r="R116" s="950"/>
      <c r="S116" s="950"/>
      <c r="T116" s="950"/>
      <c r="U116" s="950"/>
      <c r="V116" s="950"/>
      <c r="W116" s="950"/>
      <c r="X116" s="993">
        <f>SUM(X107,X115)</f>
        <v>0</v>
      </c>
      <c r="Y116" s="950"/>
      <c r="Z116" s="950"/>
      <c r="AA116" s="950"/>
      <c r="AB116" s="950"/>
      <c r="AC116" s="950"/>
      <c r="AD116" s="950"/>
      <c r="AE116" s="994"/>
      <c r="AF116" s="950">
        <f>SUM(AF107,AF115)</f>
        <v>0</v>
      </c>
      <c r="AG116" s="950"/>
      <c r="AH116" s="950"/>
      <c r="AI116" s="950"/>
      <c r="AJ116" s="950"/>
      <c r="AK116" s="950"/>
      <c r="AL116" s="950"/>
      <c r="AM116" s="995"/>
      <c r="AN116" s="354"/>
      <c r="AO116" s="354"/>
      <c r="AP116" s="354"/>
      <c r="AQ116" s="354"/>
      <c r="AR116" s="354"/>
      <c r="AS116" s="354"/>
      <c r="AT116" s="354"/>
      <c r="AU116" s="354"/>
      <c r="AV116" s="354"/>
      <c r="AW116" s="354"/>
      <c r="AX116" s="354"/>
      <c r="AY116" s="354"/>
      <c r="AZ116" s="354"/>
      <c r="BA116" s="354"/>
    </row>
    <row r="117" spans="5:53" s="384" customFormat="1" ht="13" customHeight="1" x14ac:dyDescent="0.2">
      <c r="E117" s="423"/>
      <c r="F117" s="934"/>
      <c r="G117" s="934"/>
      <c r="H117" s="934"/>
      <c r="I117" s="934"/>
      <c r="J117" s="934"/>
      <c r="K117" s="934"/>
      <c r="L117" s="936"/>
      <c r="M117" s="936"/>
      <c r="N117" s="424"/>
      <c r="O117" s="938"/>
      <c r="P117" s="941"/>
      <c r="Q117" s="942"/>
      <c r="R117" s="942"/>
      <c r="S117" s="942"/>
      <c r="T117" s="942"/>
      <c r="U117" s="942"/>
      <c r="V117" s="942"/>
      <c r="W117" s="942"/>
      <c r="X117" s="945"/>
      <c r="Y117" s="942"/>
      <c r="Z117" s="942"/>
      <c r="AA117" s="942"/>
      <c r="AB117" s="942"/>
      <c r="AC117" s="942"/>
      <c r="AD117" s="942"/>
      <c r="AE117" s="946"/>
      <c r="AF117" s="942"/>
      <c r="AG117" s="942"/>
      <c r="AH117" s="942"/>
      <c r="AI117" s="942"/>
      <c r="AJ117" s="942"/>
      <c r="AK117" s="942"/>
      <c r="AL117" s="942"/>
      <c r="AM117" s="948"/>
      <c r="AN117" s="354"/>
      <c r="AO117" s="354"/>
      <c r="AP117" s="354"/>
      <c r="AQ117" s="354"/>
      <c r="AR117" s="354"/>
      <c r="AS117" s="354"/>
      <c r="AT117" s="354"/>
      <c r="AU117" s="354"/>
      <c r="AV117" s="354"/>
      <c r="AW117" s="354"/>
      <c r="AX117" s="354"/>
      <c r="AY117" s="354"/>
      <c r="AZ117" s="354"/>
      <c r="BA117" s="354"/>
    </row>
    <row r="118" spans="5:53" s="384" customFormat="1" ht="3" customHeight="1" x14ac:dyDescent="0.2">
      <c r="E118" s="421"/>
      <c r="F118" s="394"/>
      <c r="G118" s="394"/>
      <c r="H118" s="394"/>
      <c r="I118" s="394"/>
      <c r="J118" s="394"/>
      <c r="K118" s="394"/>
      <c r="L118" s="404"/>
      <c r="M118" s="394"/>
      <c r="N118" s="404"/>
      <c r="O118" s="452"/>
      <c r="P118" s="461"/>
      <c r="Q118" s="462"/>
      <c r="R118" s="462"/>
      <c r="S118" s="462"/>
      <c r="T118" s="462"/>
      <c r="U118" s="462"/>
      <c r="V118" s="462"/>
      <c r="W118" s="462"/>
      <c r="X118" s="462"/>
      <c r="Y118" s="462"/>
      <c r="Z118" s="462"/>
      <c r="AA118" s="462"/>
      <c r="AB118" s="462"/>
      <c r="AC118" s="462"/>
      <c r="AD118" s="462"/>
      <c r="AE118" s="462"/>
      <c r="AF118" s="462"/>
      <c r="AG118" s="462"/>
      <c r="AH118" s="462"/>
      <c r="AI118" s="462"/>
      <c r="AJ118" s="462"/>
      <c r="AK118" s="462"/>
      <c r="AL118" s="462"/>
      <c r="AM118" s="463"/>
      <c r="AN118" s="354"/>
      <c r="AO118" s="354"/>
      <c r="AP118" s="354"/>
      <c r="AQ118" s="354"/>
      <c r="AR118" s="354"/>
      <c r="AS118" s="354"/>
      <c r="AT118" s="354"/>
      <c r="AU118" s="354"/>
      <c r="AV118" s="354"/>
      <c r="AW118" s="354"/>
      <c r="AX118" s="354"/>
      <c r="AY118" s="354"/>
      <c r="AZ118" s="354"/>
      <c r="BA118" s="354"/>
    </row>
    <row r="119" spans="5:53" s="384" customFormat="1" ht="11" customHeight="1" x14ac:dyDescent="0.2">
      <c r="E119" s="421"/>
      <c r="F119" s="403" t="s">
        <v>450</v>
      </c>
      <c r="G119" s="464"/>
      <c r="H119" s="464"/>
      <c r="I119" s="464"/>
      <c r="J119" s="464"/>
      <c r="K119" s="464"/>
      <c r="L119" s="464"/>
      <c r="M119" s="395"/>
      <c r="N119" s="464"/>
      <c r="O119" s="464"/>
      <c r="P119" s="980" t="s">
        <v>451</v>
      </c>
      <c r="Q119" s="981"/>
      <c r="R119" s="981"/>
      <c r="S119" s="981"/>
      <c r="T119" s="981"/>
      <c r="U119" s="982" t="str">
        <f>IFERROR(IF(AG108&gt;0,AF107-AG108,""),"")</f>
        <v/>
      </c>
      <c r="V119" s="982"/>
      <c r="W119" s="982"/>
      <c r="X119" s="982"/>
      <c r="Y119" s="982"/>
      <c r="Z119" s="982"/>
      <c r="AA119" s="465" t="s">
        <v>452</v>
      </c>
      <c r="AB119" s="983"/>
      <c r="AC119" s="983"/>
      <c r="AD119" s="466" t="s">
        <v>453</v>
      </c>
      <c r="AE119" s="466" t="s">
        <v>454</v>
      </c>
      <c r="AF119" s="982" t="str">
        <f>IFERROR(ROUNDUP(U119*AB119/100,0),"")</f>
        <v/>
      </c>
      <c r="AG119" s="982"/>
      <c r="AH119" s="982"/>
      <c r="AI119" s="982"/>
      <c r="AJ119" s="982"/>
      <c r="AK119" s="982"/>
      <c r="AL119" s="982"/>
      <c r="AM119" s="467"/>
      <c r="AN119" s="354"/>
      <c r="AO119" s="354"/>
      <c r="AP119" s="354"/>
      <c r="AQ119" s="354"/>
      <c r="AR119" s="354"/>
      <c r="AS119" s="354"/>
      <c r="AT119" s="354"/>
      <c r="AU119" s="354"/>
      <c r="AV119" s="354"/>
      <c r="AZ119" s="354"/>
      <c r="BA119" s="354"/>
    </row>
    <row r="120" spans="5:53" s="384" customFormat="1" ht="11" customHeight="1" x14ac:dyDescent="0.2">
      <c r="E120" s="421"/>
      <c r="F120" s="403"/>
      <c r="G120" s="394"/>
      <c r="H120" s="394"/>
      <c r="I120" s="394"/>
      <c r="J120" s="394"/>
      <c r="K120" s="394"/>
      <c r="L120" s="394"/>
      <c r="M120" s="394"/>
      <c r="N120" s="394"/>
      <c r="O120" s="403"/>
      <c r="P120" s="468"/>
      <c r="Q120" s="415" t="s">
        <v>455</v>
      </c>
      <c r="R120" s="406"/>
      <c r="S120" s="469"/>
      <c r="T120" s="469"/>
      <c r="U120" s="470"/>
      <c r="V120" s="470"/>
      <c r="W120" s="470"/>
      <c r="X120" s="470"/>
      <c r="Y120" s="470"/>
      <c r="Z120" s="470"/>
      <c r="AA120" s="397"/>
      <c r="AB120" s="397"/>
      <c r="AC120" s="397"/>
      <c r="AD120" s="397"/>
      <c r="AE120" s="397"/>
      <c r="AF120" s="397"/>
      <c r="AG120" s="397"/>
      <c r="AH120" s="397"/>
      <c r="AI120" s="397"/>
      <c r="AJ120" s="397"/>
      <c r="AK120" s="397"/>
      <c r="AL120" s="397"/>
      <c r="AM120" s="471"/>
      <c r="AN120" s="354"/>
      <c r="AO120" s="354"/>
      <c r="AP120" s="354"/>
      <c r="AQ120" s="354"/>
      <c r="AR120" s="354"/>
      <c r="AS120" s="354"/>
      <c r="AT120" s="354"/>
      <c r="AU120" s="354"/>
      <c r="AV120" s="354"/>
      <c r="AZ120" s="354"/>
      <c r="BA120" s="354"/>
    </row>
    <row r="121" spans="5:53" s="384" customFormat="1" ht="3" customHeight="1" thickBot="1" x14ac:dyDescent="0.25">
      <c r="E121" s="472"/>
      <c r="F121" s="473"/>
      <c r="G121" s="474"/>
      <c r="H121" s="474"/>
      <c r="I121" s="475"/>
      <c r="J121" s="475"/>
      <c r="K121" s="475"/>
      <c r="L121" s="475"/>
      <c r="M121" s="474"/>
      <c r="N121" s="475"/>
      <c r="O121" s="476"/>
      <c r="P121" s="477"/>
      <c r="Q121" s="478"/>
      <c r="R121" s="478"/>
      <c r="S121" s="478"/>
      <c r="T121" s="479"/>
      <c r="U121" s="480"/>
      <c r="V121" s="481"/>
      <c r="W121" s="481"/>
      <c r="X121" s="482"/>
      <c r="Y121" s="483"/>
      <c r="Z121" s="484"/>
      <c r="AA121" s="484"/>
      <c r="AB121" s="484"/>
      <c r="AC121" s="484"/>
      <c r="AD121" s="484"/>
      <c r="AE121" s="484"/>
      <c r="AF121" s="484"/>
      <c r="AG121" s="484"/>
      <c r="AH121" s="484"/>
      <c r="AI121" s="478"/>
      <c r="AJ121" s="478"/>
      <c r="AK121" s="478"/>
      <c r="AL121" s="478"/>
      <c r="AM121" s="485"/>
      <c r="AN121" s="354"/>
      <c r="AO121" s="354"/>
      <c r="AP121" s="354"/>
      <c r="AQ121" s="354"/>
      <c r="AR121" s="354"/>
      <c r="AS121" s="354"/>
      <c r="AT121" s="354"/>
      <c r="AU121" s="354"/>
      <c r="AV121" s="354"/>
      <c r="AZ121" s="354"/>
      <c r="BA121" s="354"/>
    </row>
    <row r="122" spans="5:53" s="384" customFormat="1" ht="12" customHeight="1" x14ac:dyDescent="0.2">
      <c r="E122" s="486" t="s">
        <v>483</v>
      </c>
      <c r="F122" s="487" t="s">
        <v>456</v>
      </c>
      <c r="G122" s="487"/>
      <c r="H122" s="488"/>
      <c r="I122" s="488"/>
      <c r="J122" s="488"/>
      <c r="K122" s="487"/>
      <c r="L122" s="487"/>
      <c r="M122" s="487"/>
      <c r="N122" s="487"/>
      <c r="O122" s="487"/>
      <c r="P122" s="487"/>
      <c r="Q122" s="487"/>
      <c r="R122" s="487"/>
      <c r="S122" s="487"/>
      <c r="T122" s="487"/>
      <c r="U122" s="487"/>
      <c r="V122" s="487"/>
      <c r="W122" s="403"/>
      <c r="X122" s="403"/>
      <c r="Y122" s="403"/>
      <c r="Z122" s="403"/>
      <c r="AA122" s="403"/>
      <c r="AB122" s="403"/>
      <c r="AC122" s="403"/>
      <c r="AD122" s="403"/>
      <c r="AE122" s="403"/>
      <c r="AF122" s="403"/>
      <c r="AG122" s="403"/>
      <c r="AH122" s="403"/>
      <c r="AI122" s="403"/>
      <c r="AJ122" s="403"/>
      <c r="AK122" s="403"/>
      <c r="AL122" s="403"/>
      <c r="AM122" s="489"/>
      <c r="AN122" s="354"/>
      <c r="AO122" s="354"/>
      <c r="AP122" s="354"/>
      <c r="AQ122" s="354"/>
      <c r="AR122" s="354"/>
      <c r="AS122" s="354"/>
      <c r="AT122" s="354"/>
      <c r="AU122" s="354"/>
      <c r="AV122" s="354"/>
      <c r="AZ122" s="354"/>
      <c r="BA122" s="354"/>
    </row>
    <row r="123" spans="5:53" s="384" customFormat="1" ht="12" customHeight="1" x14ac:dyDescent="0.2">
      <c r="E123" s="490"/>
      <c r="F123" s="487" t="s">
        <v>484</v>
      </c>
      <c r="G123" s="487"/>
      <c r="H123" s="488"/>
      <c r="I123" s="488"/>
      <c r="J123" s="488"/>
      <c r="K123" s="487"/>
      <c r="L123" s="487"/>
      <c r="M123" s="487"/>
      <c r="N123" s="487"/>
      <c r="O123" s="487"/>
      <c r="P123" s="487"/>
      <c r="Q123" s="487"/>
      <c r="R123" s="487"/>
      <c r="S123" s="487"/>
      <c r="T123" s="487"/>
      <c r="U123" s="487"/>
      <c r="V123" s="487"/>
      <c r="W123" s="403"/>
      <c r="X123" s="403"/>
      <c r="Y123" s="403"/>
      <c r="Z123" s="403"/>
      <c r="AA123" s="403"/>
      <c r="AB123" s="403"/>
      <c r="AC123" s="403"/>
      <c r="AD123" s="403"/>
      <c r="AE123" s="403"/>
      <c r="AF123" s="403"/>
      <c r="AG123" s="403"/>
      <c r="AH123" s="403"/>
      <c r="AI123" s="403"/>
      <c r="AJ123" s="403"/>
      <c r="AK123" s="403"/>
      <c r="AL123" s="491"/>
      <c r="AM123" s="492"/>
      <c r="AN123" s="354"/>
      <c r="AO123" s="354"/>
      <c r="AP123" s="354"/>
      <c r="AQ123" s="354"/>
      <c r="AR123" s="354"/>
      <c r="AS123" s="354"/>
      <c r="AT123" s="354"/>
      <c r="AU123" s="354"/>
      <c r="AV123" s="354"/>
    </row>
    <row r="124" spans="5:53" s="384" customFormat="1" ht="12" customHeight="1" x14ac:dyDescent="0.2">
      <c r="E124" s="490"/>
      <c r="F124" s="493" t="s">
        <v>485</v>
      </c>
      <c r="G124" s="493"/>
      <c r="H124" s="488"/>
      <c r="I124" s="488"/>
      <c r="J124" s="494"/>
      <c r="K124" s="493"/>
      <c r="L124" s="493"/>
      <c r="M124" s="493"/>
      <c r="N124" s="493"/>
      <c r="O124" s="493"/>
      <c r="P124" s="493"/>
      <c r="Q124" s="493"/>
      <c r="R124" s="493"/>
      <c r="S124" s="493"/>
      <c r="T124" s="493"/>
      <c r="U124" s="493"/>
      <c r="V124" s="493"/>
      <c r="W124" s="392"/>
      <c r="X124" s="392"/>
      <c r="Y124" s="392"/>
      <c r="Z124" s="392"/>
      <c r="AA124" s="392"/>
      <c r="AB124" s="392"/>
      <c r="AC124" s="392"/>
      <c r="AD124" s="392"/>
      <c r="AE124" s="392"/>
      <c r="AF124" s="392"/>
      <c r="AG124" s="491"/>
      <c r="AH124" s="491"/>
      <c r="AI124" s="491"/>
      <c r="AJ124" s="491"/>
      <c r="AK124" s="491"/>
      <c r="AL124" s="491"/>
      <c r="AM124" s="492"/>
      <c r="AN124" s="354"/>
      <c r="AO124" s="354"/>
      <c r="AP124" s="354"/>
      <c r="AQ124" s="354"/>
      <c r="AR124" s="354"/>
      <c r="AS124" s="354"/>
      <c r="AT124" s="354"/>
    </row>
    <row r="125" spans="5:53" s="384" customFormat="1" ht="12" customHeight="1" x14ac:dyDescent="0.2">
      <c r="E125" s="490"/>
      <c r="F125" s="493" t="s">
        <v>457</v>
      </c>
      <c r="G125" s="493"/>
      <c r="H125" s="488"/>
      <c r="I125" s="494"/>
      <c r="J125" s="494"/>
      <c r="K125" s="493"/>
      <c r="L125" s="493"/>
      <c r="M125" s="493"/>
      <c r="N125" s="493"/>
      <c r="O125" s="493"/>
      <c r="P125" s="493"/>
      <c r="Q125" s="493"/>
      <c r="R125" s="493"/>
      <c r="S125" s="493"/>
      <c r="T125" s="493"/>
      <c r="U125" s="493"/>
      <c r="V125" s="493"/>
      <c r="W125" s="392"/>
      <c r="X125" s="392"/>
      <c r="Y125" s="392"/>
      <c r="Z125" s="392"/>
      <c r="AA125" s="392"/>
      <c r="AB125" s="392"/>
      <c r="AC125" s="392"/>
      <c r="AD125" s="392"/>
      <c r="AE125" s="392"/>
      <c r="AF125" s="392"/>
      <c r="AG125" s="491"/>
      <c r="AH125" s="491"/>
      <c r="AI125" s="491"/>
      <c r="AJ125" s="491"/>
      <c r="AK125" s="491"/>
      <c r="AL125" s="491"/>
      <c r="AM125" s="492"/>
      <c r="AN125" s="354"/>
      <c r="AO125" s="354"/>
      <c r="AP125" s="354"/>
      <c r="AQ125" s="354"/>
      <c r="AR125" s="354"/>
      <c r="AS125" s="354"/>
      <c r="AT125" s="354"/>
    </row>
    <row r="126" spans="5:53" s="384" customFormat="1" ht="12" customHeight="1" x14ac:dyDescent="0.2">
      <c r="E126" s="495"/>
      <c r="F126" s="496" t="s">
        <v>458</v>
      </c>
      <c r="G126" s="496"/>
      <c r="H126" s="497"/>
      <c r="I126" s="498"/>
      <c r="J126" s="498"/>
      <c r="K126" s="496"/>
      <c r="L126" s="496"/>
      <c r="M126" s="496"/>
      <c r="N126" s="496"/>
      <c r="O126" s="496"/>
      <c r="P126" s="496"/>
      <c r="Q126" s="496"/>
      <c r="R126" s="496"/>
      <c r="S126" s="496"/>
      <c r="T126" s="496"/>
      <c r="U126" s="496"/>
      <c r="V126" s="496"/>
      <c r="W126" s="499"/>
      <c r="X126" s="499"/>
      <c r="Y126" s="499"/>
      <c r="Z126" s="499"/>
      <c r="AA126" s="499"/>
      <c r="AB126" s="499"/>
      <c r="AC126" s="499"/>
      <c r="AD126" s="499"/>
      <c r="AE126" s="499"/>
      <c r="AF126" s="499"/>
      <c r="AG126" s="500"/>
      <c r="AH126" s="500"/>
      <c r="AI126" s="500"/>
      <c r="AJ126" s="500"/>
      <c r="AK126" s="500"/>
      <c r="AL126" s="500"/>
      <c r="AM126" s="522" t="str">
        <f>AM61</f>
        <v>ver.R7.10</v>
      </c>
      <c r="AN126" s="491"/>
      <c r="AO126" s="501"/>
      <c r="AP126" s="354"/>
      <c r="AQ126" s="354"/>
      <c r="AR126" s="354"/>
      <c r="AS126" s="354"/>
      <c r="AT126" s="354"/>
    </row>
    <row r="127" spans="5:53" s="384" customFormat="1" ht="2" customHeight="1" x14ac:dyDescent="0.2">
      <c r="E127" s="502"/>
      <c r="F127" s="502"/>
      <c r="G127" s="502"/>
      <c r="H127" s="502"/>
      <c r="I127" s="502"/>
      <c r="J127" s="502"/>
      <c r="K127" s="502"/>
      <c r="L127" s="502"/>
      <c r="M127" s="502"/>
      <c r="N127" s="502"/>
      <c r="O127" s="502"/>
      <c r="P127" s="502"/>
      <c r="Q127" s="502"/>
      <c r="R127" s="502"/>
      <c r="S127" s="502"/>
      <c r="T127" s="502"/>
      <c r="U127" s="502"/>
      <c r="V127" s="502"/>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row>
    <row r="128" spans="5:53" s="384" customFormat="1" ht="2" customHeight="1" x14ac:dyDescent="0.2">
      <c r="E128" s="502"/>
      <c r="F128" s="502"/>
      <c r="G128" s="502"/>
      <c r="H128" s="502"/>
      <c r="I128" s="502"/>
      <c r="J128" s="502"/>
      <c r="K128" s="502"/>
      <c r="L128" s="502"/>
      <c r="M128" s="502"/>
      <c r="N128" s="502"/>
      <c r="O128" s="502"/>
      <c r="P128" s="502"/>
      <c r="Q128" s="502"/>
      <c r="R128" s="502"/>
      <c r="S128" s="502"/>
      <c r="T128" s="502"/>
      <c r="U128" s="502"/>
      <c r="V128" s="502"/>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row>
    <row r="129" spans="5:45" s="384" customFormat="1" ht="14" x14ac:dyDescent="0.2">
      <c r="E129" s="502"/>
      <c r="F129" s="502"/>
      <c r="G129" s="502"/>
      <c r="H129" s="502"/>
      <c r="I129" s="502"/>
      <c r="J129" s="502"/>
      <c r="K129" s="502"/>
      <c r="L129" s="502"/>
      <c r="M129" s="502"/>
      <c r="N129" s="502"/>
      <c r="O129" s="502"/>
      <c r="P129" s="502"/>
      <c r="Q129" s="502"/>
      <c r="R129" s="502"/>
      <c r="S129" s="502"/>
      <c r="T129" s="502"/>
      <c r="U129" s="502"/>
      <c r="V129" s="502"/>
      <c r="W129" s="354"/>
      <c r="X129" s="354"/>
      <c r="Y129" s="354"/>
      <c r="Z129" s="354"/>
      <c r="AA129" s="354"/>
      <c r="AB129" s="354"/>
      <c r="AC129" s="354"/>
      <c r="AD129" s="354"/>
      <c r="AE129" s="354"/>
      <c r="AF129" s="354"/>
      <c r="AG129" s="354"/>
      <c r="AH129" s="354"/>
      <c r="AI129" s="354"/>
      <c r="AJ129" s="354"/>
      <c r="AK129" s="354"/>
      <c r="AL129" s="354"/>
      <c r="AM129" s="354"/>
      <c r="AN129" s="354"/>
      <c r="AO129" s="354"/>
      <c r="AP129" s="354"/>
      <c r="AQ129" s="354"/>
      <c r="AR129" s="354"/>
      <c r="AS129" s="354"/>
    </row>
    <row r="131" spans="5:45" ht="14" x14ac:dyDescent="0.2">
      <c r="E131" s="354"/>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D131" s="354"/>
      <c r="AE131" s="354"/>
      <c r="AF131" s="354"/>
      <c r="AG131" s="354"/>
      <c r="AH131" s="354"/>
      <c r="AI131" s="354"/>
      <c r="AJ131" s="354"/>
      <c r="AK131" s="354"/>
      <c r="AL131" s="354"/>
      <c r="AM131" s="354"/>
      <c r="AN131" s="354"/>
      <c r="AO131" s="354"/>
      <c r="AP131" s="354"/>
      <c r="AQ131" s="354"/>
      <c r="AR131" s="354"/>
      <c r="AS131" s="354"/>
    </row>
    <row r="132" spans="5:45" ht="14" x14ac:dyDescent="0.2">
      <c r="E132" s="354"/>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c r="AH132" s="354"/>
      <c r="AI132" s="354"/>
      <c r="AJ132" s="354"/>
      <c r="AK132" s="354"/>
      <c r="AL132" s="354"/>
      <c r="AM132" s="354"/>
      <c r="AN132" s="354"/>
      <c r="AO132" s="354"/>
      <c r="AP132" s="354"/>
      <c r="AQ132" s="354"/>
      <c r="AR132" s="354"/>
      <c r="AS132" s="354"/>
    </row>
    <row r="133" spans="5:45" ht="14" x14ac:dyDescent="0.2">
      <c r="E133" s="354"/>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c r="AN133" s="354"/>
      <c r="AO133" s="354"/>
      <c r="AP133" s="354"/>
      <c r="AQ133" s="354"/>
      <c r="AR133" s="354"/>
      <c r="AS133" s="354"/>
    </row>
    <row r="134" spans="5:45" ht="14" x14ac:dyDescent="0.2">
      <c r="E134" s="354"/>
      <c r="F134" s="354"/>
      <c r="G134" s="354"/>
      <c r="H134" s="354"/>
      <c r="I134" s="354"/>
      <c r="J134" s="354"/>
      <c r="K134" s="354"/>
      <c r="L134" s="354"/>
      <c r="M134" s="354"/>
      <c r="N134" s="354"/>
      <c r="O134" s="354"/>
      <c r="P134" s="354"/>
      <c r="Q134" s="354"/>
      <c r="R134" s="354"/>
      <c r="S134" s="354"/>
      <c r="T134" s="354"/>
      <c r="U134" s="354"/>
      <c r="V134" s="354"/>
      <c r="W134" s="354"/>
      <c r="X134" s="354"/>
      <c r="Y134" s="354"/>
      <c r="Z134" s="354"/>
      <c r="AA134" s="354"/>
      <c r="AB134" s="354"/>
      <c r="AC134" s="354"/>
      <c r="AD134" s="354"/>
      <c r="AE134" s="354"/>
      <c r="AF134" s="354"/>
      <c r="AG134" s="354"/>
      <c r="AH134" s="354"/>
      <c r="AI134" s="354"/>
      <c r="AJ134" s="354"/>
      <c r="AK134" s="354"/>
      <c r="AL134" s="354"/>
      <c r="AM134" s="354"/>
      <c r="AN134" s="354"/>
      <c r="AO134" s="354"/>
      <c r="AP134" s="354"/>
      <c r="AQ134" s="354"/>
      <c r="AR134" s="354"/>
      <c r="AS134" s="354"/>
    </row>
    <row r="135" spans="5:45" ht="14" x14ac:dyDescent="0.2">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row>
    <row r="136" spans="5:45" ht="14" x14ac:dyDescent="0.2">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row>
  </sheetData>
  <sheetProtection selectLockedCells="1"/>
  <dataConsolidate/>
  <mergeCells count="456">
    <mergeCell ref="S64:T64"/>
    <mergeCell ref="Q64:R64"/>
    <mergeCell ref="AG112:AL112"/>
    <mergeCell ref="AG113:AL113"/>
    <mergeCell ref="AG114:AL114"/>
    <mergeCell ref="Z64:AM64"/>
    <mergeCell ref="Y95:AD95"/>
    <mergeCell ref="AG95:AL95"/>
    <mergeCell ref="Y99:AD99"/>
    <mergeCell ref="Y100:AD100"/>
    <mergeCell ref="Y101:AD101"/>
    <mergeCell ref="Y102:AD102"/>
    <mergeCell ref="Y103:AD103"/>
    <mergeCell ref="Y104:AD104"/>
    <mergeCell ref="Y105:AD105"/>
    <mergeCell ref="AG99:AL99"/>
    <mergeCell ref="AG100:AL100"/>
    <mergeCell ref="AG101:AL101"/>
    <mergeCell ref="AG102:AL102"/>
    <mergeCell ref="AG103:AL103"/>
    <mergeCell ref="AG104:AL104"/>
    <mergeCell ref="AG105:AL105"/>
    <mergeCell ref="Y109:AD109"/>
    <mergeCell ref="AG109:AL109"/>
    <mergeCell ref="J26:L26"/>
    <mergeCell ref="AF12:AI12"/>
    <mergeCell ref="AJ12:AM12"/>
    <mergeCell ref="AF14:AI14"/>
    <mergeCell ref="AJ16:AM16"/>
    <mergeCell ref="AJ20:AM20"/>
    <mergeCell ref="AL24:AM24"/>
    <mergeCell ref="X22:AA22"/>
    <mergeCell ref="AB22:AE22"/>
    <mergeCell ref="AF22:AI22"/>
    <mergeCell ref="AH24:AI24"/>
    <mergeCell ref="AJ25:AM25"/>
    <mergeCell ref="AF13:AI13"/>
    <mergeCell ref="AJ13:AM13"/>
    <mergeCell ref="X14:AA14"/>
    <mergeCell ref="AB14:AE14"/>
    <mergeCell ref="AJ18:AM18"/>
    <mergeCell ref="AF32:AI32"/>
    <mergeCell ref="AJ32:AM32"/>
    <mergeCell ref="AJ33:AM33"/>
    <mergeCell ref="X34:AA34"/>
    <mergeCell ref="AB34:AE34"/>
    <mergeCell ref="AF34:AI34"/>
    <mergeCell ref="F116:K117"/>
    <mergeCell ref="L116:M117"/>
    <mergeCell ref="O116:O117"/>
    <mergeCell ref="P116:W117"/>
    <mergeCell ref="X116:AE117"/>
    <mergeCell ref="AF116:AM117"/>
    <mergeCell ref="Q108:V108"/>
    <mergeCell ref="Y108:AD108"/>
    <mergeCell ref="AG108:AL108"/>
    <mergeCell ref="P109:W109"/>
    <mergeCell ref="P107:W107"/>
    <mergeCell ref="X107:AE107"/>
    <mergeCell ref="AF107:AM107"/>
    <mergeCell ref="Y106:AD106"/>
    <mergeCell ref="AG106:AL106"/>
    <mergeCell ref="E110:F114"/>
    <mergeCell ref="G110:K111"/>
    <mergeCell ref="O110:O111"/>
    <mergeCell ref="P110:W110"/>
    <mergeCell ref="Y110:AD110"/>
    <mergeCell ref="AF110:AM110"/>
    <mergeCell ref="P111:W111"/>
    <mergeCell ref="X111:AE111"/>
    <mergeCell ref="P119:T119"/>
    <mergeCell ref="U119:Z119"/>
    <mergeCell ref="AB119:AC119"/>
    <mergeCell ref="AF119:AL119"/>
    <mergeCell ref="L115:M115"/>
    <mergeCell ref="P115:W115"/>
    <mergeCell ref="X115:AE115"/>
    <mergeCell ref="AF115:AM115"/>
    <mergeCell ref="Y114:AD114"/>
    <mergeCell ref="AF111:AM111"/>
    <mergeCell ref="P112:W112"/>
    <mergeCell ref="H113:N113"/>
    <mergeCell ref="P113:W113"/>
    <mergeCell ref="H114:N114"/>
    <mergeCell ref="P114:W114"/>
    <mergeCell ref="Y112:AD112"/>
    <mergeCell ref="Y113:AD113"/>
    <mergeCell ref="L107:M107"/>
    <mergeCell ref="P95:W95"/>
    <mergeCell ref="Q96:V96"/>
    <mergeCell ref="Y96:AD96"/>
    <mergeCell ref="AG96:AL96"/>
    <mergeCell ref="E97:F106"/>
    <mergeCell ref="G97:K98"/>
    <mergeCell ref="O97:O98"/>
    <mergeCell ref="P97:W97"/>
    <mergeCell ref="Y97:AD97"/>
    <mergeCell ref="AF97:AM97"/>
    <mergeCell ref="P98:W98"/>
    <mergeCell ref="X98:AE98"/>
    <mergeCell ref="AF98:AM98"/>
    <mergeCell ref="P99:W99"/>
    <mergeCell ref="P100:W100"/>
    <mergeCell ref="P101:W101"/>
    <mergeCell ref="H105:N105"/>
    <mergeCell ref="P105:W105"/>
    <mergeCell ref="H106:N106"/>
    <mergeCell ref="P106:W106"/>
    <mergeCell ref="P102:W102"/>
    <mergeCell ref="P103:W103"/>
    <mergeCell ref="H104:N104"/>
    <mergeCell ref="P104:W104"/>
    <mergeCell ref="E72:E80"/>
    <mergeCell ref="E81:E88"/>
    <mergeCell ref="E91:O92"/>
    <mergeCell ref="P91:W92"/>
    <mergeCell ref="X92:AE92"/>
    <mergeCell ref="AF92:AM92"/>
    <mergeCell ref="F93:K94"/>
    <mergeCell ref="L93:M94"/>
    <mergeCell ref="O93:O94"/>
    <mergeCell ref="P93:W94"/>
    <mergeCell ref="X93:AE94"/>
    <mergeCell ref="AF93:AM94"/>
    <mergeCell ref="E64:F64"/>
    <mergeCell ref="G64:M64"/>
    <mergeCell ref="N64:P64"/>
    <mergeCell ref="W64:Y64"/>
    <mergeCell ref="E71:J71"/>
    <mergeCell ref="K71:R71"/>
    <mergeCell ref="S71:Y71"/>
    <mergeCell ref="Z71:AM71"/>
    <mergeCell ref="AD1:AM1"/>
    <mergeCell ref="AI2:AM2"/>
    <mergeCell ref="G2:Z2"/>
    <mergeCell ref="B13:E13"/>
    <mergeCell ref="J13:L13"/>
    <mergeCell ref="M13:O13"/>
    <mergeCell ref="P13:S13"/>
    <mergeCell ref="T13:W13"/>
    <mergeCell ref="X13:AA13"/>
    <mergeCell ref="AB13:AE13"/>
    <mergeCell ref="AF17:AI17"/>
    <mergeCell ref="AJ17:AM17"/>
    <mergeCell ref="B16:E16"/>
    <mergeCell ref="J16:L16"/>
    <mergeCell ref="M16:O16"/>
    <mergeCell ref="P16:S16"/>
    <mergeCell ref="B4:C4"/>
    <mergeCell ref="D4:W4"/>
    <mergeCell ref="X4:AA4"/>
    <mergeCell ref="AB4:AC4"/>
    <mergeCell ref="AD4:AE4"/>
    <mergeCell ref="AF4:AG4"/>
    <mergeCell ref="AH4:AI4"/>
    <mergeCell ref="AJ4:AK4"/>
    <mergeCell ref="AL4:AM4"/>
    <mergeCell ref="B5:C5"/>
    <mergeCell ref="D5:W5"/>
    <mergeCell ref="X5:AE5"/>
    <mergeCell ref="AF5:AM5"/>
    <mergeCell ref="P11:S11"/>
    <mergeCell ref="T11:W11"/>
    <mergeCell ref="X11:AA11"/>
    <mergeCell ref="AB11:AE11"/>
    <mergeCell ref="B6:C9"/>
    <mergeCell ref="D6:W9"/>
    <mergeCell ref="X6:AE9"/>
    <mergeCell ref="AF6:AM9"/>
    <mergeCell ref="B10:E11"/>
    <mergeCell ref="F10:I11"/>
    <mergeCell ref="J10:AA10"/>
    <mergeCell ref="AB10:AM10"/>
    <mergeCell ref="J11:L11"/>
    <mergeCell ref="M11:O11"/>
    <mergeCell ref="AJ11:AK11"/>
    <mergeCell ref="AL11:AM11"/>
    <mergeCell ref="AF11:AG11"/>
    <mergeCell ref="AH11:AI11"/>
    <mergeCell ref="T16:W16"/>
    <mergeCell ref="X16:AA16"/>
    <mergeCell ref="AB16:AE16"/>
    <mergeCell ref="AF16:AI16"/>
    <mergeCell ref="B12:E12"/>
    <mergeCell ref="J12:L12"/>
    <mergeCell ref="M12:O12"/>
    <mergeCell ref="P12:S12"/>
    <mergeCell ref="T12:W12"/>
    <mergeCell ref="X12:AA12"/>
    <mergeCell ref="AB12:AE12"/>
    <mergeCell ref="F12:I12"/>
    <mergeCell ref="F13:I13"/>
    <mergeCell ref="F16:I16"/>
    <mergeCell ref="AJ14:AM14"/>
    <mergeCell ref="B15:E15"/>
    <mergeCell ref="J15:L15"/>
    <mergeCell ref="M15:O15"/>
    <mergeCell ref="P15:S15"/>
    <mergeCell ref="T15:W15"/>
    <mergeCell ref="X15:AA15"/>
    <mergeCell ref="AB15:AE15"/>
    <mergeCell ref="AF15:AI15"/>
    <mergeCell ref="AJ15:AM15"/>
    <mergeCell ref="B14:E14"/>
    <mergeCell ref="J14:L14"/>
    <mergeCell ref="M14:O14"/>
    <mergeCell ref="P14:S14"/>
    <mergeCell ref="T14:W14"/>
    <mergeCell ref="F14:I14"/>
    <mergeCell ref="F15:I15"/>
    <mergeCell ref="B18:E18"/>
    <mergeCell ref="J18:L18"/>
    <mergeCell ref="M18:O18"/>
    <mergeCell ref="P18:S18"/>
    <mergeCell ref="T18:W18"/>
    <mergeCell ref="X18:AA18"/>
    <mergeCell ref="AB18:AE18"/>
    <mergeCell ref="AF18:AI18"/>
    <mergeCell ref="B17:E17"/>
    <mergeCell ref="J17:L17"/>
    <mergeCell ref="M17:O17"/>
    <mergeCell ref="P17:S17"/>
    <mergeCell ref="T17:W17"/>
    <mergeCell ref="X17:AA17"/>
    <mergeCell ref="AB17:AE17"/>
    <mergeCell ref="F17:I17"/>
    <mergeCell ref="F18:I18"/>
    <mergeCell ref="B19:E19"/>
    <mergeCell ref="J19:L19"/>
    <mergeCell ref="M19:O19"/>
    <mergeCell ref="P19:S19"/>
    <mergeCell ref="T19:W19"/>
    <mergeCell ref="X19:AA19"/>
    <mergeCell ref="AB19:AE19"/>
    <mergeCell ref="AF19:AI19"/>
    <mergeCell ref="AJ19:AM19"/>
    <mergeCell ref="F19:I19"/>
    <mergeCell ref="B21:E21"/>
    <mergeCell ref="J21:L21"/>
    <mergeCell ref="M21:O21"/>
    <mergeCell ref="P21:S21"/>
    <mergeCell ref="T21:W21"/>
    <mergeCell ref="X21:AA21"/>
    <mergeCell ref="AB21:AE21"/>
    <mergeCell ref="AF21:AI21"/>
    <mergeCell ref="AJ21:AM21"/>
    <mergeCell ref="B20:E20"/>
    <mergeCell ref="J20:L20"/>
    <mergeCell ref="M20:O20"/>
    <mergeCell ref="P20:S20"/>
    <mergeCell ref="T20:W20"/>
    <mergeCell ref="X20:AA20"/>
    <mergeCell ref="AB20:AE20"/>
    <mergeCell ref="AF20:AI20"/>
    <mergeCell ref="AJ24:AK24"/>
    <mergeCell ref="AJ22:AM22"/>
    <mergeCell ref="B23:I23"/>
    <mergeCell ref="J23:AA23"/>
    <mergeCell ref="AB23:AM23"/>
    <mergeCell ref="B24:D24"/>
    <mergeCell ref="E24:I24"/>
    <mergeCell ref="J24:L24"/>
    <mergeCell ref="M24:O24"/>
    <mergeCell ref="P24:S24"/>
    <mergeCell ref="T24:W24"/>
    <mergeCell ref="B22:H22"/>
    <mergeCell ref="J22:L22"/>
    <mergeCell ref="M22:O22"/>
    <mergeCell ref="P22:S22"/>
    <mergeCell ref="T22:W22"/>
    <mergeCell ref="B25:B28"/>
    <mergeCell ref="C25:D25"/>
    <mergeCell ref="E25:H25"/>
    <mergeCell ref="J25:L25"/>
    <mergeCell ref="M25:O25"/>
    <mergeCell ref="P25:S25"/>
    <mergeCell ref="X24:AA24"/>
    <mergeCell ref="AB24:AE24"/>
    <mergeCell ref="AF24:AG24"/>
    <mergeCell ref="T25:W25"/>
    <mergeCell ref="X25:AA25"/>
    <mergeCell ref="AB25:AE25"/>
    <mergeCell ref="AF25:AI25"/>
    <mergeCell ref="C27:D27"/>
    <mergeCell ref="E27:H27"/>
    <mergeCell ref="J27:L27"/>
    <mergeCell ref="M27:O27"/>
    <mergeCell ref="P27:S27"/>
    <mergeCell ref="T27:W27"/>
    <mergeCell ref="X27:AA27"/>
    <mergeCell ref="AB27:AE27"/>
    <mergeCell ref="AF27:AI27"/>
    <mergeCell ref="C26:D26"/>
    <mergeCell ref="E26:H26"/>
    <mergeCell ref="M26:O26"/>
    <mergeCell ref="P26:S26"/>
    <mergeCell ref="T26:W26"/>
    <mergeCell ref="X26:AA26"/>
    <mergeCell ref="AB26:AE26"/>
    <mergeCell ref="AF26:AI26"/>
    <mergeCell ref="AJ26:AM26"/>
    <mergeCell ref="AJ31:AM31"/>
    <mergeCell ref="AJ27:AM27"/>
    <mergeCell ref="AF29:AI29"/>
    <mergeCell ref="AJ29:AM29"/>
    <mergeCell ref="AF28:AI28"/>
    <mergeCell ref="AJ28:AM28"/>
    <mergeCell ref="C28:D28"/>
    <mergeCell ref="E28:H28"/>
    <mergeCell ref="J28:L28"/>
    <mergeCell ref="M28:O28"/>
    <mergeCell ref="P28:S28"/>
    <mergeCell ref="P29:S29"/>
    <mergeCell ref="T29:W29"/>
    <mergeCell ref="X29:AA29"/>
    <mergeCell ref="AB29:AE29"/>
    <mergeCell ref="T28:W28"/>
    <mergeCell ref="X28:AA28"/>
    <mergeCell ref="AB28:AE28"/>
    <mergeCell ref="B29:B31"/>
    <mergeCell ref="AB32:AE32"/>
    <mergeCell ref="AB30:AE30"/>
    <mergeCell ref="AF30:AI30"/>
    <mergeCell ref="AJ30:AM30"/>
    <mergeCell ref="C31:D31"/>
    <mergeCell ref="E31:H31"/>
    <mergeCell ref="J31:L31"/>
    <mergeCell ref="M31:O31"/>
    <mergeCell ref="P31:S31"/>
    <mergeCell ref="T31:W31"/>
    <mergeCell ref="X31:AA31"/>
    <mergeCell ref="E30:H30"/>
    <mergeCell ref="J30:L30"/>
    <mergeCell ref="M30:O30"/>
    <mergeCell ref="P30:S30"/>
    <mergeCell ref="T30:W30"/>
    <mergeCell ref="X30:AA30"/>
    <mergeCell ref="C29:D30"/>
    <mergeCell ref="E29:H29"/>
    <mergeCell ref="J29:L29"/>
    <mergeCell ref="M29:O29"/>
    <mergeCell ref="AB31:AE31"/>
    <mergeCell ref="AF31:AI31"/>
    <mergeCell ref="B33:D33"/>
    <mergeCell ref="E33:I33"/>
    <mergeCell ref="J33:L33"/>
    <mergeCell ref="M33:O33"/>
    <mergeCell ref="P33:S33"/>
    <mergeCell ref="T33:W33"/>
    <mergeCell ref="X33:AA33"/>
    <mergeCell ref="AB33:AE33"/>
    <mergeCell ref="AF33:AI33"/>
    <mergeCell ref="B32:D32"/>
    <mergeCell ref="E32:I32"/>
    <mergeCell ref="J32:L32"/>
    <mergeCell ref="M32:O32"/>
    <mergeCell ref="P32:S32"/>
    <mergeCell ref="T32:W32"/>
    <mergeCell ref="X32:AA32"/>
    <mergeCell ref="AJ34:AM34"/>
    <mergeCell ref="B35:D35"/>
    <mergeCell ref="E35:I35"/>
    <mergeCell ref="J35:L35"/>
    <mergeCell ref="M35:O35"/>
    <mergeCell ref="P35:S35"/>
    <mergeCell ref="T35:W35"/>
    <mergeCell ref="X35:AA35"/>
    <mergeCell ref="AB35:AE35"/>
    <mergeCell ref="AF35:AI35"/>
    <mergeCell ref="AJ35:AM35"/>
    <mergeCell ref="B34:D34"/>
    <mergeCell ref="E34:I34"/>
    <mergeCell ref="J34:L34"/>
    <mergeCell ref="M34:O34"/>
    <mergeCell ref="P34:S34"/>
    <mergeCell ref="T34:W34"/>
    <mergeCell ref="B39:C43"/>
    <mergeCell ref="D39:E39"/>
    <mergeCell ref="H39:I39"/>
    <mergeCell ref="J39:K39"/>
    <mergeCell ref="L39:R39"/>
    <mergeCell ref="S39:V39"/>
    <mergeCell ref="W39:Z39"/>
    <mergeCell ref="D40:H40"/>
    <mergeCell ref="I40:M40"/>
    <mergeCell ref="N40:S40"/>
    <mergeCell ref="T40:Y40"/>
    <mergeCell ref="Z40:AM40"/>
    <mergeCell ref="D41:H43"/>
    <mergeCell ref="J41:L41"/>
    <mergeCell ref="V41:W41"/>
    <mergeCell ref="J42:L42"/>
    <mergeCell ref="AI42:AL42"/>
    <mergeCell ref="J43:L43"/>
    <mergeCell ref="AA43:AC43"/>
    <mergeCell ref="O43:S43"/>
    <mergeCell ref="AF36:AI36"/>
    <mergeCell ref="AJ36:AM36"/>
    <mergeCell ref="B37:H37"/>
    <mergeCell ref="J37:L37"/>
    <mergeCell ref="M37:O37"/>
    <mergeCell ref="P37:S37"/>
    <mergeCell ref="T37:V38"/>
    <mergeCell ref="W37:Y37"/>
    <mergeCell ref="Z37:AM37"/>
    <mergeCell ref="B38:H38"/>
    <mergeCell ref="J38:L38"/>
    <mergeCell ref="M38:O38"/>
    <mergeCell ref="P38:S38"/>
    <mergeCell ref="W38:Y38"/>
    <mergeCell ref="Z38:AM38"/>
    <mergeCell ref="B36:I36"/>
    <mergeCell ref="J36:L36"/>
    <mergeCell ref="M36:O36"/>
    <mergeCell ref="P36:S36"/>
    <mergeCell ref="T36:W36"/>
    <mergeCell ref="X36:AA36"/>
    <mergeCell ref="AB36:AE36"/>
    <mergeCell ref="E45:G45"/>
    <mergeCell ref="I45:K45"/>
    <mergeCell ref="M45:O45"/>
    <mergeCell ref="Q45:R45"/>
    <mergeCell ref="T45:U45"/>
    <mergeCell ref="W45:AD45"/>
    <mergeCell ref="AF45:AH45"/>
    <mergeCell ref="B44:C48"/>
    <mergeCell ref="E44:H44"/>
    <mergeCell ref="I44:L44"/>
    <mergeCell ref="M44:P44"/>
    <mergeCell ref="Q44:S44"/>
    <mergeCell ref="T44:V44"/>
    <mergeCell ref="E46:G46"/>
    <mergeCell ref="I46:K46"/>
    <mergeCell ref="M46:O46"/>
    <mergeCell ref="Q46:R46"/>
    <mergeCell ref="E48:G48"/>
    <mergeCell ref="I48:K48"/>
    <mergeCell ref="M48:O48"/>
    <mergeCell ref="Q48:R48"/>
    <mergeCell ref="T48:U48"/>
    <mergeCell ref="F20:I20"/>
    <mergeCell ref="F21:I21"/>
    <mergeCell ref="B50:AM53"/>
    <mergeCell ref="AB54:AM54"/>
    <mergeCell ref="M61:R61"/>
    <mergeCell ref="W48:AD48"/>
    <mergeCell ref="T46:U46"/>
    <mergeCell ref="W46:AD46"/>
    <mergeCell ref="E47:G47"/>
    <mergeCell ref="I47:K47"/>
    <mergeCell ref="M47:O47"/>
    <mergeCell ref="Q47:R47"/>
    <mergeCell ref="T47:U47"/>
    <mergeCell ref="W47:AD47"/>
    <mergeCell ref="W44:AD44"/>
    <mergeCell ref="AE44:AM44"/>
  </mergeCells>
  <phoneticPr fontId="14"/>
  <conditionalFormatting sqref="F78:AM80">
    <cfRule type="expression" dxfId="123" priority="4">
      <formula>$AQ$67=FALSE</formula>
    </cfRule>
  </conditionalFormatting>
  <conditionalFormatting sqref="F81:AM83">
    <cfRule type="expression" dxfId="122" priority="3">
      <formula>$AQ$68=FALSE</formula>
    </cfRule>
  </conditionalFormatting>
  <conditionalFormatting sqref="F84:AM88">
    <cfRule type="expression" dxfId="121" priority="2">
      <formula>$AQ$69=FALSE</formula>
    </cfRule>
  </conditionalFormatting>
  <conditionalFormatting sqref="J22 J25:J36">
    <cfRule type="cellIs" dxfId="120" priority="37" operator="notEqual">
      <formula>M22+P22</formula>
    </cfRule>
  </conditionalFormatting>
  <conditionalFormatting sqref="J22 J26:J36">
    <cfRule type="expression" dxfId="119" priority="30">
      <formula>AND($AI$2="【起前/部分払】",J22&lt;&gt;SUM(AB22:AM22))</formula>
    </cfRule>
  </conditionalFormatting>
  <conditionalFormatting sqref="J12:L21 J25">
    <cfRule type="expression" dxfId="118" priority="28">
      <formula>AND($AI$2="【起前/部分払】",J12&lt;&gt;SUM(AB12:AM12))</formula>
    </cfRule>
  </conditionalFormatting>
  <conditionalFormatting sqref="J12:L21">
    <cfRule type="cellIs" dxfId="117" priority="38" operator="notEqual">
      <formula>M12+P12</formula>
    </cfRule>
  </conditionalFormatting>
  <conditionalFormatting sqref="J22:L22">
    <cfRule type="cellIs" dxfId="116" priority="29" operator="notEqual">
      <formula>$J$36</formula>
    </cfRule>
  </conditionalFormatting>
  <conditionalFormatting sqref="J36:L36">
    <cfRule type="cellIs" dxfId="115" priority="27" operator="notEqual">
      <formula>$J$22</formula>
    </cfRule>
  </conditionalFormatting>
  <conditionalFormatting sqref="J37:L37">
    <cfRule type="expression" dxfId="114" priority="26">
      <formula>AND($J$37&lt;&gt;0,$J$37&gt;$J$38,$M$38=0)</formula>
    </cfRule>
  </conditionalFormatting>
  <conditionalFormatting sqref="K22:L22 K26:L36">
    <cfRule type="expression" dxfId="113" priority="42">
      <formula>AND($AI$2="【起前/部分払】",K22&lt;&gt;SUM(AC17:AN17))</formula>
    </cfRule>
    <cfRule type="cellIs" dxfId="112" priority="43" operator="notEqual">
      <formula>M22+P22</formula>
    </cfRule>
  </conditionalFormatting>
  <conditionalFormatting sqref="K25:L25">
    <cfRule type="expression" dxfId="111" priority="40">
      <formula>AND($AI$2="【起前】",K25&lt;&gt;SUM(AC20:AN20))</formula>
    </cfRule>
    <cfRule type="cellIs" dxfId="110" priority="41" operator="notEqual">
      <formula>N25+Q25</formula>
    </cfRule>
  </conditionalFormatting>
  <conditionalFormatting sqref="M37:O37">
    <cfRule type="expression" dxfId="109" priority="25">
      <formula>AND($M$37&lt;&gt;0,$M$37&gt;$M$38)</formula>
    </cfRule>
  </conditionalFormatting>
  <conditionalFormatting sqref="M22:AM22">
    <cfRule type="cellIs" dxfId="108" priority="34" operator="notEqual">
      <formula>M36</formula>
    </cfRule>
  </conditionalFormatting>
  <conditionalFormatting sqref="M36:AM36">
    <cfRule type="cellIs" dxfId="107" priority="31" operator="notEqual">
      <formula>M22</formula>
    </cfRule>
  </conditionalFormatting>
  <conditionalFormatting sqref="P37:S37">
    <cfRule type="expression" dxfId="106" priority="24">
      <formula>AND($P$37&lt;&gt;0,$P$37&gt;$P$38)</formula>
    </cfRule>
  </conditionalFormatting>
  <conditionalFormatting sqref="P93:AM121">
    <cfRule type="expression" dxfId="105" priority="1">
      <formula>$AP$90=FALSE</formula>
    </cfRule>
  </conditionalFormatting>
  <conditionalFormatting sqref="X12:AA21">
    <cfRule type="expression" dxfId="104" priority="21">
      <formula>$X12&lt;0</formula>
    </cfRule>
  </conditionalFormatting>
  <conditionalFormatting sqref="X25:AA35">
    <cfRule type="expression" dxfId="103" priority="23">
      <formula>$X25&lt;0</formula>
    </cfRule>
  </conditionalFormatting>
  <conditionalFormatting sqref="AD1">
    <cfRule type="containsText" dxfId="102" priority="39" operator="containsText" text="支出金額と収入金額が一致していません">
      <formula>NOT(ISERROR(SEARCH("支出金額と収入金額が一致していません",AD1)))</formula>
    </cfRule>
  </conditionalFormatting>
  <dataValidations xWindow="412" yWindow="492" count="17">
    <dataValidation type="list" allowBlank="1" showInputMessage="1" showErrorMessage="1" sqref="F39" xr:uid="{A8B325ED-F017-4A49-A07F-FA1FC926DC6A}">
      <formula1>$AO$51:$AO$53</formula1>
    </dataValidation>
    <dataValidation type="whole" allowBlank="1" showInputMessage="1" showErrorMessage="1" prompt="借入月を入力してください。_x000a__x000a_(注)借入申込書の提出日ではありません。" sqref="AF11:AG11" xr:uid="{6E23824A-A534-4EF5-8DA6-1F8420287FDE}">
      <formula1>1</formula1>
      <formula2>12</formula2>
    </dataValidation>
    <dataValidation type="list" allowBlank="1" showInputMessage="1" showErrorMessage="1" sqref="Z38:AM38" xr:uid="{8EA5E101-3FA8-43F4-87EF-2B88B069173C}">
      <formula1>$AO$25:$AO$34</formula1>
    </dataValidation>
    <dataValidation allowBlank="1" showInputMessage="1" showErrorMessage="1" prompt="合計の計算式が入っています" sqref="M22:AM22 J25:L36 M36:AM36 J12:L22" xr:uid="{D40CD870-C2E2-44A6-A173-BC3B99835027}"/>
    <dataValidation type="list" allowBlank="1" showInputMessage="1" showErrorMessage="1" sqref="Z37:AM37" xr:uid="{78C9A3FF-A6F5-4622-8736-23D468BAE0D4}">
      <formula1>$AO$20:$AO$23</formula1>
    </dataValidation>
    <dataValidation type="list" allowBlank="1" showInputMessage="1" showErrorMessage="1" sqref="H45:H48" xr:uid="{93573372-9D5B-44EF-88C3-1F54780D0651}">
      <formula1>$AO$44</formula1>
    </dataValidation>
    <dataValidation type="list" allowBlank="1" showInputMessage="1" showErrorMessage="1" sqref="Y43" xr:uid="{AD71E786-C888-440B-BCF0-1B22EEEC04E1}">
      <formula1>$AO$13:$AO$14</formula1>
    </dataValidation>
    <dataValidation type="list" allowBlank="1" showInputMessage="1" showErrorMessage="1" sqref="AB4:AC4 AH4:AI4" xr:uid="{115A9BB0-176F-490B-BA78-961275F3BCAC}">
      <formula1>$AO$51:$AO$54</formula1>
    </dataValidation>
    <dataValidation allowBlank="1" showInputMessage="1" showErrorMessage="1" prompt="※入力不要※_x000a_合計の式が入っています。" sqref="U119 Q108 P109 P111:P116 AF119 AF115:AF116 X115:X116 P93 X93 AF93 X98 AF98 X107 AF107 X111 AF111 P95 P98:P107 Q99:U107 Q96" xr:uid="{E93F13EA-AB33-4CE7-BE30-104EDB06B1DC}"/>
    <dataValidation type="list" allowBlank="1" showInputMessage="1" showErrorMessage="1" sqref="S80 Z80 Z74 S77" xr:uid="{6C02B2AD-9FA2-4DBB-8032-293CCDA9EE28}">
      <formula1>$A$69:$B$69</formula1>
    </dataValidation>
    <dataValidation allowBlank="1" showInputMessage="1" showErrorMessage="1" prompt="【　　】内には、起債対象外事業費に対応する国・都道府県補助金の額を記入する。" sqref="Y97:AD97" xr:uid="{2E9624C8-6D16-4720-B765-690424DDF251}"/>
    <dataValidation type="list" allowBlank="1" showInputMessage="1" showErrorMessage="1" sqref="Z87:Z88 S83" xr:uid="{42734C7C-DFE6-4FF6-9F69-B0B0535746F0}">
      <formula1>#REF!</formula1>
    </dataValidation>
    <dataValidation type="list" allowBlank="1" showInputMessage="1" showErrorMessage="1" sqref="S74" xr:uid="{A705A9CA-4BF9-457C-A62A-1DD2A5C5B004}">
      <formula1>$AQ$71:$AR$71</formula1>
    </dataValidation>
    <dataValidation type="list" allowBlank="1" showInputMessage="1" sqref="W45:AD48" xr:uid="{BC299EE4-F80F-4B58-B97E-B32035B20285}">
      <formula1>"1次分,2次分,2次分(国補正第〇号),最終分,最終分(国補正第〇号)"</formula1>
    </dataValidation>
    <dataValidation type="list" showInputMessage="1" showErrorMessage="1" sqref="Z72:Z73 AF84:AF85 Z81:Z86 Z75:Z79 S75:S76 S78:S79 S81:S82 S84:S85 K72:K86 S72:S73" xr:uid="{AAF75354-FF2B-4267-8DF1-A0CB13382FB3}">
      <formula1>$AQ$71:$AR$71</formula1>
    </dataValidation>
    <dataValidation type="list" allowBlank="1" showInputMessage="1" showErrorMessage="1" sqref="N41:N43 Q41 AD39 AG39 AJ39 AI41 Z41:Z43 AC41 AF41:AF42" xr:uid="{E5218498-C458-43D1-B2D6-C431C8094C6B}">
      <formula1>$AO$41:$AO$42</formula1>
    </dataValidation>
    <dataValidation type="list" allowBlank="1" showInputMessage="1" showErrorMessage="1" sqref="AA39" xr:uid="{E31645F2-43E3-4C95-8D5B-51308C59385C}">
      <formula1>$AO$39:$AO$40</formula1>
    </dataValidation>
  </dataValidations>
  <printOptions horizontalCentered="1"/>
  <pageMargins left="0.19685039370078741" right="0.19685039370078741" top="0.6692913385826772" bottom="0.19685039370078741" header="0.31496062992125984" footer="3.937007874015748E-2"/>
  <pageSetup paperSize="9" scale="73" orientation="landscape" blackAndWhite="1" horizontalDpi="1200" verticalDpi="1200" r:id="rId1"/>
  <headerFooter differentFirst="1"/>
  <rowBreaks count="1" manualBreakCount="1">
    <brk id="6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42424" r:id="rId4" name="Check Box 88">
              <controlPr defaultSize="0" autoFill="0" autoLine="0" autoPict="0">
                <anchor moveWithCells="1">
                  <from>
                    <xdr:col>29</xdr:col>
                    <xdr:colOff>19050</xdr:colOff>
                    <xdr:row>65</xdr:row>
                    <xdr:rowOff>120650</xdr:rowOff>
                  </from>
                  <to>
                    <xdr:col>29</xdr:col>
                    <xdr:colOff>228600</xdr:colOff>
                    <xdr:row>66</xdr:row>
                    <xdr:rowOff>152400</xdr:rowOff>
                  </to>
                </anchor>
              </controlPr>
            </control>
          </mc:Choice>
        </mc:AlternateContent>
        <mc:AlternateContent xmlns:mc="http://schemas.openxmlformats.org/markup-compatibility/2006">
          <mc:Choice Requires="x14">
            <control shapeId="142429" r:id="rId5" name="Check Box 93">
              <controlPr defaultSize="0" autoFill="0" autoLine="0" autoPict="0">
                <anchor moveWithCells="1">
                  <from>
                    <xdr:col>29</xdr:col>
                    <xdr:colOff>19050</xdr:colOff>
                    <xdr:row>66</xdr:row>
                    <xdr:rowOff>82550</xdr:rowOff>
                  </from>
                  <to>
                    <xdr:col>29</xdr:col>
                    <xdr:colOff>228600</xdr:colOff>
                    <xdr:row>68</xdr:row>
                    <xdr:rowOff>44450</xdr:rowOff>
                  </to>
                </anchor>
              </controlPr>
            </control>
          </mc:Choice>
        </mc:AlternateContent>
        <mc:AlternateContent xmlns:mc="http://schemas.openxmlformats.org/markup-compatibility/2006">
          <mc:Choice Requires="x14">
            <control shapeId="142431" r:id="rId6" name="Check Box 95">
              <controlPr defaultSize="0" autoFill="0" autoLine="0" autoPict="0">
                <anchor moveWithCells="1">
                  <from>
                    <xdr:col>29</xdr:col>
                    <xdr:colOff>19050</xdr:colOff>
                    <xdr:row>67</xdr:row>
                    <xdr:rowOff>139700</xdr:rowOff>
                  </from>
                  <to>
                    <xdr:col>29</xdr:col>
                    <xdr:colOff>241300</xdr:colOff>
                    <xdr:row>70</xdr:row>
                    <xdr:rowOff>12700</xdr:rowOff>
                  </to>
                </anchor>
              </controlPr>
            </control>
          </mc:Choice>
        </mc:AlternateContent>
        <mc:AlternateContent xmlns:mc="http://schemas.openxmlformats.org/markup-compatibility/2006">
          <mc:Choice Requires="x14">
            <control shapeId="142478" r:id="rId7" name="Check Box 142">
              <controlPr defaultSize="0" autoFill="0" autoLine="0" autoPict="0">
                <anchor moveWithCells="1">
                  <from>
                    <xdr:col>6</xdr:col>
                    <xdr:colOff>107950</xdr:colOff>
                    <xdr:row>75</xdr:row>
                    <xdr:rowOff>101600</xdr:rowOff>
                  </from>
                  <to>
                    <xdr:col>6</xdr:col>
                    <xdr:colOff>368300</xdr:colOff>
                    <xdr:row>77</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556C-1DC0-44A1-AF3C-6A3919205E03}">
  <sheetPr codeName="Sheet4"/>
  <dimension ref="A1:C72"/>
  <sheetViews>
    <sheetView showWhiteSpace="0" view="pageBreakPreview" zoomScale="70" zoomScaleNormal="100" zoomScaleSheetLayoutView="70" zoomScalePageLayoutView="70" workbookViewId="0">
      <selection sqref="A1:C1"/>
    </sheetView>
  </sheetViews>
  <sheetFormatPr defaultColWidth="9" defaultRowHeight="18" customHeight="1" x14ac:dyDescent="0.2"/>
  <cols>
    <col min="1" max="1" width="5.08984375" style="60" customWidth="1"/>
    <col min="2" max="2" width="141.81640625" style="60" customWidth="1"/>
    <col min="3" max="3" width="3" style="60" customWidth="1"/>
    <col min="4" max="4" width="9" style="60" customWidth="1"/>
    <col min="5" max="16384" width="9" style="60"/>
  </cols>
  <sheetData>
    <row r="1" spans="1:3" s="59" customFormat="1" ht="46.5" customHeight="1" x14ac:dyDescent="0.2">
      <c r="A1" s="1020" t="s">
        <v>137</v>
      </c>
      <c r="B1" s="1020"/>
      <c r="C1" s="1020"/>
    </row>
    <row r="2" spans="1:3" ht="26.25" customHeight="1" x14ac:dyDescent="0.2">
      <c r="A2" s="1014" t="s">
        <v>138</v>
      </c>
      <c r="B2" s="1014"/>
      <c r="C2" s="1014"/>
    </row>
    <row r="3" spans="1:3" ht="21.75" customHeight="1" x14ac:dyDescent="0.2">
      <c r="A3" s="1021" t="s">
        <v>139</v>
      </c>
      <c r="B3" s="1021"/>
      <c r="C3" s="1021"/>
    </row>
    <row r="4" spans="1:3" ht="26.25" customHeight="1" x14ac:dyDescent="0.2">
      <c r="A4" s="61"/>
      <c r="B4" s="1022"/>
      <c r="C4" s="1022"/>
    </row>
    <row r="5" spans="1:3" ht="20.25" customHeight="1" x14ac:dyDescent="0.2">
      <c r="A5" s="1014" t="s">
        <v>471</v>
      </c>
      <c r="B5" s="1014"/>
    </row>
    <row r="6" spans="1:3" ht="21.75" customHeight="1" x14ac:dyDescent="0.2">
      <c r="A6" s="1014" t="s">
        <v>140</v>
      </c>
      <c r="B6" s="1014"/>
    </row>
    <row r="7" spans="1:3" ht="21.75" customHeight="1" x14ac:dyDescent="0.2">
      <c r="A7" s="1014" t="s">
        <v>141</v>
      </c>
      <c r="B7" s="1014"/>
    </row>
    <row r="8" spans="1:3" ht="26.25" customHeight="1" x14ac:dyDescent="0.2">
      <c r="A8" s="1017"/>
      <c r="B8" s="1017"/>
    </row>
    <row r="9" spans="1:3" ht="26.25" customHeight="1" x14ac:dyDescent="0.2">
      <c r="A9" s="1014" t="s">
        <v>182</v>
      </c>
      <c r="B9" s="1014"/>
    </row>
    <row r="10" spans="1:3" ht="26.25" customHeight="1" x14ac:dyDescent="0.2">
      <c r="A10" s="1014" t="s">
        <v>142</v>
      </c>
      <c r="B10" s="1014"/>
    </row>
    <row r="11" spans="1:3" ht="26.25" customHeight="1" x14ac:dyDescent="0.2">
      <c r="A11" s="62"/>
      <c r="B11" s="62" t="s">
        <v>143</v>
      </c>
    </row>
    <row r="12" spans="1:3" ht="204" customHeight="1" x14ac:dyDescent="0.2">
      <c r="A12" s="63"/>
      <c r="B12" s="63"/>
    </row>
    <row r="13" spans="1:3" ht="26.25" customHeight="1" x14ac:dyDescent="0.2">
      <c r="B13" s="64"/>
    </row>
    <row r="14" spans="1:3" ht="26.25" customHeight="1" x14ac:dyDescent="0.2">
      <c r="B14" s="64"/>
    </row>
    <row r="15" spans="1:3" ht="26.25" customHeight="1" x14ac:dyDescent="0.2">
      <c r="B15" s="64"/>
    </row>
    <row r="16" spans="1:3" ht="26.25" customHeight="1" x14ac:dyDescent="0.2">
      <c r="A16" s="1014" t="s">
        <v>144</v>
      </c>
      <c r="B16" s="1014"/>
    </row>
    <row r="17" spans="1:3" ht="26.25" customHeight="1" x14ac:dyDescent="0.2">
      <c r="A17" s="1014" t="s">
        <v>183</v>
      </c>
      <c r="B17" s="1014"/>
    </row>
    <row r="18" spans="1:3" ht="26.25" customHeight="1" x14ac:dyDescent="0.2">
      <c r="B18" s="64"/>
    </row>
    <row r="19" spans="1:3" ht="26.25" customHeight="1" x14ac:dyDescent="0.2">
      <c r="A19" s="1014" t="s">
        <v>356</v>
      </c>
      <c r="B19" s="1014"/>
    </row>
    <row r="20" spans="1:3" ht="26.25" customHeight="1" x14ac:dyDescent="0.2">
      <c r="A20" s="1019" t="s">
        <v>184</v>
      </c>
      <c r="B20" s="1019"/>
    </row>
    <row r="21" spans="1:3" ht="26.25" customHeight="1" x14ac:dyDescent="0.2">
      <c r="B21" s="65"/>
    </row>
    <row r="22" spans="1:3" ht="26.25" customHeight="1" x14ac:dyDescent="0.2">
      <c r="A22" s="1014" t="s">
        <v>358</v>
      </c>
      <c r="B22" s="1014"/>
    </row>
    <row r="23" spans="1:3" ht="26.25" customHeight="1" x14ac:dyDescent="0.2">
      <c r="A23" s="1014" t="s">
        <v>357</v>
      </c>
      <c r="B23" s="1014"/>
    </row>
    <row r="24" spans="1:3" ht="26.25" customHeight="1" x14ac:dyDescent="0.2">
      <c r="A24" s="60" t="s">
        <v>145</v>
      </c>
      <c r="B24" s="64"/>
    </row>
    <row r="25" spans="1:3" ht="26.25" customHeight="1" x14ac:dyDescent="0.2">
      <c r="A25" s="1014" t="s">
        <v>146</v>
      </c>
      <c r="B25" s="1014"/>
      <c r="C25" s="1014"/>
    </row>
    <row r="26" spans="1:3" ht="26.25" customHeight="1" x14ac:dyDescent="0.2">
      <c r="B26" s="66" t="s">
        <v>147</v>
      </c>
    </row>
    <row r="27" spans="1:3" ht="26.25" customHeight="1" x14ac:dyDescent="0.2">
      <c r="A27" s="1014" t="s">
        <v>148</v>
      </c>
      <c r="B27" s="1014"/>
    </row>
    <row r="28" spans="1:3" ht="26.25" customHeight="1" x14ac:dyDescent="0.2">
      <c r="A28" s="1014" t="s">
        <v>149</v>
      </c>
      <c r="B28" s="1014"/>
    </row>
    <row r="29" spans="1:3" ht="26.25" customHeight="1" x14ac:dyDescent="0.2">
      <c r="A29" s="1015" t="s">
        <v>185</v>
      </c>
      <c r="B29" s="1015"/>
    </row>
    <row r="30" spans="1:3" ht="26.25" customHeight="1" x14ac:dyDescent="0.2">
      <c r="A30" s="67"/>
      <c r="B30" s="68"/>
    </row>
    <row r="31" spans="1:3" ht="26.25" customHeight="1" x14ac:dyDescent="0.2">
      <c r="A31" s="1018" t="s">
        <v>150</v>
      </c>
      <c r="B31" s="1018"/>
      <c r="C31" s="1018"/>
    </row>
    <row r="32" spans="1:3" ht="26.25" customHeight="1" x14ac:dyDescent="0.2">
      <c r="A32" s="1014" t="s">
        <v>179</v>
      </c>
      <c r="B32" s="1014"/>
    </row>
    <row r="33" spans="1:2" ht="26.25" customHeight="1" x14ac:dyDescent="0.2">
      <c r="A33" s="1014" t="s">
        <v>151</v>
      </c>
      <c r="B33" s="1014"/>
    </row>
    <row r="34" spans="1:2" ht="372.75" customHeight="1" x14ac:dyDescent="0.2">
      <c r="A34" s="1017"/>
      <c r="B34" s="1017"/>
    </row>
    <row r="35" spans="1:2" ht="26.25" customHeight="1" x14ac:dyDescent="0.2">
      <c r="A35" s="1014" t="s">
        <v>549</v>
      </c>
      <c r="B35" s="1014"/>
    </row>
    <row r="36" spans="1:2" ht="28.5" customHeight="1" x14ac:dyDescent="0.2">
      <c r="A36" s="1014" t="s">
        <v>550</v>
      </c>
      <c r="B36" s="1014"/>
    </row>
    <row r="37" spans="1:2" ht="26.25" customHeight="1" x14ac:dyDescent="0.2">
      <c r="A37" s="67"/>
      <c r="B37" s="69"/>
    </row>
    <row r="38" spans="1:2" ht="26.25" customHeight="1" x14ac:dyDescent="0.2">
      <c r="A38" s="1014" t="s">
        <v>152</v>
      </c>
      <c r="B38" s="1014"/>
    </row>
    <row r="39" spans="1:2" ht="26.25" customHeight="1" x14ac:dyDescent="0.2">
      <c r="A39" s="1015" t="s">
        <v>153</v>
      </c>
      <c r="B39" s="1015"/>
    </row>
    <row r="40" spans="1:2" ht="26.25" customHeight="1" x14ac:dyDescent="0.2">
      <c r="A40" s="1015" t="s">
        <v>154</v>
      </c>
      <c r="B40" s="1015"/>
    </row>
    <row r="41" spans="1:2" ht="26.25" customHeight="1" x14ac:dyDescent="0.2">
      <c r="A41" s="1015" t="s">
        <v>155</v>
      </c>
      <c r="B41" s="1015"/>
    </row>
    <row r="42" spans="1:2" ht="26.25" customHeight="1" x14ac:dyDescent="0.2">
      <c r="A42" s="1015" t="s">
        <v>156</v>
      </c>
      <c r="B42" s="1015"/>
    </row>
    <row r="43" spans="1:2" ht="26.25" customHeight="1" x14ac:dyDescent="0.2">
      <c r="A43" s="1015" t="s">
        <v>157</v>
      </c>
      <c r="B43" s="1015"/>
    </row>
    <row r="44" spans="1:2" ht="26.25" customHeight="1" x14ac:dyDescent="0.2">
      <c r="A44" s="1015" t="s">
        <v>158</v>
      </c>
      <c r="B44" s="1015"/>
    </row>
    <row r="45" spans="1:2" ht="26.25" customHeight="1" x14ac:dyDescent="0.2">
      <c r="A45" s="1015" t="s">
        <v>159</v>
      </c>
      <c r="B45" s="1015"/>
    </row>
    <row r="46" spans="1:2" ht="26.25" customHeight="1" x14ac:dyDescent="0.2">
      <c r="A46" s="1015" t="s">
        <v>160</v>
      </c>
      <c r="B46" s="1015"/>
    </row>
    <row r="47" spans="1:2" ht="26.25" customHeight="1" x14ac:dyDescent="0.2">
      <c r="A47" s="70"/>
      <c r="B47" s="70" t="s">
        <v>161</v>
      </c>
    </row>
    <row r="48" spans="1:2" ht="26.25" customHeight="1" x14ac:dyDescent="0.2">
      <c r="A48" s="1015" t="s">
        <v>162</v>
      </c>
      <c r="B48" s="1015"/>
    </row>
    <row r="49" spans="1:2" ht="26.25" customHeight="1" x14ac:dyDescent="0.2">
      <c r="A49" s="1015" t="s">
        <v>163</v>
      </c>
      <c r="B49" s="1015"/>
    </row>
    <row r="50" spans="1:2" ht="26.25" customHeight="1" x14ac:dyDescent="0.2">
      <c r="A50" s="1015" t="s">
        <v>164</v>
      </c>
      <c r="B50" s="1015"/>
    </row>
    <row r="51" spans="1:2" ht="26.25" customHeight="1" x14ac:dyDescent="0.2">
      <c r="A51" s="67"/>
      <c r="B51" s="69"/>
    </row>
    <row r="52" spans="1:2" ht="26.25" customHeight="1" x14ac:dyDescent="0.2">
      <c r="A52" s="1014" t="s">
        <v>165</v>
      </c>
      <c r="B52" s="1014"/>
    </row>
    <row r="53" spans="1:2" ht="26.25" customHeight="1" x14ac:dyDescent="0.2">
      <c r="A53" s="67"/>
      <c r="B53" s="67"/>
    </row>
    <row r="54" spans="1:2" ht="36.5" customHeight="1" x14ac:dyDescent="0.2">
      <c r="A54" s="1014" t="s">
        <v>166</v>
      </c>
      <c r="B54" s="1014"/>
    </row>
    <row r="55" spans="1:2" ht="25.5" customHeight="1" x14ac:dyDescent="0.2">
      <c r="A55" s="1014" t="s">
        <v>167</v>
      </c>
      <c r="B55" s="1014"/>
    </row>
    <row r="56" spans="1:2" ht="25.5" customHeight="1" x14ac:dyDescent="0.2">
      <c r="A56" s="1014" t="s">
        <v>168</v>
      </c>
      <c r="B56" s="1014"/>
    </row>
    <row r="57" spans="1:2" ht="26.25" customHeight="1" x14ac:dyDescent="0.2">
      <c r="A57" s="71"/>
      <c r="B57" s="71"/>
    </row>
    <row r="58" spans="1:2" ht="41.5" customHeight="1" x14ac:dyDescent="0.2">
      <c r="A58" s="1014" t="s">
        <v>169</v>
      </c>
      <c r="B58" s="1014"/>
    </row>
    <row r="59" spans="1:2" ht="23.25" customHeight="1" x14ac:dyDescent="0.2">
      <c r="A59" s="1014" t="s">
        <v>145</v>
      </c>
      <c r="B59" s="1014"/>
    </row>
    <row r="60" spans="1:2" ht="215.25" customHeight="1" x14ac:dyDescent="0.2">
      <c r="A60" s="72"/>
      <c r="B60" s="72"/>
    </row>
    <row r="61" spans="1:2" ht="23.25" customHeight="1" x14ac:dyDescent="0.2">
      <c r="A61" s="1014" t="s">
        <v>170</v>
      </c>
      <c r="B61" s="1014"/>
    </row>
    <row r="62" spans="1:2" ht="23.25" customHeight="1" x14ac:dyDescent="0.2">
      <c r="A62" s="1014" t="s">
        <v>171</v>
      </c>
      <c r="B62" s="1014"/>
    </row>
    <row r="63" spans="1:2" ht="26.25" customHeight="1" x14ac:dyDescent="0.2">
      <c r="A63" s="72"/>
      <c r="B63" s="72"/>
    </row>
    <row r="64" spans="1:2" ht="26.25" customHeight="1" x14ac:dyDescent="0.2">
      <c r="A64" s="1014" t="s">
        <v>172</v>
      </c>
      <c r="B64" s="1014"/>
    </row>
    <row r="65" spans="1:2" ht="26.25" customHeight="1" x14ac:dyDescent="0.2">
      <c r="A65" s="1014" t="s">
        <v>173</v>
      </c>
      <c r="B65" s="1014"/>
    </row>
    <row r="66" spans="1:2" ht="29.25" customHeight="1" x14ac:dyDescent="0.2">
      <c r="A66" s="1015" t="s">
        <v>174</v>
      </c>
      <c r="B66" s="1015"/>
    </row>
    <row r="67" spans="1:2" ht="29.25" customHeight="1" x14ac:dyDescent="0.2">
      <c r="A67" s="1015" t="s">
        <v>175</v>
      </c>
      <c r="B67" s="1015"/>
    </row>
    <row r="68" spans="1:2" ht="29.25" customHeight="1" x14ac:dyDescent="0.2">
      <c r="A68" s="1015" t="s">
        <v>176</v>
      </c>
      <c r="B68" s="1015"/>
    </row>
    <row r="69" spans="1:2" ht="26.25" customHeight="1" x14ac:dyDescent="0.2">
      <c r="A69" s="1016" t="s">
        <v>177</v>
      </c>
      <c r="B69" s="1016"/>
    </row>
    <row r="70" spans="1:2" ht="14.25" customHeight="1" x14ac:dyDescent="0.2">
      <c r="A70" s="73"/>
      <c r="B70" s="73"/>
    </row>
    <row r="71" spans="1:2" ht="26.25" customHeight="1" x14ac:dyDescent="0.2"/>
    <row r="72" spans="1:2" ht="15" customHeight="1" x14ac:dyDescent="0.2"/>
  </sheetData>
  <mergeCells count="52">
    <mergeCell ref="A6:B6"/>
    <mergeCell ref="A1:C1"/>
    <mergeCell ref="A2:C2"/>
    <mergeCell ref="A3:C3"/>
    <mergeCell ref="B4:C4"/>
    <mergeCell ref="A5:B5"/>
    <mergeCell ref="A27:B27"/>
    <mergeCell ref="A7:B7"/>
    <mergeCell ref="A8:B8"/>
    <mergeCell ref="A9:B9"/>
    <mergeCell ref="A10:B10"/>
    <mergeCell ref="A16:B16"/>
    <mergeCell ref="A17:B17"/>
    <mergeCell ref="A19:B19"/>
    <mergeCell ref="A20:B20"/>
    <mergeCell ref="A22:B22"/>
    <mergeCell ref="A23:B23"/>
    <mergeCell ref="A25:C25"/>
    <mergeCell ref="A28:B28"/>
    <mergeCell ref="A29:B29"/>
    <mergeCell ref="A31:C31"/>
    <mergeCell ref="A32:B32"/>
    <mergeCell ref="A33:B33"/>
    <mergeCell ref="A34:B34"/>
    <mergeCell ref="A46:B46"/>
    <mergeCell ref="A35:B35"/>
    <mergeCell ref="A36:B36"/>
    <mergeCell ref="A38:B38"/>
    <mergeCell ref="A39:B39"/>
    <mergeCell ref="A40:B40"/>
    <mergeCell ref="A41:B41"/>
    <mergeCell ref="A42:B42"/>
    <mergeCell ref="A43:B43"/>
    <mergeCell ref="A44:B44"/>
    <mergeCell ref="A45:B45"/>
    <mergeCell ref="A64:B64"/>
    <mergeCell ref="A48:B48"/>
    <mergeCell ref="A49:B49"/>
    <mergeCell ref="A50:B50"/>
    <mergeCell ref="A52:B52"/>
    <mergeCell ref="A54:B54"/>
    <mergeCell ref="A55:B55"/>
    <mergeCell ref="A56:B56"/>
    <mergeCell ref="A58:B58"/>
    <mergeCell ref="A59:B59"/>
    <mergeCell ref="A61:B61"/>
    <mergeCell ref="A62:B62"/>
    <mergeCell ref="A65:B65"/>
    <mergeCell ref="A66:B66"/>
    <mergeCell ref="A67:B67"/>
    <mergeCell ref="A68:B68"/>
    <mergeCell ref="A69:B69"/>
  </mergeCells>
  <phoneticPr fontId="14"/>
  <printOptions horizontalCentered="1"/>
  <pageMargins left="0.39370078740157483" right="0.43307086614173229" top="0.78740157480314965" bottom="0.78740157480314965" header="0.51181102362204722" footer="0.51181102362204722"/>
  <pageSetup paperSize="9" scale="56" orientation="portrait" r:id="rId1"/>
  <headerFooter differentFirst="1" alignWithMargins="0"/>
  <rowBreaks count="1" manualBreakCount="1">
    <brk id="34"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9368-6AD3-477A-9B74-2EBFE3A9715A}">
  <sheetPr codeName="Sheet7">
    <tabColor theme="8" tint="-0.499984740745262"/>
  </sheetPr>
  <dimension ref="C1:AT208"/>
  <sheetViews>
    <sheetView view="pageBreakPreview" zoomScale="85" zoomScaleNormal="100" zoomScaleSheetLayoutView="85" zoomScalePageLayoutView="85" workbookViewId="0">
      <selection activeCell="Y30" sqref="Y30:AB30"/>
    </sheetView>
  </sheetViews>
  <sheetFormatPr defaultColWidth="9" defaultRowHeight="13" x14ac:dyDescent="0.2"/>
  <cols>
    <col min="1" max="2" width="2.54296875" style="76" customWidth="1"/>
    <col min="3" max="3" width="2.81640625" style="76" customWidth="1"/>
    <col min="4" max="4" width="8.453125" style="76" customWidth="1"/>
    <col min="5" max="5" width="3.81640625" style="76" customWidth="1"/>
    <col min="6" max="6" width="4.453125" style="76" customWidth="1"/>
    <col min="7" max="7" width="8.6328125" style="76" customWidth="1"/>
    <col min="8" max="8" width="6" style="76" customWidth="1"/>
    <col min="9" max="9" width="2.453125" style="76" customWidth="1"/>
    <col min="10" max="10" width="3.1796875" style="76" customWidth="1"/>
    <col min="11" max="11" width="6.90625" style="76" customWidth="1"/>
    <col min="12" max="13" width="3.81640625" style="76" customWidth="1"/>
    <col min="14" max="14" width="6.90625" style="76" customWidth="1"/>
    <col min="15" max="15" width="4.453125" style="76" bestFit="1" customWidth="1"/>
    <col min="16" max="16" width="3" style="76" customWidth="1"/>
    <col min="17" max="17" width="3.81640625" style="76" customWidth="1"/>
    <col min="18" max="18" width="3.08984375" style="76" customWidth="1"/>
    <col min="19" max="20" width="4" style="76" customWidth="1"/>
    <col min="21" max="36" width="3.81640625" style="76" customWidth="1"/>
    <col min="37" max="37" width="3.36328125" style="76" customWidth="1"/>
    <col min="38" max="40" width="3.81640625" style="76" customWidth="1"/>
    <col min="41" max="16384" width="9" style="76"/>
  </cols>
  <sheetData>
    <row r="1" spans="3:46" ht="4.5" customHeight="1" x14ac:dyDescent="0.2"/>
    <row r="2" spans="3:46" ht="4.5" customHeight="1" x14ac:dyDescent="0.2"/>
    <row r="3" spans="3:46" ht="36.5" customHeight="1" thickBot="1" x14ac:dyDescent="0.25">
      <c r="E3" s="1399" t="str">
        <f>HYPERLINK("#C40","記載例①")</f>
        <v>記載例①</v>
      </c>
      <c r="F3" s="1400"/>
      <c r="G3" s="1400"/>
      <c r="H3" s="1400"/>
      <c r="I3" s="1401"/>
      <c r="M3" s="1403" t="str">
        <f>HYPERLINK("#C90","記載例②")</f>
        <v>記載例②</v>
      </c>
      <c r="N3" s="1400"/>
      <c r="O3" s="1400"/>
      <c r="P3" s="1400"/>
      <c r="Q3" s="1400"/>
      <c r="R3" s="1401"/>
      <c r="V3" s="1403" t="str">
        <f>HYPERLINK("#C140","記載例③")</f>
        <v>記載例③</v>
      </c>
      <c r="W3" s="1400"/>
      <c r="X3" s="1400"/>
      <c r="Y3" s="1400"/>
      <c r="Z3" s="1400"/>
      <c r="AA3" s="1401"/>
      <c r="AE3" s="1403" t="str">
        <f>HYPERLINK("#C190","記載例④")</f>
        <v>記載例④</v>
      </c>
      <c r="AF3" s="1400"/>
      <c r="AG3" s="1400"/>
      <c r="AH3" s="1400"/>
      <c r="AI3" s="1400"/>
      <c r="AJ3" s="1401"/>
      <c r="AO3" s="519">
        <v>7</v>
      </c>
      <c r="AP3" s="520" t="s">
        <v>488</v>
      </c>
      <c r="AQ3"/>
      <c r="AR3"/>
      <c r="AS3"/>
      <c r="AT3"/>
    </row>
    <row r="4" spans="3:46" ht="23" customHeight="1" thickTop="1" x14ac:dyDescent="0.2">
      <c r="E4" s="1402" t="s">
        <v>479</v>
      </c>
      <c r="F4" s="1402"/>
      <c r="G4" s="1402"/>
      <c r="H4" s="1402"/>
      <c r="I4" s="1402"/>
      <c r="J4" s="559"/>
      <c r="K4" s="559"/>
      <c r="L4" s="1402" t="s">
        <v>480</v>
      </c>
      <c r="M4" s="1402"/>
      <c r="N4" s="1402"/>
      <c r="O4" s="1402"/>
      <c r="P4" s="1402"/>
      <c r="Q4" s="1402"/>
      <c r="R4" s="1402"/>
      <c r="S4" s="1402"/>
      <c r="T4" s="559"/>
      <c r="U4" s="559"/>
      <c r="V4" s="1402" t="s">
        <v>481</v>
      </c>
      <c r="W4" s="1402"/>
      <c r="X4" s="1402"/>
      <c r="Y4" s="1402"/>
      <c r="Z4" s="1402"/>
      <c r="AA4" s="1402"/>
      <c r="AB4" s="559"/>
      <c r="AC4" s="559"/>
      <c r="AD4" s="559"/>
      <c r="AE4" s="1402" t="s">
        <v>482</v>
      </c>
      <c r="AF4" s="1402"/>
      <c r="AG4" s="1402"/>
      <c r="AH4" s="1402"/>
      <c r="AI4" s="1402"/>
      <c r="AJ4" s="1402"/>
    </row>
    <row r="5" spans="3:46" ht="7" customHeight="1" x14ac:dyDescent="0.2"/>
    <row r="6" spans="3:46" ht="7" customHeight="1" x14ac:dyDescent="0.2"/>
    <row r="7" spans="3:46" ht="7" customHeight="1" x14ac:dyDescent="0.2"/>
    <row r="9" spans="3:46" x14ac:dyDescent="0.2">
      <c r="C9" s="74" t="s">
        <v>2</v>
      </c>
      <c r="D9" s="75"/>
      <c r="E9" s="75"/>
      <c r="F9" s="75"/>
      <c r="G9" s="1404" t="str">
        <f>HYPERLINK("#C1","上に戻る")</f>
        <v>上に戻る</v>
      </c>
      <c r="H9" s="1405"/>
      <c r="I9" s="1405"/>
      <c r="J9" s="1406"/>
      <c r="K9" s="75"/>
      <c r="L9" s="75"/>
      <c r="M9" s="75"/>
      <c r="N9" s="75"/>
      <c r="O9" s="75"/>
      <c r="P9" s="75"/>
      <c r="Q9" s="75"/>
      <c r="R9" s="75"/>
      <c r="S9" s="75"/>
      <c r="T9" s="75"/>
      <c r="U9" s="75"/>
      <c r="V9" s="75"/>
      <c r="W9" s="75"/>
      <c r="X9" s="75"/>
      <c r="Y9" s="75"/>
      <c r="Z9" s="75"/>
      <c r="AA9" s="75"/>
      <c r="AB9" s="75"/>
      <c r="AC9" s="75"/>
      <c r="AD9" s="75"/>
      <c r="AE9" s="1053"/>
      <c r="AF9" s="1053"/>
      <c r="AG9" s="1053"/>
      <c r="AH9" s="1053"/>
      <c r="AI9" s="1053"/>
      <c r="AJ9" s="1053"/>
      <c r="AK9" s="1053"/>
      <c r="AL9" s="1053"/>
      <c r="AM9" s="1053"/>
      <c r="AN9" s="1053"/>
    </row>
    <row r="10" spans="3:46" ht="13.5" thickBot="1" x14ac:dyDescent="0.25">
      <c r="C10" s="77"/>
      <c r="D10" s="77"/>
      <c r="E10" s="77"/>
      <c r="F10" s="77"/>
      <c r="G10" s="1407"/>
      <c r="H10" s="1408"/>
      <c r="I10" s="1408"/>
      <c r="J10" s="1409"/>
      <c r="K10" s="77"/>
      <c r="L10" s="77"/>
      <c r="M10" s="77"/>
      <c r="N10" s="77"/>
      <c r="O10" s="77" t="s">
        <v>186</v>
      </c>
      <c r="P10" s="77"/>
      <c r="Q10" s="77"/>
      <c r="R10" s="77"/>
      <c r="S10" s="77"/>
      <c r="T10" s="77"/>
      <c r="U10" s="77"/>
      <c r="V10" s="77"/>
      <c r="W10" s="77"/>
      <c r="X10" s="77"/>
      <c r="Y10" s="77"/>
      <c r="Z10" s="77"/>
      <c r="AA10" s="77"/>
      <c r="AB10" s="77"/>
      <c r="AC10" s="77"/>
      <c r="AD10" s="77"/>
      <c r="AE10" s="77"/>
      <c r="AF10" s="77"/>
      <c r="AG10" s="77"/>
      <c r="AH10" s="77"/>
      <c r="AI10" s="77"/>
      <c r="AJ10" s="1053" t="s">
        <v>187</v>
      </c>
      <c r="AK10" s="1053"/>
      <c r="AL10" s="1053"/>
      <c r="AM10" s="1053"/>
      <c r="AN10" s="1053"/>
    </row>
    <row r="11" spans="3:46" ht="3" customHeight="1" thickTop="1" x14ac:dyDescent="0.2">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row>
    <row r="12" spans="3:46" ht="14.25" customHeight="1" x14ac:dyDescent="0.2">
      <c r="C12" s="1023" t="s">
        <v>3</v>
      </c>
      <c r="D12" s="1024"/>
      <c r="E12" s="1025" t="s">
        <v>188</v>
      </c>
      <c r="F12" s="1025"/>
      <c r="G12" s="1025"/>
      <c r="H12" s="1025"/>
      <c r="I12" s="1025"/>
      <c r="J12" s="1025"/>
      <c r="K12" s="1025"/>
      <c r="L12" s="1025"/>
      <c r="M12" s="1025"/>
      <c r="N12" s="1025"/>
      <c r="O12" s="1025"/>
      <c r="P12" s="1025"/>
      <c r="Q12" s="1025"/>
      <c r="R12" s="1025"/>
      <c r="S12" s="1025"/>
      <c r="T12" s="1025"/>
      <c r="U12" s="1025"/>
      <c r="V12" s="1054"/>
      <c r="W12" s="1054"/>
      <c r="X12" s="1025"/>
      <c r="Y12" s="1024" t="s">
        <v>4</v>
      </c>
      <c r="Z12" s="1024"/>
      <c r="AA12" s="1024"/>
      <c r="AB12" s="1024"/>
      <c r="AC12" s="78"/>
      <c r="AD12" s="79"/>
      <c r="AE12" s="1055" t="str">
        <f>"令和"&amp;$AO3</f>
        <v>令和7</v>
      </c>
      <c r="AF12" s="1055"/>
      <c r="AG12" s="1056" t="s">
        <v>5</v>
      </c>
      <c r="AH12" s="1056"/>
      <c r="AI12" s="1055" t="e">
        <f>"令和"&amp;#REF!+1</f>
        <v>#REF!</v>
      </c>
      <c r="AJ12" s="1055"/>
      <c r="AK12" s="1056" t="s">
        <v>6</v>
      </c>
      <c r="AL12" s="1056"/>
      <c r="AM12" s="80"/>
      <c r="AN12" s="81"/>
    </row>
    <row r="13" spans="3:46" ht="14.25" customHeight="1" x14ac:dyDescent="0.2">
      <c r="C13" s="1023" t="s">
        <v>189</v>
      </c>
      <c r="D13" s="1024"/>
      <c r="E13" s="1025" t="s">
        <v>190</v>
      </c>
      <c r="F13" s="1025"/>
      <c r="G13" s="1025"/>
      <c r="H13" s="1025"/>
      <c r="I13" s="1025"/>
      <c r="J13" s="1025"/>
      <c r="K13" s="1025"/>
      <c r="L13" s="1025"/>
      <c r="M13" s="1025"/>
      <c r="N13" s="1025"/>
      <c r="O13" s="1025"/>
      <c r="P13" s="1025"/>
      <c r="Q13" s="1025"/>
      <c r="R13" s="1025"/>
      <c r="S13" s="1025"/>
      <c r="T13" s="1025"/>
      <c r="U13" s="1025"/>
      <c r="V13" s="1025"/>
      <c r="W13" s="1025"/>
      <c r="X13" s="1025"/>
      <c r="Y13" s="1026" t="s">
        <v>7</v>
      </c>
      <c r="Z13" s="1026"/>
      <c r="AA13" s="1026"/>
      <c r="AB13" s="1026"/>
      <c r="AC13" s="1027"/>
      <c r="AD13" s="1027"/>
      <c r="AE13" s="1027"/>
      <c r="AF13" s="1028"/>
      <c r="AG13" s="1029" t="s">
        <v>8</v>
      </c>
      <c r="AH13" s="1027"/>
      <c r="AI13" s="1027"/>
      <c r="AJ13" s="1027"/>
      <c r="AK13" s="1027"/>
      <c r="AL13" s="1027"/>
      <c r="AM13" s="1027"/>
      <c r="AN13" s="1028"/>
    </row>
    <row r="14" spans="3:46" ht="14.25" customHeight="1" x14ac:dyDescent="0.2">
      <c r="C14" s="1030" t="s">
        <v>9</v>
      </c>
      <c r="D14" s="1031"/>
      <c r="E14" s="1036" t="s">
        <v>191</v>
      </c>
      <c r="F14" s="1037"/>
      <c r="G14" s="1037"/>
      <c r="H14" s="1037"/>
      <c r="I14" s="1037"/>
      <c r="J14" s="1037"/>
      <c r="K14" s="1037"/>
      <c r="L14" s="1037"/>
      <c r="M14" s="1037"/>
      <c r="N14" s="1037"/>
      <c r="O14" s="1037"/>
      <c r="P14" s="1037"/>
      <c r="Q14" s="1037"/>
      <c r="R14" s="1037"/>
      <c r="S14" s="1037"/>
      <c r="T14" s="1037"/>
      <c r="U14" s="1037"/>
      <c r="V14" s="1037"/>
      <c r="W14" s="1037"/>
      <c r="X14" s="1038"/>
      <c r="Y14" s="1045"/>
      <c r="Z14" s="1045"/>
      <c r="AA14" s="1045"/>
      <c r="AB14" s="1045"/>
      <c r="AC14" s="1045"/>
      <c r="AD14" s="1045"/>
      <c r="AE14" s="1045"/>
      <c r="AF14" s="1046"/>
      <c r="AG14" s="1045" t="s">
        <v>192</v>
      </c>
      <c r="AH14" s="1045"/>
      <c r="AI14" s="1045"/>
      <c r="AJ14" s="1045"/>
      <c r="AK14" s="1045"/>
      <c r="AL14" s="1045"/>
      <c r="AM14" s="1045"/>
      <c r="AN14" s="1046"/>
    </row>
    <row r="15" spans="3:46" ht="14.25" customHeight="1" x14ac:dyDescent="0.2">
      <c r="C15" s="1032"/>
      <c r="D15" s="1033"/>
      <c r="E15" s="1039"/>
      <c r="F15" s="1040"/>
      <c r="G15" s="1040"/>
      <c r="H15" s="1040"/>
      <c r="I15" s="1040"/>
      <c r="J15" s="1040"/>
      <c r="K15" s="1040"/>
      <c r="L15" s="1040"/>
      <c r="M15" s="1040"/>
      <c r="N15" s="1040"/>
      <c r="O15" s="1040"/>
      <c r="P15" s="1040"/>
      <c r="Q15" s="1040"/>
      <c r="R15" s="1040"/>
      <c r="S15" s="1040"/>
      <c r="T15" s="1040"/>
      <c r="U15" s="1040"/>
      <c r="V15" s="1040"/>
      <c r="W15" s="1040"/>
      <c r="X15" s="1041"/>
      <c r="Y15" s="1047"/>
      <c r="Z15" s="1047"/>
      <c r="AA15" s="1047"/>
      <c r="AB15" s="1047"/>
      <c r="AC15" s="1047"/>
      <c r="AD15" s="1047"/>
      <c r="AE15" s="1047"/>
      <c r="AF15" s="1048"/>
      <c r="AG15" s="1047" t="s">
        <v>193</v>
      </c>
      <c r="AH15" s="1047"/>
      <c r="AI15" s="1047"/>
      <c r="AJ15" s="1047"/>
      <c r="AK15" s="1047"/>
      <c r="AL15" s="1047"/>
      <c r="AM15" s="1047"/>
      <c r="AN15" s="1048"/>
    </row>
    <row r="16" spans="3:46" ht="14.25" customHeight="1" x14ac:dyDescent="0.2">
      <c r="C16" s="1032"/>
      <c r="D16" s="1033"/>
      <c r="E16" s="1039"/>
      <c r="F16" s="1040"/>
      <c r="G16" s="1040"/>
      <c r="H16" s="1040"/>
      <c r="I16" s="1040"/>
      <c r="J16" s="1040"/>
      <c r="K16" s="1040"/>
      <c r="L16" s="1040"/>
      <c r="M16" s="1040"/>
      <c r="N16" s="1040"/>
      <c r="O16" s="1040"/>
      <c r="P16" s="1040"/>
      <c r="Q16" s="1040"/>
      <c r="R16" s="1040"/>
      <c r="S16" s="1040"/>
      <c r="T16" s="1040"/>
      <c r="U16" s="1040"/>
      <c r="V16" s="1040"/>
      <c r="W16" s="1040"/>
      <c r="X16" s="1041"/>
      <c r="Y16" s="1047"/>
      <c r="Z16" s="1047"/>
      <c r="AA16" s="1047"/>
      <c r="AB16" s="1047"/>
      <c r="AC16" s="1047"/>
      <c r="AD16" s="1047"/>
      <c r="AE16" s="1047"/>
      <c r="AF16" s="1048"/>
      <c r="AG16" s="1049"/>
      <c r="AH16" s="1047"/>
      <c r="AI16" s="1047"/>
      <c r="AJ16" s="1047"/>
      <c r="AK16" s="1047"/>
      <c r="AL16" s="1047"/>
      <c r="AM16" s="1047"/>
      <c r="AN16" s="1048"/>
    </row>
    <row r="17" spans="3:40" ht="14.25" customHeight="1" thickBot="1" x14ac:dyDescent="0.25">
      <c r="C17" s="1034"/>
      <c r="D17" s="1035"/>
      <c r="E17" s="1042"/>
      <c r="F17" s="1043"/>
      <c r="G17" s="1043"/>
      <c r="H17" s="1043"/>
      <c r="I17" s="1043"/>
      <c r="J17" s="1043"/>
      <c r="K17" s="1043"/>
      <c r="L17" s="1043"/>
      <c r="M17" s="1043"/>
      <c r="N17" s="1043"/>
      <c r="O17" s="1043"/>
      <c r="P17" s="1043"/>
      <c r="Q17" s="1043"/>
      <c r="R17" s="1043"/>
      <c r="S17" s="1043"/>
      <c r="T17" s="1043"/>
      <c r="U17" s="1043"/>
      <c r="V17" s="1043"/>
      <c r="W17" s="1043"/>
      <c r="X17" s="1044"/>
      <c r="Y17" s="1050"/>
      <c r="Z17" s="1050"/>
      <c r="AA17" s="1050"/>
      <c r="AB17" s="1050"/>
      <c r="AC17" s="1050"/>
      <c r="AD17" s="1050"/>
      <c r="AE17" s="1050"/>
      <c r="AF17" s="1051"/>
      <c r="AG17" s="1052"/>
      <c r="AH17" s="1050"/>
      <c r="AI17" s="1050"/>
      <c r="AJ17" s="1050"/>
      <c r="AK17" s="1050"/>
      <c r="AL17" s="1050"/>
      <c r="AM17" s="1050"/>
      <c r="AN17" s="1051"/>
    </row>
    <row r="18" spans="3:40" ht="14.25" customHeight="1" thickTop="1" x14ac:dyDescent="0.2">
      <c r="C18" s="1057" t="s">
        <v>10</v>
      </c>
      <c r="D18" s="1058"/>
      <c r="E18" s="1027"/>
      <c r="F18" s="1027"/>
      <c r="G18" s="1061" t="s">
        <v>11</v>
      </c>
      <c r="H18" s="1062"/>
      <c r="I18" s="1062"/>
      <c r="J18" s="1063"/>
      <c r="K18" s="1064" t="s">
        <v>12</v>
      </c>
      <c r="L18" s="1064"/>
      <c r="M18" s="1064"/>
      <c r="N18" s="1064"/>
      <c r="O18" s="1064"/>
      <c r="P18" s="1064"/>
      <c r="Q18" s="1064"/>
      <c r="R18" s="1064"/>
      <c r="S18" s="1064"/>
      <c r="T18" s="1064"/>
      <c r="U18" s="1064"/>
      <c r="V18" s="1064"/>
      <c r="W18" s="1064"/>
      <c r="X18" s="1064"/>
      <c r="Y18" s="1065"/>
      <c r="Z18" s="1065"/>
      <c r="AA18" s="1065"/>
      <c r="AB18" s="1066"/>
      <c r="AC18" s="1027" t="s">
        <v>13</v>
      </c>
      <c r="AD18" s="1027"/>
      <c r="AE18" s="1027"/>
      <c r="AF18" s="1027"/>
      <c r="AG18" s="1058"/>
      <c r="AH18" s="1058"/>
      <c r="AI18" s="1058"/>
      <c r="AJ18" s="1058"/>
      <c r="AK18" s="1058"/>
      <c r="AL18" s="1058"/>
      <c r="AM18" s="1058"/>
      <c r="AN18" s="1067"/>
    </row>
    <row r="19" spans="3:40" ht="14.25" customHeight="1" x14ac:dyDescent="0.2">
      <c r="C19" s="1059"/>
      <c r="D19" s="1060"/>
      <c r="E19" s="1060"/>
      <c r="F19" s="1060"/>
      <c r="G19" s="1061"/>
      <c r="H19" s="1062"/>
      <c r="I19" s="1062"/>
      <c r="J19" s="1063"/>
      <c r="K19" s="1068"/>
      <c r="L19" s="1064"/>
      <c r="M19" s="1069"/>
      <c r="N19" s="1070" t="s">
        <v>14</v>
      </c>
      <c r="O19" s="1071"/>
      <c r="P19" s="1071"/>
      <c r="Q19" s="1070" t="s">
        <v>15</v>
      </c>
      <c r="R19" s="1071"/>
      <c r="S19" s="1071"/>
      <c r="T19" s="1089"/>
      <c r="U19" s="1090" t="s">
        <v>16</v>
      </c>
      <c r="V19" s="1026"/>
      <c r="W19" s="1026"/>
      <c r="X19" s="1091"/>
      <c r="Y19" s="1026" t="s">
        <v>17</v>
      </c>
      <c r="Z19" s="1026"/>
      <c r="AA19" s="1026"/>
      <c r="AB19" s="1091"/>
      <c r="AC19" s="1026" t="s">
        <v>18</v>
      </c>
      <c r="AD19" s="1026"/>
      <c r="AE19" s="1026"/>
      <c r="AF19" s="1091"/>
      <c r="AG19" s="1092">
        <v>3</v>
      </c>
      <c r="AH19" s="1093"/>
      <c r="AI19" s="1094" t="s">
        <v>19</v>
      </c>
      <c r="AJ19" s="1095"/>
      <c r="AK19" s="1072">
        <f>IF(AG19&gt;0,IF(AG19=12,1,AG19+1),)</f>
        <v>4</v>
      </c>
      <c r="AL19" s="1073"/>
      <c r="AM19" s="1074" t="s">
        <v>20</v>
      </c>
      <c r="AN19" s="1075"/>
    </row>
    <row r="20" spans="3:40" ht="14.25" customHeight="1" x14ac:dyDescent="0.2">
      <c r="C20" s="1076" t="s">
        <v>194</v>
      </c>
      <c r="D20" s="1076"/>
      <c r="E20" s="1076"/>
      <c r="F20" s="1077"/>
      <c r="G20" s="1078" t="str">
        <f>"R"&amp;$AO3&amp;".4.1～R"&amp;$AO3+1&amp;".3.1"</f>
        <v>R7.4.1～R8.3.1</v>
      </c>
      <c r="H20" s="1079"/>
      <c r="I20" s="1079"/>
      <c r="J20" s="1080"/>
      <c r="K20" s="1081">
        <v>50000</v>
      </c>
      <c r="L20" s="1081"/>
      <c r="M20" s="1082"/>
      <c r="N20" s="1083"/>
      <c r="O20" s="1084"/>
      <c r="P20" s="1084"/>
      <c r="Q20" s="1083"/>
      <c r="R20" s="1084"/>
      <c r="S20" s="1084"/>
      <c r="T20" s="1085"/>
      <c r="U20" s="1086">
        <v>20000</v>
      </c>
      <c r="V20" s="1086"/>
      <c r="W20" s="1086"/>
      <c r="X20" s="1087"/>
      <c r="Y20" s="1086">
        <v>30000</v>
      </c>
      <c r="Z20" s="1086"/>
      <c r="AA20" s="1086"/>
      <c r="AB20" s="1086"/>
      <c r="AC20" s="1088">
        <v>5000</v>
      </c>
      <c r="AD20" s="1086"/>
      <c r="AE20" s="1086"/>
      <c r="AF20" s="1087"/>
      <c r="AG20" s="1088">
        <v>15000</v>
      </c>
      <c r="AH20" s="1086"/>
      <c r="AI20" s="1086"/>
      <c r="AJ20" s="1087"/>
      <c r="AK20" s="1096">
        <v>30000</v>
      </c>
      <c r="AL20" s="1096"/>
      <c r="AM20" s="1096"/>
      <c r="AN20" s="1097"/>
    </row>
    <row r="21" spans="3:40" ht="14.25" customHeight="1" x14ac:dyDescent="0.2">
      <c r="C21" s="1076" t="s">
        <v>195</v>
      </c>
      <c r="D21" s="1076"/>
      <c r="E21" s="1076"/>
      <c r="F21" s="1077"/>
      <c r="G21" s="1078" t="str">
        <f>"R"&amp;$AO3&amp;".4.1～R"&amp;$AO3+1&amp;".3.1"</f>
        <v>R7.4.1～R8.3.1</v>
      </c>
      <c r="H21" s="1079"/>
      <c r="I21" s="1079"/>
      <c r="J21" s="1080"/>
      <c r="K21" s="1081">
        <v>15000</v>
      </c>
      <c r="L21" s="1081"/>
      <c r="M21" s="1082"/>
      <c r="N21" s="1083"/>
      <c r="O21" s="1084"/>
      <c r="P21" s="1098"/>
      <c r="Q21" s="1084"/>
      <c r="R21" s="1084"/>
      <c r="S21" s="1084"/>
      <c r="T21" s="1085"/>
      <c r="U21" s="1086">
        <v>5050</v>
      </c>
      <c r="V21" s="1086"/>
      <c r="W21" s="1086"/>
      <c r="X21" s="1087"/>
      <c r="Y21" s="1086">
        <v>9950</v>
      </c>
      <c r="Z21" s="1086"/>
      <c r="AA21" s="1086"/>
      <c r="AB21" s="1086"/>
      <c r="AC21" s="1088"/>
      <c r="AD21" s="1086"/>
      <c r="AE21" s="1086"/>
      <c r="AF21" s="1087"/>
      <c r="AG21" s="1088">
        <v>5050</v>
      </c>
      <c r="AH21" s="1086"/>
      <c r="AI21" s="1086"/>
      <c r="AJ21" s="1087"/>
      <c r="AK21" s="1096">
        <v>9950</v>
      </c>
      <c r="AL21" s="1096"/>
      <c r="AM21" s="1096"/>
      <c r="AN21" s="1097"/>
    </row>
    <row r="22" spans="3:40" ht="14.25" customHeight="1" x14ac:dyDescent="0.2">
      <c r="C22" s="1076" t="s">
        <v>196</v>
      </c>
      <c r="D22" s="1076"/>
      <c r="E22" s="1076"/>
      <c r="F22" s="1077"/>
      <c r="G22" s="1078" t="str">
        <f>"R"&amp;$AO3&amp;".4.1～R"&amp;$AO3+1&amp;".3.1"</f>
        <v>R7.4.1～R8.3.1</v>
      </c>
      <c r="H22" s="1079"/>
      <c r="I22" s="1079"/>
      <c r="J22" s="1080"/>
      <c r="K22" s="1081">
        <v>2000</v>
      </c>
      <c r="L22" s="1081"/>
      <c r="M22" s="1082"/>
      <c r="N22" s="1083"/>
      <c r="O22" s="1084"/>
      <c r="P22" s="1098"/>
      <c r="Q22" s="1084"/>
      <c r="R22" s="1084"/>
      <c r="S22" s="1084"/>
      <c r="T22" s="1085"/>
      <c r="U22" s="1086"/>
      <c r="V22" s="1086"/>
      <c r="W22" s="1086"/>
      <c r="X22" s="1087"/>
      <c r="Y22" s="1086">
        <v>2000</v>
      </c>
      <c r="Z22" s="1086"/>
      <c r="AA22" s="1086"/>
      <c r="AB22" s="1086"/>
      <c r="AC22" s="1088"/>
      <c r="AD22" s="1086"/>
      <c r="AE22" s="1086"/>
      <c r="AF22" s="1087"/>
      <c r="AG22" s="1088"/>
      <c r="AH22" s="1086"/>
      <c r="AI22" s="1086"/>
      <c r="AJ22" s="1087"/>
      <c r="AK22" s="1096">
        <v>2000</v>
      </c>
      <c r="AL22" s="1096"/>
      <c r="AM22" s="1096"/>
      <c r="AN22" s="1097"/>
    </row>
    <row r="23" spans="3:40" ht="14.25" customHeight="1" x14ac:dyDescent="0.2">
      <c r="C23" s="1099"/>
      <c r="D23" s="1099"/>
      <c r="E23" s="1099"/>
      <c r="F23" s="1100"/>
      <c r="G23" s="1101"/>
      <c r="H23" s="1102"/>
      <c r="I23" s="1102"/>
      <c r="J23" s="1080"/>
      <c r="K23" s="1103"/>
      <c r="L23" s="1103"/>
      <c r="M23" s="1104"/>
      <c r="N23" s="1083"/>
      <c r="O23" s="1084"/>
      <c r="P23" s="1084"/>
      <c r="Q23" s="1083"/>
      <c r="R23" s="1084"/>
      <c r="S23" s="1084"/>
      <c r="T23" s="1085"/>
      <c r="U23" s="1086"/>
      <c r="V23" s="1086"/>
      <c r="W23" s="1086"/>
      <c r="X23" s="1087"/>
      <c r="Y23" s="1086"/>
      <c r="Z23" s="1086"/>
      <c r="AA23" s="1086"/>
      <c r="AB23" s="1086"/>
      <c r="AC23" s="1088"/>
      <c r="AD23" s="1086"/>
      <c r="AE23" s="1086"/>
      <c r="AF23" s="1087"/>
      <c r="AG23" s="1088"/>
      <c r="AH23" s="1086"/>
      <c r="AI23" s="1086"/>
      <c r="AJ23" s="1087"/>
      <c r="AK23" s="1096"/>
      <c r="AL23" s="1096"/>
      <c r="AM23" s="1096"/>
      <c r="AN23" s="1097"/>
    </row>
    <row r="24" spans="3:40" ht="14.25" customHeight="1" x14ac:dyDescent="0.2">
      <c r="C24" s="1099"/>
      <c r="D24" s="1099"/>
      <c r="E24" s="1099"/>
      <c r="F24" s="1100"/>
      <c r="G24" s="1101"/>
      <c r="H24" s="1102"/>
      <c r="I24" s="1102"/>
      <c r="J24" s="1080"/>
      <c r="K24" s="1103"/>
      <c r="L24" s="1103"/>
      <c r="M24" s="1104"/>
      <c r="N24" s="1083"/>
      <c r="O24" s="1084"/>
      <c r="P24" s="1084"/>
      <c r="Q24" s="1083"/>
      <c r="R24" s="1084"/>
      <c r="S24" s="1084"/>
      <c r="T24" s="1085"/>
      <c r="U24" s="1105"/>
      <c r="V24" s="1105"/>
      <c r="W24" s="1105"/>
      <c r="X24" s="1106"/>
      <c r="Y24" s="1086"/>
      <c r="Z24" s="1086"/>
      <c r="AA24" s="1086"/>
      <c r="AB24" s="1086"/>
      <c r="AC24" s="1088"/>
      <c r="AD24" s="1086"/>
      <c r="AE24" s="1086"/>
      <c r="AF24" s="1087"/>
      <c r="AG24" s="1088"/>
      <c r="AH24" s="1086"/>
      <c r="AI24" s="1086"/>
      <c r="AJ24" s="1087"/>
      <c r="AK24" s="1096"/>
      <c r="AL24" s="1096"/>
      <c r="AM24" s="1096"/>
      <c r="AN24" s="1097"/>
    </row>
    <row r="25" spans="3:40" ht="14.25" customHeight="1" thickBot="1" x14ac:dyDescent="0.25">
      <c r="C25" s="1123" t="s">
        <v>24</v>
      </c>
      <c r="D25" s="1124"/>
      <c r="E25" s="1124"/>
      <c r="F25" s="1124"/>
      <c r="G25" s="1125"/>
      <c r="H25" s="1125"/>
      <c r="I25" s="1125"/>
      <c r="J25" s="82" t="s">
        <v>25</v>
      </c>
      <c r="K25" s="1107">
        <f>SUM(K20:M24)</f>
        <v>67000</v>
      </c>
      <c r="L25" s="1108"/>
      <c r="M25" s="1126"/>
      <c r="N25" s="1127">
        <f>SUM(N20:P24)</f>
        <v>0</v>
      </c>
      <c r="O25" s="1108"/>
      <c r="P25" s="1108"/>
      <c r="Q25" s="1128">
        <f>SUM(Q20:T24)</f>
        <v>0</v>
      </c>
      <c r="R25" s="1129"/>
      <c r="S25" s="1129"/>
      <c r="T25" s="1130"/>
      <c r="U25" s="1107">
        <f>SUM(U20:X24)</f>
        <v>25050</v>
      </c>
      <c r="V25" s="1108"/>
      <c r="W25" s="1108"/>
      <c r="X25" s="1109"/>
      <c r="Y25" s="1107">
        <f>SUM(Y20:AB24)</f>
        <v>41950</v>
      </c>
      <c r="Z25" s="1108"/>
      <c r="AA25" s="1108"/>
      <c r="AB25" s="1109"/>
      <c r="AC25" s="1107">
        <f>SUM(AC20:AF24)</f>
        <v>5000</v>
      </c>
      <c r="AD25" s="1108"/>
      <c r="AE25" s="1108"/>
      <c r="AF25" s="1109"/>
      <c r="AG25" s="1107">
        <f>SUM(AG20:AJ24)</f>
        <v>20050</v>
      </c>
      <c r="AH25" s="1108"/>
      <c r="AI25" s="1108"/>
      <c r="AJ25" s="1109"/>
      <c r="AK25" s="1107">
        <f>SUM(AK20:AN24)</f>
        <v>41950</v>
      </c>
      <c r="AL25" s="1108"/>
      <c r="AM25" s="1108"/>
      <c r="AN25" s="1109"/>
    </row>
    <row r="26" spans="3:40" ht="14.25" customHeight="1" thickTop="1" x14ac:dyDescent="0.2">
      <c r="C26" s="1110" t="s">
        <v>27</v>
      </c>
      <c r="D26" s="1111"/>
      <c r="E26" s="1111"/>
      <c r="F26" s="1058"/>
      <c r="G26" s="1058"/>
      <c r="H26" s="1058"/>
      <c r="I26" s="1058"/>
      <c r="J26" s="1067"/>
      <c r="K26" s="1112" t="s">
        <v>28</v>
      </c>
      <c r="L26" s="1112"/>
      <c r="M26" s="1112"/>
      <c r="N26" s="1113"/>
      <c r="O26" s="1113"/>
      <c r="P26" s="1113"/>
      <c r="Q26" s="1113"/>
      <c r="R26" s="1113"/>
      <c r="S26" s="1113"/>
      <c r="T26" s="1113"/>
      <c r="U26" s="1112"/>
      <c r="V26" s="1112"/>
      <c r="W26" s="1112"/>
      <c r="X26" s="1112"/>
      <c r="Y26" s="1112"/>
      <c r="Z26" s="1112"/>
      <c r="AA26" s="1112"/>
      <c r="AB26" s="1112"/>
      <c r="AC26" s="1114" t="s">
        <v>29</v>
      </c>
      <c r="AD26" s="1115"/>
      <c r="AE26" s="1115"/>
      <c r="AF26" s="1115"/>
      <c r="AG26" s="1115"/>
      <c r="AH26" s="1115"/>
      <c r="AI26" s="1115"/>
      <c r="AJ26" s="1115"/>
      <c r="AK26" s="1115"/>
      <c r="AL26" s="1115"/>
      <c r="AM26" s="1115"/>
      <c r="AN26" s="1116"/>
    </row>
    <row r="27" spans="3:40" ht="14.25" customHeight="1" x14ac:dyDescent="0.2">
      <c r="C27" s="1117" t="s">
        <v>31</v>
      </c>
      <c r="D27" s="1117"/>
      <c r="E27" s="1059"/>
      <c r="F27" s="1090" t="s">
        <v>32</v>
      </c>
      <c r="G27" s="1026"/>
      <c r="H27" s="1026"/>
      <c r="I27" s="1026"/>
      <c r="J27" s="1091"/>
      <c r="K27" s="1118"/>
      <c r="L27" s="1119"/>
      <c r="M27" s="1120"/>
      <c r="N27" s="1121" t="s">
        <v>14</v>
      </c>
      <c r="O27" s="1027"/>
      <c r="P27" s="1122"/>
      <c r="Q27" s="1121" t="s">
        <v>15</v>
      </c>
      <c r="R27" s="1027"/>
      <c r="S27" s="1027"/>
      <c r="T27" s="1028"/>
      <c r="U27" s="1090" t="s">
        <v>16</v>
      </c>
      <c r="V27" s="1026"/>
      <c r="W27" s="1026"/>
      <c r="X27" s="1091"/>
      <c r="Y27" s="1090" t="s">
        <v>17</v>
      </c>
      <c r="Z27" s="1026"/>
      <c r="AA27" s="1026"/>
      <c r="AB27" s="1091"/>
      <c r="AC27" s="1090" t="s">
        <v>18</v>
      </c>
      <c r="AD27" s="1026"/>
      <c r="AE27" s="1026"/>
      <c r="AF27" s="1091"/>
      <c r="AG27" s="1072">
        <f>AG19</f>
        <v>3</v>
      </c>
      <c r="AH27" s="1073"/>
      <c r="AI27" s="1074" t="s">
        <v>19</v>
      </c>
      <c r="AJ27" s="1075"/>
      <c r="AK27" s="1072">
        <f>AK19</f>
        <v>4</v>
      </c>
      <c r="AL27" s="1073"/>
      <c r="AM27" s="1138" t="s">
        <v>20</v>
      </c>
      <c r="AN27" s="1139"/>
    </row>
    <row r="28" spans="3:40" ht="14.25" customHeight="1" x14ac:dyDescent="0.2">
      <c r="C28" s="1140" t="s">
        <v>33</v>
      </c>
      <c r="D28" s="1142" t="s">
        <v>34</v>
      </c>
      <c r="E28" s="1143"/>
      <c r="F28" s="1077" t="s">
        <v>197</v>
      </c>
      <c r="G28" s="1144"/>
      <c r="H28" s="1144"/>
      <c r="I28" s="1144"/>
      <c r="J28" s="83" t="s">
        <v>35</v>
      </c>
      <c r="K28" s="1135">
        <v>32000</v>
      </c>
      <c r="L28" s="1081"/>
      <c r="M28" s="1082"/>
      <c r="N28" s="1136"/>
      <c r="O28" s="1131"/>
      <c r="P28" s="1137"/>
      <c r="Q28" s="1131"/>
      <c r="R28" s="1131"/>
      <c r="S28" s="1131"/>
      <c r="T28" s="1132"/>
      <c r="U28" s="1086">
        <v>12000</v>
      </c>
      <c r="V28" s="1086"/>
      <c r="W28" s="1086"/>
      <c r="X28" s="1087"/>
      <c r="Y28" s="1086">
        <v>20000</v>
      </c>
      <c r="Z28" s="1086"/>
      <c r="AA28" s="1086"/>
      <c r="AB28" s="1086"/>
      <c r="AC28" s="1088"/>
      <c r="AD28" s="1086"/>
      <c r="AE28" s="1086"/>
      <c r="AF28" s="1087"/>
      <c r="AG28" s="1088">
        <v>12000</v>
      </c>
      <c r="AH28" s="1086"/>
      <c r="AI28" s="1086"/>
      <c r="AJ28" s="1087"/>
      <c r="AK28" s="1096">
        <v>20000</v>
      </c>
      <c r="AL28" s="1096"/>
      <c r="AM28" s="1096"/>
      <c r="AN28" s="1097"/>
    </row>
    <row r="29" spans="3:40" ht="14.25" customHeight="1" x14ac:dyDescent="0.2">
      <c r="C29" s="1141"/>
      <c r="D29" s="1133" t="s">
        <v>198</v>
      </c>
      <c r="E29" s="1056"/>
      <c r="F29" s="1100"/>
      <c r="G29" s="1134"/>
      <c r="H29" s="1134"/>
      <c r="I29" s="1134"/>
      <c r="J29" s="83" t="s">
        <v>37</v>
      </c>
      <c r="K29" s="1135"/>
      <c r="L29" s="1081"/>
      <c r="M29" s="1082"/>
      <c r="N29" s="1136"/>
      <c r="O29" s="1131"/>
      <c r="P29" s="1137"/>
      <c r="Q29" s="1131"/>
      <c r="R29" s="1131"/>
      <c r="S29" s="1131"/>
      <c r="T29" s="1132"/>
      <c r="U29" s="1086"/>
      <c r="V29" s="1086"/>
      <c r="W29" s="1086"/>
      <c r="X29" s="1087"/>
      <c r="Y29" s="1086"/>
      <c r="Z29" s="1086"/>
      <c r="AA29" s="1086"/>
      <c r="AB29" s="1086"/>
      <c r="AC29" s="1088"/>
      <c r="AD29" s="1086"/>
      <c r="AE29" s="1086"/>
      <c r="AF29" s="1087"/>
      <c r="AG29" s="1088"/>
      <c r="AH29" s="1086"/>
      <c r="AI29" s="1086"/>
      <c r="AJ29" s="1087"/>
      <c r="AK29" s="1096"/>
      <c r="AL29" s="1096"/>
      <c r="AM29" s="1096"/>
      <c r="AN29" s="1097"/>
    </row>
    <row r="30" spans="3:40" ht="14.25" customHeight="1" x14ac:dyDescent="0.2">
      <c r="C30" s="1141"/>
      <c r="D30" s="1133"/>
      <c r="E30" s="1056"/>
      <c r="F30" s="1100"/>
      <c r="G30" s="1134"/>
      <c r="H30" s="1134"/>
      <c r="I30" s="1134"/>
      <c r="J30" s="83" t="s">
        <v>39</v>
      </c>
      <c r="K30" s="1135"/>
      <c r="L30" s="1081"/>
      <c r="M30" s="1082"/>
      <c r="N30" s="1136"/>
      <c r="O30" s="1131"/>
      <c r="P30" s="1137"/>
      <c r="Q30" s="1131"/>
      <c r="R30" s="1131"/>
      <c r="S30" s="1131"/>
      <c r="T30" s="1132"/>
      <c r="U30" s="1086"/>
      <c r="V30" s="1086"/>
      <c r="W30" s="1086"/>
      <c r="X30" s="1087"/>
      <c r="Y30" s="1086"/>
      <c r="Z30" s="1086"/>
      <c r="AA30" s="1086"/>
      <c r="AB30" s="1086"/>
      <c r="AC30" s="1088"/>
      <c r="AD30" s="1086"/>
      <c r="AE30" s="1086"/>
      <c r="AF30" s="1087"/>
      <c r="AG30" s="1088"/>
      <c r="AH30" s="1086"/>
      <c r="AI30" s="1086"/>
      <c r="AJ30" s="1087"/>
      <c r="AK30" s="1096"/>
      <c r="AL30" s="1096"/>
      <c r="AM30" s="1096"/>
      <c r="AN30" s="1097"/>
    </row>
    <row r="31" spans="3:40" ht="14.25" customHeight="1" x14ac:dyDescent="0.2">
      <c r="C31" s="1141"/>
      <c r="D31" s="1133"/>
      <c r="E31" s="1056"/>
      <c r="F31" s="1100"/>
      <c r="G31" s="1134"/>
      <c r="H31" s="1134"/>
      <c r="I31" s="1134"/>
      <c r="J31" s="83" t="s">
        <v>41</v>
      </c>
      <c r="K31" s="1135"/>
      <c r="L31" s="1081"/>
      <c r="M31" s="1082"/>
      <c r="N31" s="1136"/>
      <c r="O31" s="1131"/>
      <c r="P31" s="1137"/>
      <c r="Q31" s="1131"/>
      <c r="R31" s="1131"/>
      <c r="S31" s="1131"/>
      <c r="T31" s="1132"/>
      <c r="U31" s="1086"/>
      <c r="V31" s="1086"/>
      <c r="W31" s="1086"/>
      <c r="X31" s="1087"/>
      <c r="Y31" s="1086"/>
      <c r="Z31" s="1086"/>
      <c r="AA31" s="1086"/>
      <c r="AB31" s="1086"/>
      <c r="AC31" s="1088"/>
      <c r="AD31" s="1086"/>
      <c r="AE31" s="1086"/>
      <c r="AF31" s="1087"/>
      <c r="AG31" s="1088"/>
      <c r="AH31" s="1086"/>
      <c r="AI31" s="1086"/>
      <c r="AJ31" s="1087"/>
      <c r="AK31" s="1096"/>
      <c r="AL31" s="1096"/>
      <c r="AM31" s="1096"/>
      <c r="AN31" s="1097"/>
    </row>
    <row r="32" spans="3:40" ht="14.25" customHeight="1" x14ac:dyDescent="0.2">
      <c r="C32" s="1145" t="s">
        <v>43</v>
      </c>
      <c r="D32" s="1148" t="s">
        <v>44</v>
      </c>
      <c r="E32" s="1133"/>
      <c r="F32" s="1100" t="s">
        <v>45</v>
      </c>
      <c r="G32" s="1134"/>
      <c r="H32" s="1134"/>
      <c r="I32" s="1134"/>
      <c r="J32" s="83" t="s">
        <v>46</v>
      </c>
      <c r="K32" s="1135">
        <v>24500</v>
      </c>
      <c r="L32" s="1081"/>
      <c r="M32" s="1082"/>
      <c r="N32" s="1136"/>
      <c r="O32" s="1131"/>
      <c r="P32" s="1137"/>
      <c r="Q32" s="1131"/>
      <c r="R32" s="1131"/>
      <c r="S32" s="1131"/>
      <c r="T32" s="1132"/>
      <c r="U32" s="1086">
        <v>13100</v>
      </c>
      <c r="V32" s="1086"/>
      <c r="W32" s="1086"/>
      <c r="X32" s="1087"/>
      <c r="Y32" s="1086">
        <v>11400</v>
      </c>
      <c r="Z32" s="1086"/>
      <c r="AA32" s="1086"/>
      <c r="AB32" s="1086"/>
      <c r="AC32" s="1088"/>
      <c r="AD32" s="1086"/>
      <c r="AE32" s="1086"/>
      <c r="AF32" s="1087"/>
      <c r="AG32" s="1088">
        <v>13100</v>
      </c>
      <c r="AH32" s="1086"/>
      <c r="AI32" s="1086"/>
      <c r="AJ32" s="1087"/>
      <c r="AK32" s="1096">
        <v>11400</v>
      </c>
      <c r="AL32" s="1096"/>
      <c r="AM32" s="1096"/>
      <c r="AN32" s="1097"/>
    </row>
    <row r="33" spans="3:40" ht="14.25" customHeight="1" x14ac:dyDescent="0.2">
      <c r="C33" s="1146"/>
      <c r="D33" s="1148"/>
      <c r="E33" s="1133"/>
      <c r="F33" s="1100"/>
      <c r="G33" s="1134"/>
      <c r="H33" s="1134"/>
      <c r="I33" s="1134"/>
      <c r="J33" s="83" t="s">
        <v>47</v>
      </c>
      <c r="K33" s="1135"/>
      <c r="L33" s="1081"/>
      <c r="M33" s="1082"/>
      <c r="N33" s="1136"/>
      <c r="O33" s="1131"/>
      <c r="P33" s="1137"/>
      <c r="Q33" s="1131"/>
      <c r="R33" s="1131"/>
      <c r="S33" s="1131"/>
      <c r="T33" s="1132"/>
      <c r="U33" s="1086"/>
      <c r="V33" s="1086"/>
      <c r="W33" s="1086"/>
      <c r="X33" s="1087"/>
      <c r="Y33" s="1086"/>
      <c r="Z33" s="1086"/>
      <c r="AA33" s="1086"/>
      <c r="AB33" s="1086"/>
      <c r="AC33" s="1088"/>
      <c r="AD33" s="1086"/>
      <c r="AE33" s="1086"/>
      <c r="AF33" s="1087"/>
      <c r="AG33" s="1088"/>
      <c r="AH33" s="1086"/>
      <c r="AI33" s="1086"/>
      <c r="AJ33" s="1087"/>
      <c r="AK33" s="1096"/>
      <c r="AL33" s="1096"/>
      <c r="AM33" s="1096"/>
      <c r="AN33" s="1097"/>
    </row>
    <row r="34" spans="3:40" ht="14.25" customHeight="1" x14ac:dyDescent="0.2">
      <c r="C34" s="1147"/>
      <c r="D34" s="1148" t="s">
        <v>48</v>
      </c>
      <c r="E34" s="1133"/>
      <c r="F34" s="1100"/>
      <c r="G34" s="1134"/>
      <c r="H34" s="1134"/>
      <c r="I34" s="1134"/>
      <c r="J34" s="83" t="s">
        <v>49</v>
      </c>
      <c r="K34" s="1135"/>
      <c r="L34" s="1081"/>
      <c r="M34" s="1082"/>
      <c r="N34" s="1136"/>
      <c r="O34" s="1131"/>
      <c r="P34" s="1137"/>
      <c r="Q34" s="1131"/>
      <c r="R34" s="1131"/>
      <c r="S34" s="1131"/>
      <c r="T34" s="1132"/>
      <c r="U34" s="1086"/>
      <c r="V34" s="1086"/>
      <c r="W34" s="1086"/>
      <c r="X34" s="1087"/>
      <c r="Y34" s="1086"/>
      <c r="Z34" s="1086"/>
      <c r="AA34" s="1086"/>
      <c r="AB34" s="1086"/>
      <c r="AC34" s="1088"/>
      <c r="AD34" s="1086"/>
      <c r="AE34" s="1086"/>
      <c r="AF34" s="1087"/>
      <c r="AG34" s="1088"/>
      <c r="AH34" s="1086"/>
      <c r="AI34" s="1086"/>
      <c r="AJ34" s="1087"/>
      <c r="AK34" s="1096"/>
      <c r="AL34" s="1096"/>
      <c r="AM34" s="1096"/>
      <c r="AN34" s="1097"/>
    </row>
    <row r="35" spans="3:40" ht="14.25" customHeight="1" x14ac:dyDescent="0.2">
      <c r="C35" s="1148" t="s">
        <v>50</v>
      </c>
      <c r="D35" s="1148"/>
      <c r="E35" s="1133"/>
      <c r="F35" s="1133"/>
      <c r="G35" s="1056"/>
      <c r="H35" s="1056"/>
      <c r="I35" s="1056"/>
      <c r="J35" s="1056"/>
      <c r="K35" s="1135">
        <v>10500</v>
      </c>
      <c r="L35" s="1081"/>
      <c r="M35" s="1082"/>
      <c r="N35" s="1136"/>
      <c r="O35" s="1131"/>
      <c r="P35" s="1137"/>
      <c r="Q35" s="1131"/>
      <c r="R35" s="1131"/>
      <c r="S35" s="1131"/>
      <c r="T35" s="1132"/>
      <c r="U35" s="1086"/>
      <c r="V35" s="1086"/>
      <c r="W35" s="1086"/>
      <c r="X35" s="1087"/>
      <c r="Y35" s="1086">
        <v>10500</v>
      </c>
      <c r="Z35" s="1086"/>
      <c r="AA35" s="1086"/>
      <c r="AB35" s="1086"/>
      <c r="AC35" s="1088"/>
      <c r="AD35" s="1086"/>
      <c r="AE35" s="1086"/>
      <c r="AF35" s="1087"/>
      <c r="AG35" s="1088"/>
      <c r="AH35" s="1086"/>
      <c r="AI35" s="1086"/>
      <c r="AJ35" s="1087"/>
      <c r="AK35" s="1096">
        <v>10500</v>
      </c>
      <c r="AL35" s="1096"/>
      <c r="AM35" s="1096"/>
      <c r="AN35" s="1097"/>
    </row>
    <row r="36" spans="3:40" ht="14.25" customHeight="1" x14ac:dyDescent="0.2">
      <c r="C36" s="1148" t="s">
        <v>355</v>
      </c>
      <c r="D36" s="1148"/>
      <c r="E36" s="1133"/>
      <c r="F36" s="1149"/>
      <c r="G36" s="1150"/>
      <c r="H36" s="1150"/>
      <c r="I36" s="1150"/>
      <c r="J36" s="1150"/>
      <c r="K36" s="1151"/>
      <c r="L36" s="1152"/>
      <c r="M36" s="1153"/>
      <c r="N36" s="1154"/>
      <c r="O36" s="1155"/>
      <c r="P36" s="1156"/>
      <c r="Q36" s="1157"/>
      <c r="R36" s="1157"/>
      <c r="S36" s="1157"/>
      <c r="T36" s="1158"/>
      <c r="U36" s="1105">
        <v>-50</v>
      </c>
      <c r="V36" s="1105"/>
      <c r="W36" s="1105"/>
      <c r="X36" s="1106"/>
      <c r="Y36" s="1096">
        <v>50</v>
      </c>
      <c r="Z36" s="1096"/>
      <c r="AA36" s="1096"/>
      <c r="AB36" s="1096"/>
      <c r="AC36" s="1088"/>
      <c r="AD36" s="1086"/>
      <c r="AE36" s="1086"/>
      <c r="AF36" s="1087"/>
      <c r="AG36" s="1088">
        <v>-50</v>
      </c>
      <c r="AH36" s="1086"/>
      <c r="AI36" s="1086"/>
      <c r="AJ36" s="1087"/>
      <c r="AK36" s="1096">
        <v>50</v>
      </c>
      <c r="AL36" s="1096"/>
      <c r="AM36" s="1096"/>
      <c r="AN36" s="1097"/>
    </row>
    <row r="37" spans="3:40" ht="14.25" customHeight="1" x14ac:dyDescent="0.2">
      <c r="C37" s="1148"/>
      <c r="D37" s="1148"/>
      <c r="E37" s="1133"/>
      <c r="F37" s="1100"/>
      <c r="G37" s="1134"/>
      <c r="H37" s="1134"/>
      <c r="I37" s="1134"/>
      <c r="J37" s="1134"/>
      <c r="K37" s="1135"/>
      <c r="L37" s="1081"/>
      <c r="M37" s="1082"/>
      <c r="N37" s="1136"/>
      <c r="O37" s="1131"/>
      <c r="P37" s="1137"/>
      <c r="Q37" s="1131"/>
      <c r="R37" s="1131"/>
      <c r="S37" s="1131"/>
      <c r="T37" s="1132"/>
      <c r="U37" s="1086"/>
      <c r="V37" s="1086"/>
      <c r="W37" s="1086"/>
      <c r="X37" s="1087"/>
      <c r="Y37" s="1096"/>
      <c r="Z37" s="1096"/>
      <c r="AA37" s="1096"/>
      <c r="AB37" s="1096"/>
      <c r="AC37" s="1088"/>
      <c r="AD37" s="1086"/>
      <c r="AE37" s="1086"/>
      <c r="AF37" s="1087"/>
      <c r="AG37" s="1088"/>
      <c r="AH37" s="1086"/>
      <c r="AI37" s="1086"/>
      <c r="AJ37" s="1087"/>
      <c r="AK37" s="1096"/>
      <c r="AL37" s="1096"/>
      <c r="AM37" s="1096"/>
      <c r="AN37" s="1097"/>
    </row>
    <row r="38" spans="3:40" ht="14.25" customHeight="1" x14ac:dyDescent="0.2">
      <c r="C38" s="1179" t="s">
        <v>51</v>
      </c>
      <c r="D38" s="1179"/>
      <c r="E38" s="1180"/>
      <c r="F38" s="1133"/>
      <c r="G38" s="1056"/>
      <c r="H38" s="1056"/>
      <c r="I38" s="1056"/>
      <c r="J38" s="1056"/>
      <c r="K38" s="1181"/>
      <c r="L38" s="1131"/>
      <c r="M38" s="1137"/>
      <c r="N38" s="1182"/>
      <c r="O38" s="1157"/>
      <c r="P38" s="1183"/>
      <c r="Q38" s="1157"/>
      <c r="R38" s="1157"/>
      <c r="S38" s="1157"/>
      <c r="T38" s="1158"/>
      <c r="U38" s="1184"/>
      <c r="V38" s="1184"/>
      <c r="W38" s="1184"/>
      <c r="X38" s="1185"/>
      <c r="Y38" s="1186"/>
      <c r="Z38" s="1184"/>
      <c r="AA38" s="1184"/>
      <c r="AB38" s="1184"/>
      <c r="AC38" s="1187">
        <v>5000</v>
      </c>
      <c r="AD38" s="1105"/>
      <c r="AE38" s="1105"/>
      <c r="AF38" s="1106"/>
      <c r="AG38" s="1187">
        <v>-5000</v>
      </c>
      <c r="AH38" s="1105"/>
      <c r="AI38" s="1105"/>
      <c r="AJ38" s="1106"/>
      <c r="AK38" s="1188"/>
      <c r="AL38" s="1096"/>
      <c r="AM38" s="1096"/>
      <c r="AN38" s="1097"/>
    </row>
    <row r="39" spans="3:40" ht="14.25" customHeight="1" x14ac:dyDescent="0.2">
      <c r="C39" s="1218" t="s">
        <v>24</v>
      </c>
      <c r="D39" s="1219"/>
      <c r="E39" s="1219"/>
      <c r="F39" s="1219"/>
      <c r="G39" s="1219"/>
      <c r="H39" s="1219"/>
      <c r="I39" s="1219"/>
      <c r="J39" s="1219"/>
      <c r="K39" s="1220">
        <f>SUM(K28:M38)</f>
        <v>67000</v>
      </c>
      <c r="L39" s="1221"/>
      <c r="M39" s="1222"/>
      <c r="N39" s="1223">
        <f>SUM(N28:P38)</f>
        <v>0</v>
      </c>
      <c r="O39" s="1192"/>
      <c r="P39" s="1192"/>
      <c r="Q39" s="1223">
        <f>SUM(Q28:T38)</f>
        <v>0</v>
      </c>
      <c r="R39" s="1192"/>
      <c r="S39" s="1192"/>
      <c r="T39" s="1193"/>
      <c r="U39" s="1221">
        <f>SUM(U28:X38)</f>
        <v>25050</v>
      </c>
      <c r="V39" s="1221"/>
      <c r="W39" s="1221"/>
      <c r="X39" s="1224"/>
      <c r="Y39" s="1220">
        <f>SUM(Y28:AB38)</f>
        <v>41950</v>
      </c>
      <c r="Z39" s="1221"/>
      <c r="AA39" s="1192"/>
      <c r="AB39" s="1193"/>
      <c r="AC39" s="1191">
        <f>SUM(AC28:AF38)</f>
        <v>5000</v>
      </c>
      <c r="AD39" s="1192"/>
      <c r="AE39" s="1192"/>
      <c r="AF39" s="1193"/>
      <c r="AG39" s="1191">
        <f>SUM(AG28:AJ38)</f>
        <v>20050</v>
      </c>
      <c r="AH39" s="1192"/>
      <c r="AI39" s="1192"/>
      <c r="AJ39" s="1193"/>
      <c r="AK39" s="1191">
        <f>SUM(AK28:AN38)</f>
        <v>41950</v>
      </c>
      <c r="AL39" s="1192"/>
      <c r="AM39" s="1192"/>
      <c r="AN39" s="1193"/>
    </row>
    <row r="40" spans="3:40" ht="14.25" customHeight="1" x14ac:dyDescent="0.2">
      <c r="C40" s="1194" t="s">
        <v>52</v>
      </c>
      <c r="D40" s="1195"/>
      <c r="E40" s="1195"/>
      <c r="F40" s="1195"/>
      <c r="G40" s="1195"/>
      <c r="H40" s="1195"/>
      <c r="I40" s="1195"/>
      <c r="J40" s="81" t="s">
        <v>53</v>
      </c>
      <c r="K40" s="1196">
        <f>IF(K39&gt;0,(K32+K33+K34)/(K25-K28-K29-K30-K31),"")</f>
        <v>0.7</v>
      </c>
      <c r="L40" s="1197"/>
      <c r="M40" s="1197"/>
      <c r="N40" s="1198" t="str">
        <f>IF(N39&gt;0,(N32+N33+N34)/(N25-N28-N29-N30-N31),"")</f>
        <v/>
      </c>
      <c r="O40" s="1197"/>
      <c r="P40" s="1197"/>
      <c r="Q40" s="1198" t="str">
        <f>IF(Q39&gt;0,(Q32+Q33+Q34)/(Q25-Q28-Q29-Q31),"")</f>
        <v/>
      </c>
      <c r="R40" s="1197"/>
      <c r="S40" s="1197"/>
      <c r="T40" s="1199"/>
      <c r="U40" s="1200" t="s">
        <v>54</v>
      </c>
      <c r="V40" s="1200"/>
      <c r="W40" s="1201"/>
      <c r="X40" s="1204" t="s">
        <v>14</v>
      </c>
      <c r="Y40" s="1204"/>
      <c r="Z40" s="1204"/>
      <c r="AA40" s="1205" t="s">
        <v>42</v>
      </c>
      <c r="AB40" s="1206"/>
      <c r="AC40" s="1206"/>
      <c r="AD40" s="1206"/>
      <c r="AE40" s="1206"/>
      <c r="AF40" s="1206"/>
      <c r="AG40" s="1206"/>
      <c r="AH40" s="1206"/>
      <c r="AI40" s="1206"/>
      <c r="AJ40" s="1206"/>
      <c r="AK40" s="1206"/>
      <c r="AL40" s="1206"/>
      <c r="AM40" s="1206"/>
      <c r="AN40" s="1207"/>
    </row>
    <row r="41" spans="3:40" ht="14.25" customHeight="1" thickBot="1" x14ac:dyDescent="0.25">
      <c r="C41" s="1208" t="s">
        <v>55</v>
      </c>
      <c r="D41" s="1209"/>
      <c r="E41" s="1209"/>
      <c r="F41" s="1209"/>
      <c r="G41" s="1209"/>
      <c r="H41" s="1209"/>
      <c r="I41" s="1209"/>
      <c r="J41" s="84" t="s">
        <v>53</v>
      </c>
      <c r="K41" s="1210">
        <v>0.7</v>
      </c>
      <c r="L41" s="1211"/>
      <c r="M41" s="1211"/>
      <c r="N41" s="1212"/>
      <c r="O41" s="1211"/>
      <c r="P41" s="1211"/>
      <c r="Q41" s="1212"/>
      <c r="R41" s="1211"/>
      <c r="S41" s="1211"/>
      <c r="T41" s="1213"/>
      <c r="U41" s="1202"/>
      <c r="V41" s="1202"/>
      <c r="W41" s="1203"/>
      <c r="X41" s="1214" t="s">
        <v>56</v>
      </c>
      <c r="Y41" s="1214"/>
      <c r="Z41" s="1214"/>
      <c r="AA41" s="1215" t="s">
        <v>36</v>
      </c>
      <c r="AB41" s="1216"/>
      <c r="AC41" s="1216"/>
      <c r="AD41" s="1216"/>
      <c r="AE41" s="1216"/>
      <c r="AF41" s="1216"/>
      <c r="AG41" s="1216"/>
      <c r="AH41" s="1216"/>
      <c r="AI41" s="1216"/>
      <c r="AJ41" s="1216"/>
      <c r="AK41" s="1216"/>
      <c r="AL41" s="1216"/>
      <c r="AM41" s="1216"/>
      <c r="AN41" s="1217"/>
    </row>
    <row r="42" spans="3:40" ht="14.25" customHeight="1" thickTop="1" x14ac:dyDescent="0.2">
      <c r="C42" s="1225" t="s">
        <v>57</v>
      </c>
      <c r="D42" s="1058"/>
      <c r="E42" s="1110" t="s">
        <v>6</v>
      </c>
      <c r="F42" s="1227"/>
      <c r="G42" s="1228" t="str">
        <f>"令和"&amp;$AO3&amp;"年度"</f>
        <v>令和7年度</v>
      </c>
      <c r="H42" s="1229"/>
      <c r="I42" s="1229"/>
      <c r="J42" s="1230"/>
      <c r="K42" s="1110" t="s">
        <v>58</v>
      </c>
      <c r="L42" s="1111"/>
      <c r="M42" s="1231" t="s">
        <v>199</v>
      </c>
      <c r="N42" s="1232"/>
      <c r="O42" s="1232"/>
      <c r="P42" s="1232"/>
      <c r="Q42" s="1232"/>
      <c r="R42" s="1232"/>
      <c r="S42" s="1233"/>
      <c r="T42" s="1060" t="s">
        <v>59</v>
      </c>
      <c r="U42" s="1111"/>
      <c r="V42" s="1227"/>
      <c r="W42" s="1234" t="str">
        <f>"令和"&amp;$AO3&amp;"年3月28日"</f>
        <v>令和7年3月28日</v>
      </c>
      <c r="X42" s="1235"/>
      <c r="Y42" s="1235"/>
      <c r="Z42" s="1235"/>
      <c r="AA42" s="1236"/>
      <c r="AB42" s="85" t="s">
        <v>200</v>
      </c>
      <c r="AC42" s="86" t="s">
        <v>201</v>
      </c>
      <c r="AD42" s="86"/>
      <c r="AE42" s="85" t="s">
        <v>202</v>
      </c>
      <c r="AF42" s="86" t="s">
        <v>60</v>
      </c>
      <c r="AG42" s="86"/>
      <c r="AH42" s="85" t="s">
        <v>202</v>
      </c>
      <c r="AI42" s="86" t="s">
        <v>61</v>
      </c>
      <c r="AJ42" s="86"/>
      <c r="AK42" s="85" t="s">
        <v>202</v>
      </c>
      <c r="AL42" s="87" t="s">
        <v>203</v>
      </c>
      <c r="AM42" s="87"/>
      <c r="AN42" s="88"/>
    </row>
    <row r="43" spans="3:40" ht="14.25" customHeight="1" x14ac:dyDescent="0.2">
      <c r="C43" s="1029"/>
      <c r="D43" s="1027"/>
      <c r="E43" s="1159" t="s">
        <v>63</v>
      </c>
      <c r="F43" s="1160"/>
      <c r="G43" s="1160"/>
      <c r="H43" s="1161"/>
      <c r="I43" s="1159" t="s">
        <v>204</v>
      </c>
      <c r="J43" s="1160"/>
      <c r="K43" s="1160"/>
      <c r="L43" s="1160"/>
      <c r="M43" s="1160"/>
      <c r="N43" s="1161"/>
      <c r="O43" s="1159" t="s">
        <v>64</v>
      </c>
      <c r="P43" s="1160"/>
      <c r="Q43" s="1160"/>
      <c r="R43" s="1160"/>
      <c r="S43" s="1160"/>
      <c r="T43" s="1161"/>
      <c r="U43" s="1159" t="s">
        <v>65</v>
      </c>
      <c r="V43" s="1160"/>
      <c r="W43" s="1160"/>
      <c r="X43" s="1160"/>
      <c r="Y43" s="1160"/>
      <c r="Z43" s="1161"/>
      <c r="AA43" s="1159" t="s">
        <v>66</v>
      </c>
      <c r="AB43" s="1160"/>
      <c r="AC43" s="1160"/>
      <c r="AD43" s="1160"/>
      <c r="AE43" s="1160"/>
      <c r="AF43" s="1160"/>
      <c r="AG43" s="1160"/>
      <c r="AH43" s="1160"/>
      <c r="AI43" s="1160"/>
      <c r="AJ43" s="1160"/>
      <c r="AK43" s="1160"/>
      <c r="AL43" s="1160"/>
      <c r="AM43" s="1160"/>
      <c r="AN43" s="1161"/>
    </row>
    <row r="44" spans="3:40" ht="14.25" customHeight="1" x14ac:dyDescent="0.2">
      <c r="C44" s="1029"/>
      <c r="D44" s="1027"/>
      <c r="E44" s="1162" t="s">
        <v>188</v>
      </c>
      <c r="F44" s="1163"/>
      <c r="G44" s="1163"/>
      <c r="H44" s="1164"/>
      <c r="I44" s="89"/>
      <c r="J44" s="90"/>
      <c r="K44" s="1119"/>
      <c r="L44" s="1119"/>
      <c r="M44" s="1119"/>
      <c r="N44" s="91"/>
      <c r="O44" s="92" t="s">
        <v>205</v>
      </c>
      <c r="P44" s="90" t="s">
        <v>67</v>
      </c>
      <c r="Q44" s="75"/>
      <c r="R44" s="93" t="s">
        <v>202</v>
      </c>
      <c r="S44" s="94" t="s">
        <v>68</v>
      </c>
      <c r="T44" s="95"/>
      <c r="U44" s="96"/>
      <c r="V44" s="96" t="s">
        <v>69</v>
      </c>
      <c r="W44" s="1171">
        <v>4.5</v>
      </c>
      <c r="X44" s="1171"/>
      <c r="Y44" s="90" t="s">
        <v>70</v>
      </c>
      <c r="Z44" s="90"/>
      <c r="AA44" s="97" t="s">
        <v>202</v>
      </c>
      <c r="AB44" s="74" t="s">
        <v>71</v>
      </c>
      <c r="AC44" s="75"/>
      <c r="AD44" s="98" t="s">
        <v>202</v>
      </c>
      <c r="AE44" s="74" t="s">
        <v>72</v>
      </c>
      <c r="AF44" s="74"/>
      <c r="AG44" s="98" t="s">
        <v>202</v>
      </c>
      <c r="AH44" s="74" t="s">
        <v>73</v>
      </c>
      <c r="AI44" s="74"/>
      <c r="AJ44" s="98" t="s">
        <v>202</v>
      </c>
      <c r="AK44" s="74" t="s">
        <v>74</v>
      </c>
      <c r="AL44" s="99"/>
      <c r="AM44" s="99"/>
      <c r="AN44" s="100"/>
    </row>
    <row r="45" spans="3:40" ht="14.25" customHeight="1" x14ac:dyDescent="0.2">
      <c r="C45" s="1029"/>
      <c r="D45" s="1027"/>
      <c r="E45" s="1165"/>
      <c r="F45" s="1166"/>
      <c r="G45" s="1166"/>
      <c r="H45" s="1167"/>
      <c r="I45" s="89"/>
      <c r="J45" s="90"/>
      <c r="K45" s="1172">
        <v>24500</v>
      </c>
      <c r="L45" s="1172"/>
      <c r="M45" s="1172"/>
      <c r="N45" s="91" t="s">
        <v>75</v>
      </c>
      <c r="O45" s="92" t="s">
        <v>125</v>
      </c>
      <c r="P45" s="90" t="s">
        <v>76</v>
      </c>
      <c r="Q45" s="75"/>
      <c r="R45" s="101"/>
      <c r="S45" s="90"/>
      <c r="T45" s="95"/>
      <c r="U45" s="96"/>
      <c r="V45" s="102"/>
      <c r="W45" s="75"/>
      <c r="X45" s="102"/>
      <c r="Y45" s="101" t="s">
        <v>77</v>
      </c>
      <c r="Z45" s="90"/>
      <c r="AA45" s="103" t="s">
        <v>205</v>
      </c>
      <c r="AB45" s="102" t="s">
        <v>78</v>
      </c>
      <c r="AC45" s="102"/>
      <c r="AD45" s="102"/>
      <c r="AE45" s="102"/>
      <c r="AF45" s="99"/>
      <c r="AG45" s="98" t="s">
        <v>202</v>
      </c>
      <c r="AH45" s="99" t="s">
        <v>79</v>
      </c>
      <c r="AI45" s="104"/>
      <c r="AJ45" s="1173"/>
      <c r="AK45" s="1173"/>
      <c r="AL45" s="1173"/>
      <c r="AM45" s="1173"/>
      <c r="AN45" s="91" t="s">
        <v>80</v>
      </c>
    </row>
    <row r="46" spans="3:40" ht="14.25" customHeight="1" thickBot="1" x14ac:dyDescent="0.25">
      <c r="C46" s="1226"/>
      <c r="D46" s="1125"/>
      <c r="E46" s="1168"/>
      <c r="F46" s="1169"/>
      <c r="G46" s="1169"/>
      <c r="H46" s="1170"/>
      <c r="I46" s="1174" t="s">
        <v>206</v>
      </c>
      <c r="J46" s="1174"/>
      <c r="K46" s="1175">
        <v>24500</v>
      </c>
      <c r="L46" s="1175"/>
      <c r="M46" s="1175"/>
      <c r="N46" s="105" t="s">
        <v>81</v>
      </c>
      <c r="O46" s="106" t="s">
        <v>202</v>
      </c>
      <c r="P46" s="1176" t="s">
        <v>207</v>
      </c>
      <c r="Q46" s="1176"/>
      <c r="R46" s="1176"/>
      <c r="S46" s="1176"/>
      <c r="T46" s="1177"/>
      <c r="U46" s="107"/>
      <c r="V46" s="107"/>
      <c r="W46" s="107"/>
      <c r="X46" s="107"/>
      <c r="Y46" s="108" t="s">
        <v>82</v>
      </c>
      <c r="Z46" s="109" t="s">
        <v>22</v>
      </c>
      <c r="AA46" s="106" t="s">
        <v>202</v>
      </c>
      <c r="AB46" s="1178" t="s">
        <v>83</v>
      </c>
      <c r="AC46" s="1178"/>
      <c r="AD46" s="1178"/>
      <c r="AE46" s="110"/>
      <c r="AF46" s="111" t="s">
        <v>84</v>
      </c>
      <c r="AG46" s="108"/>
      <c r="AH46" s="111"/>
      <c r="AI46" s="111"/>
      <c r="AJ46" s="112"/>
      <c r="AK46" s="113" t="s">
        <v>85</v>
      </c>
      <c r="AL46" s="113"/>
      <c r="AM46" s="113"/>
      <c r="AN46" s="114"/>
    </row>
    <row r="47" spans="3:40" ht="13.5" thickTop="1" x14ac:dyDescent="0.2">
      <c r="C47" s="1225" t="s">
        <v>87</v>
      </c>
      <c r="D47" s="1067"/>
      <c r="E47" s="115"/>
      <c r="F47" s="1257" t="s">
        <v>88</v>
      </c>
      <c r="G47" s="1258"/>
      <c r="H47" s="1261"/>
      <c r="I47" s="1262" t="s">
        <v>208</v>
      </c>
      <c r="J47" s="1263"/>
      <c r="K47" s="1263"/>
      <c r="L47" s="1263"/>
      <c r="M47" s="1264"/>
      <c r="N47" s="1257" t="s">
        <v>89</v>
      </c>
      <c r="O47" s="1258"/>
      <c r="P47" s="1258"/>
      <c r="Q47" s="1261"/>
      <c r="R47" s="1262" t="s">
        <v>90</v>
      </c>
      <c r="S47" s="1263"/>
      <c r="T47" s="1263"/>
      <c r="U47" s="1262" t="s">
        <v>91</v>
      </c>
      <c r="V47" s="1263"/>
      <c r="W47" s="1264"/>
      <c r="X47" s="1257" t="s">
        <v>92</v>
      </c>
      <c r="Y47" s="1258"/>
      <c r="Z47" s="1258"/>
      <c r="AA47" s="1258"/>
      <c r="AB47" s="1258"/>
      <c r="AC47" s="1258"/>
      <c r="AD47" s="1258"/>
      <c r="AE47" s="1259"/>
      <c r="AF47" s="1237" t="s">
        <v>180</v>
      </c>
      <c r="AG47" s="1058"/>
      <c r="AH47" s="1058"/>
      <c r="AI47" s="1058"/>
      <c r="AJ47" s="1058"/>
      <c r="AK47" s="1058"/>
      <c r="AL47" s="1058"/>
      <c r="AM47" s="1058"/>
      <c r="AN47" s="1067"/>
    </row>
    <row r="48" spans="3:40" ht="14.25" customHeight="1" x14ac:dyDescent="0.2">
      <c r="C48" s="1061"/>
      <c r="D48" s="1028"/>
      <c r="E48" s="116" t="s">
        <v>93</v>
      </c>
      <c r="F48" s="1189" t="str">
        <f>"令和"&amp;$AO3&amp;"年10月11日"</f>
        <v>令和7年10月11日</v>
      </c>
      <c r="G48" s="1190"/>
      <c r="H48" s="117"/>
      <c r="I48" s="1238">
        <v>20000</v>
      </c>
      <c r="J48" s="1239"/>
      <c r="K48" s="1239"/>
      <c r="L48" s="1239"/>
      <c r="M48" s="118" t="s">
        <v>75</v>
      </c>
      <c r="N48" s="1240">
        <v>20000</v>
      </c>
      <c r="O48" s="1241"/>
      <c r="P48" s="1241"/>
      <c r="Q48" s="119" t="s">
        <v>75</v>
      </c>
      <c r="R48" s="1242">
        <v>20</v>
      </c>
      <c r="S48" s="1243"/>
      <c r="T48" s="120" t="s">
        <v>94</v>
      </c>
      <c r="U48" s="1242">
        <v>3</v>
      </c>
      <c r="V48" s="1243"/>
      <c r="W48" s="121" t="s">
        <v>94</v>
      </c>
      <c r="X48" s="1244" t="s">
        <v>209</v>
      </c>
      <c r="Y48" s="1245"/>
      <c r="Z48" s="1245"/>
      <c r="AA48" s="1245"/>
      <c r="AB48" s="1245"/>
      <c r="AC48" s="1245"/>
      <c r="AD48" s="1245"/>
      <c r="AE48" s="1245"/>
      <c r="AF48" s="122"/>
      <c r="AG48" s="1246" t="s">
        <v>95</v>
      </c>
      <c r="AH48" s="1246"/>
      <c r="AI48" s="1246"/>
      <c r="AJ48" s="123">
        <v>20</v>
      </c>
      <c r="AK48" s="94" t="s">
        <v>96</v>
      </c>
      <c r="AL48" s="124"/>
      <c r="AM48" s="94"/>
      <c r="AN48" s="125"/>
    </row>
    <row r="49" spans="3:40" ht="14.25" customHeight="1" x14ac:dyDescent="0.2">
      <c r="C49" s="1029"/>
      <c r="D49" s="1028"/>
      <c r="E49" s="126" t="s">
        <v>97</v>
      </c>
      <c r="F49" s="1265" t="str">
        <f>"令和"&amp;$AO3+1&amp;"年3月20日"</f>
        <v>令和8年3月20日</v>
      </c>
      <c r="G49" s="1266"/>
      <c r="H49" s="127" t="s">
        <v>99</v>
      </c>
      <c r="I49" s="1238">
        <v>4500</v>
      </c>
      <c r="J49" s="1239"/>
      <c r="K49" s="1239"/>
      <c r="L49" s="1239"/>
      <c r="M49" s="128" t="s">
        <v>75</v>
      </c>
      <c r="N49" s="1238">
        <v>4500</v>
      </c>
      <c r="O49" s="1239"/>
      <c r="P49" s="1239"/>
      <c r="Q49" s="129" t="s">
        <v>75</v>
      </c>
      <c r="R49" s="1255">
        <v>20</v>
      </c>
      <c r="S49" s="1256"/>
      <c r="T49" s="130" t="s">
        <v>94</v>
      </c>
      <c r="U49" s="1255">
        <v>3</v>
      </c>
      <c r="V49" s="1256"/>
      <c r="W49" s="131" t="s">
        <v>94</v>
      </c>
      <c r="X49" s="1247" t="s">
        <v>210</v>
      </c>
      <c r="Y49" s="1248"/>
      <c r="Z49" s="1248"/>
      <c r="AA49" s="1248"/>
      <c r="AB49" s="1248"/>
      <c r="AC49" s="1248"/>
      <c r="AD49" s="1248"/>
      <c r="AE49" s="1248"/>
      <c r="AF49" s="132"/>
      <c r="AG49" s="90" t="s">
        <v>98</v>
      </c>
      <c r="AH49" s="90"/>
      <c r="AI49" s="90"/>
      <c r="AJ49" s="133">
        <v>3</v>
      </c>
      <c r="AK49" s="90" t="s">
        <v>94</v>
      </c>
      <c r="AL49" s="90"/>
      <c r="AM49" s="90"/>
      <c r="AN49" s="91"/>
    </row>
    <row r="50" spans="3:40" ht="14.25" customHeight="1" x14ac:dyDescent="0.2">
      <c r="C50" s="1029"/>
      <c r="D50" s="1028"/>
      <c r="E50" s="126" t="s">
        <v>100</v>
      </c>
      <c r="F50" s="1267"/>
      <c r="G50" s="1268"/>
      <c r="H50" s="117"/>
      <c r="I50" s="1238"/>
      <c r="J50" s="1239"/>
      <c r="K50" s="1239"/>
      <c r="L50" s="1239"/>
      <c r="M50" s="128" t="s">
        <v>75</v>
      </c>
      <c r="N50" s="1238"/>
      <c r="O50" s="1239"/>
      <c r="P50" s="1239"/>
      <c r="Q50" s="129" t="s">
        <v>75</v>
      </c>
      <c r="R50" s="1255"/>
      <c r="S50" s="1256"/>
      <c r="T50" s="130" t="s">
        <v>94</v>
      </c>
      <c r="U50" s="1255"/>
      <c r="V50" s="1256"/>
      <c r="W50" s="131" t="s">
        <v>94</v>
      </c>
      <c r="X50" s="1247"/>
      <c r="Y50" s="1248"/>
      <c r="Z50" s="1248"/>
      <c r="AA50" s="1248"/>
      <c r="AB50" s="1248"/>
      <c r="AC50" s="1248"/>
      <c r="AD50" s="1248"/>
      <c r="AE50" s="1248"/>
      <c r="AF50" s="134"/>
      <c r="AG50" s="90"/>
      <c r="AH50" s="90"/>
      <c r="AI50" s="90"/>
      <c r="AJ50" s="90"/>
      <c r="AK50" s="90"/>
      <c r="AL50" s="90"/>
      <c r="AM50" s="90"/>
      <c r="AN50" s="91"/>
    </row>
    <row r="51" spans="3:40" ht="14.25" customHeight="1" thickBot="1" x14ac:dyDescent="0.25">
      <c r="C51" s="1226"/>
      <c r="D51" s="1260"/>
      <c r="E51" s="135" t="s">
        <v>101</v>
      </c>
      <c r="F51" s="1269"/>
      <c r="G51" s="1270"/>
      <c r="H51" s="136"/>
      <c r="I51" s="1249"/>
      <c r="J51" s="1250"/>
      <c r="K51" s="1250"/>
      <c r="L51" s="1250"/>
      <c r="M51" s="137" t="s">
        <v>75</v>
      </c>
      <c r="N51" s="1249"/>
      <c r="O51" s="1250"/>
      <c r="P51" s="1250"/>
      <c r="Q51" s="138" t="s">
        <v>75</v>
      </c>
      <c r="R51" s="1251"/>
      <c r="S51" s="1252"/>
      <c r="T51" s="139" t="s">
        <v>94</v>
      </c>
      <c r="U51" s="1251"/>
      <c r="V51" s="1252"/>
      <c r="W51" s="140" t="s">
        <v>94</v>
      </c>
      <c r="X51" s="1253"/>
      <c r="Y51" s="1254"/>
      <c r="Z51" s="1254"/>
      <c r="AA51" s="1254"/>
      <c r="AB51" s="1254"/>
      <c r="AC51" s="1254"/>
      <c r="AD51" s="1254"/>
      <c r="AE51" s="1254"/>
      <c r="AF51" s="141"/>
      <c r="AG51" s="111"/>
      <c r="AH51" s="111"/>
      <c r="AI51" s="111"/>
      <c r="AJ51" s="111"/>
      <c r="AK51" s="111"/>
      <c r="AL51" s="111"/>
      <c r="AM51" s="111"/>
      <c r="AN51" s="114"/>
    </row>
    <row r="52" spans="3:40" ht="12.75" customHeight="1" thickTop="1" x14ac:dyDescent="0.2">
      <c r="C52" s="142" t="s">
        <v>102</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90"/>
      <c r="AB52" s="90"/>
      <c r="AC52" s="143"/>
      <c r="AD52" s="143"/>
      <c r="AE52" s="143"/>
      <c r="AF52" s="143"/>
      <c r="AG52" s="143"/>
      <c r="AH52" s="143"/>
      <c r="AI52" s="143"/>
      <c r="AJ52" s="143"/>
      <c r="AK52" s="143"/>
      <c r="AL52" s="143"/>
      <c r="AM52" s="143"/>
      <c r="AN52" s="144"/>
    </row>
    <row r="53" spans="3:40" ht="14.25" customHeight="1" x14ac:dyDescent="0.2">
      <c r="C53" s="145"/>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1"/>
    </row>
    <row r="54" spans="3:40" ht="14.25" customHeight="1" x14ac:dyDescent="0.2">
      <c r="C54" s="145"/>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1"/>
    </row>
    <row r="55" spans="3:40" ht="14.25" customHeight="1" x14ac:dyDescent="0.2">
      <c r="C55" s="145"/>
      <c r="D55" s="90"/>
      <c r="E55" s="90"/>
      <c r="F55" s="90"/>
      <c r="G55" s="90"/>
      <c r="H55" s="90"/>
      <c r="I55" s="90"/>
      <c r="J55" s="90"/>
      <c r="K55" s="90"/>
      <c r="L55" s="90"/>
      <c r="M55" s="90"/>
      <c r="N55" s="90"/>
      <c r="O55" s="90"/>
      <c r="P55" s="90"/>
      <c r="Q55" s="90"/>
      <c r="R55" s="90"/>
      <c r="S55" s="90"/>
      <c r="T55" s="75"/>
      <c r="U55" s="90"/>
      <c r="V55" s="90"/>
      <c r="W55" s="90"/>
      <c r="X55" s="90"/>
      <c r="Y55" s="90"/>
      <c r="Z55" s="90"/>
      <c r="AA55" s="90"/>
      <c r="AB55" s="90"/>
      <c r="AC55" s="90"/>
      <c r="AD55" s="90"/>
      <c r="AE55" s="90"/>
      <c r="AF55" s="90"/>
      <c r="AG55" s="90"/>
      <c r="AH55" s="90"/>
      <c r="AI55" s="90"/>
      <c r="AJ55" s="90"/>
      <c r="AK55" s="90"/>
      <c r="AL55" s="90"/>
      <c r="AM55" s="90"/>
      <c r="AN55" s="91"/>
    </row>
    <row r="56" spans="3:40" ht="15" customHeight="1" x14ac:dyDescent="0.2">
      <c r="C56" s="14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147"/>
    </row>
    <row r="58" spans="3:40" x14ac:dyDescent="0.2">
      <c r="K58" s="1271"/>
      <c r="L58" s="1271"/>
      <c r="M58" s="1271"/>
      <c r="N58" s="1271"/>
      <c r="O58" s="1271"/>
      <c r="P58" s="1271"/>
      <c r="Q58" s="1271"/>
      <c r="R58" s="1271"/>
      <c r="S58" s="1271"/>
      <c r="T58" s="1271"/>
      <c r="U58" s="1271"/>
      <c r="V58" s="1271"/>
      <c r="W58" s="1271"/>
      <c r="X58" s="1271"/>
      <c r="Y58" s="1271"/>
      <c r="Z58" s="1271"/>
      <c r="AA58" s="1271"/>
      <c r="AB58" s="1271"/>
      <c r="AC58" s="1271"/>
      <c r="AD58" s="1271"/>
      <c r="AE58" s="1271"/>
      <c r="AF58" s="1271"/>
      <c r="AG58" s="1271"/>
      <c r="AH58" s="1271"/>
      <c r="AI58" s="1271"/>
      <c r="AJ58" s="1271"/>
      <c r="AK58" s="1271"/>
      <c r="AL58" s="1271"/>
      <c r="AM58" s="1271"/>
      <c r="AN58" s="1271"/>
    </row>
    <row r="59" spans="3:40" ht="13" customHeight="1" x14ac:dyDescent="0.2">
      <c r="C59" s="74" t="s">
        <v>2</v>
      </c>
      <c r="D59" s="75"/>
      <c r="E59" s="75"/>
      <c r="F59" s="75"/>
      <c r="G59" s="1404" t="str">
        <f>HYPERLINK("#C1","上に戻る")</f>
        <v>上に戻る</v>
      </c>
      <c r="H59" s="1405"/>
      <c r="I59" s="1405"/>
      <c r="J59" s="1406"/>
      <c r="K59" s="75"/>
      <c r="L59" s="75"/>
      <c r="M59" s="75"/>
      <c r="N59" s="75"/>
      <c r="O59" s="75"/>
      <c r="P59" s="75"/>
      <c r="Q59" s="75"/>
      <c r="R59" s="75"/>
      <c r="S59" s="75"/>
      <c r="T59" s="75"/>
      <c r="U59" s="75"/>
      <c r="V59" s="75"/>
      <c r="W59" s="75"/>
      <c r="X59" s="75"/>
      <c r="Y59" s="75"/>
      <c r="Z59" s="75"/>
      <c r="AA59" s="75"/>
      <c r="AB59" s="75"/>
      <c r="AC59" s="75"/>
      <c r="AD59" s="75"/>
      <c r="AE59" s="1053"/>
      <c r="AF59" s="1053"/>
      <c r="AG59" s="1053"/>
      <c r="AH59" s="1053"/>
      <c r="AI59" s="1053"/>
      <c r="AJ59" s="1053"/>
      <c r="AK59" s="1053"/>
      <c r="AL59" s="1053"/>
      <c r="AM59" s="1053"/>
      <c r="AN59" s="1053"/>
    </row>
    <row r="60" spans="3:40" ht="13.5" customHeight="1" thickBot="1" x14ac:dyDescent="0.25">
      <c r="C60" s="77"/>
      <c r="D60" s="77"/>
      <c r="E60" s="77"/>
      <c r="F60" s="77"/>
      <c r="G60" s="1407"/>
      <c r="H60" s="1408"/>
      <c r="I60" s="1408"/>
      <c r="J60" s="1409"/>
      <c r="K60" s="77"/>
      <c r="L60" s="77"/>
      <c r="M60" s="77"/>
      <c r="N60" s="77"/>
      <c r="O60" s="77" t="s">
        <v>186</v>
      </c>
      <c r="P60" s="77"/>
      <c r="Q60" s="77"/>
      <c r="R60" s="77"/>
      <c r="S60" s="77"/>
      <c r="T60" s="77"/>
      <c r="U60" s="77"/>
      <c r="V60" s="77"/>
      <c r="W60" s="77"/>
      <c r="X60" s="77"/>
      <c r="Y60" s="77"/>
      <c r="Z60" s="77"/>
      <c r="AA60" s="77"/>
      <c r="AB60" s="77"/>
      <c r="AC60" s="77"/>
      <c r="AD60" s="77"/>
      <c r="AE60" s="77"/>
      <c r="AF60" s="77"/>
      <c r="AG60" s="77"/>
      <c r="AH60" s="77"/>
      <c r="AI60" s="77"/>
      <c r="AJ60" s="1053" t="s">
        <v>187</v>
      </c>
      <c r="AK60" s="1053"/>
      <c r="AL60" s="1053"/>
      <c r="AM60" s="1053"/>
      <c r="AN60" s="1053"/>
    </row>
    <row r="61" spans="3:40" ht="3" customHeight="1" thickTop="1" x14ac:dyDescent="0.2">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row>
    <row r="62" spans="3:40" ht="14.25" customHeight="1" x14ac:dyDescent="0.2">
      <c r="C62" s="1023" t="s">
        <v>3</v>
      </c>
      <c r="D62" s="1024"/>
      <c r="E62" s="1025" t="s">
        <v>211</v>
      </c>
      <c r="F62" s="1025"/>
      <c r="G62" s="1025"/>
      <c r="H62" s="1025"/>
      <c r="I62" s="1025"/>
      <c r="J62" s="1025"/>
      <c r="K62" s="1025"/>
      <c r="L62" s="1025"/>
      <c r="M62" s="1025"/>
      <c r="N62" s="1025"/>
      <c r="O62" s="1025"/>
      <c r="P62" s="1025"/>
      <c r="Q62" s="1025"/>
      <c r="R62" s="1025"/>
      <c r="S62" s="1025"/>
      <c r="T62" s="1025"/>
      <c r="U62" s="1025"/>
      <c r="V62" s="1054"/>
      <c r="W62" s="1054"/>
      <c r="X62" s="1025"/>
      <c r="Y62" s="1024" t="s">
        <v>4</v>
      </c>
      <c r="Z62" s="1024"/>
      <c r="AA62" s="1024"/>
      <c r="AB62" s="1024"/>
      <c r="AC62" s="78"/>
      <c r="AD62" s="79"/>
      <c r="AE62" s="1055" t="str">
        <f>"令和"&amp;$AO3-1</f>
        <v>令和6</v>
      </c>
      <c r="AF62" s="1055"/>
      <c r="AG62" s="1056" t="s">
        <v>5</v>
      </c>
      <c r="AH62" s="1056"/>
      <c r="AI62" s="1055" t="str">
        <f>"令和"&amp;$AO3+1</f>
        <v>令和8</v>
      </c>
      <c r="AJ62" s="1055"/>
      <c r="AK62" s="1056" t="s">
        <v>6</v>
      </c>
      <c r="AL62" s="1056"/>
      <c r="AM62" s="372"/>
      <c r="AN62" s="81"/>
    </row>
    <row r="63" spans="3:40" ht="14.25" customHeight="1" x14ac:dyDescent="0.2">
      <c r="C63" s="1023" t="s">
        <v>189</v>
      </c>
      <c r="D63" s="1024"/>
      <c r="E63" s="1025" t="s">
        <v>190</v>
      </c>
      <c r="F63" s="1025"/>
      <c r="G63" s="1025"/>
      <c r="H63" s="1025"/>
      <c r="I63" s="1025"/>
      <c r="J63" s="1025"/>
      <c r="K63" s="1025"/>
      <c r="L63" s="1025"/>
      <c r="M63" s="1025"/>
      <c r="N63" s="1025"/>
      <c r="O63" s="1025"/>
      <c r="P63" s="1025"/>
      <c r="Q63" s="1025"/>
      <c r="R63" s="1025"/>
      <c r="S63" s="1025"/>
      <c r="T63" s="1025"/>
      <c r="U63" s="1025"/>
      <c r="V63" s="1025"/>
      <c r="W63" s="1025"/>
      <c r="X63" s="1025"/>
      <c r="Y63" s="1026" t="s">
        <v>7</v>
      </c>
      <c r="Z63" s="1026"/>
      <c r="AA63" s="1026"/>
      <c r="AB63" s="1026"/>
      <c r="AC63" s="1027"/>
      <c r="AD63" s="1027"/>
      <c r="AE63" s="1027"/>
      <c r="AF63" s="1028"/>
      <c r="AG63" s="1029" t="s">
        <v>8</v>
      </c>
      <c r="AH63" s="1027"/>
      <c r="AI63" s="1027"/>
      <c r="AJ63" s="1027"/>
      <c r="AK63" s="1027"/>
      <c r="AL63" s="1027"/>
      <c r="AM63" s="1027"/>
      <c r="AN63" s="1028"/>
    </row>
    <row r="64" spans="3:40" ht="14.25" customHeight="1" x14ac:dyDescent="0.2">
      <c r="C64" s="1030" t="s">
        <v>9</v>
      </c>
      <c r="D64" s="1031"/>
      <c r="E64" s="1036" t="s">
        <v>212</v>
      </c>
      <c r="F64" s="1037"/>
      <c r="G64" s="1037"/>
      <c r="H64" s="1037"/>
      <c r="I64" s="1037"/>
      <c r="J64" s="1037"/>
      <c r="K64" s="1037"/>
      <c r="L64" s="1037"/>
      <c r="M64" s="1037"/>
      <c r="N64" s="1037"/>
      <c r="O64" s="1037"/>
      <c r="P64" s="1037"/>
      <c r="Q64" s="1037"/>
      <c r="R64" s="1037"/>
      <c r="S64" s="1037"/>
      <c r="T64" s="1037"/>
      <c r="U64" s="1037"/>
      <c r="V64" s="1037"/>
      <c r="W64" s="1037"/>
      <c r="X64" s="1038"/>
      <c r="Y64" s="1045" t="s">
        <v>213</v>
      </c>
      <c r="Z64" s="1045"/>
      <c r="AA64" s="1045"/>
      <c r="AB64" s="1045"/>
      <c r="AC64" s="1045"/>
      <c r="AD64" s="1045"/>
      <c r="AE64" s="1045"/>
      <c r="AF64" s="1046"/>
      <c r="AG64" s="1045" t="s">
        <v>214</v>
      </c>
      <c r="AH64" s="1045"/>
      <c r="AI64" s="1045"/>
      <c r="AJ64" s="1045"/>
      <c r="AK64" s="1045"/>
      <c r="AL64" s="1045"/>
      <c r="AM64" s="1045"/>
      <c r="AN64" s="1046"/>
    </row>
    <row r="65" spans="3:40" ht="14.25" customHeight="1" x14ac:dyDescent="0.2">
      <c r="C65" s="1032"/>
      <c r="D65" s="1033"/>
      <c r="E65" s="1039"/>
      <c r="F65" s="1040"/>
      <c r="G65" s="1040"/>
      <c r="H65" s="1040"/>
      <c r="I65" s="1040"/>
      <c r="J65" s="1040"/>
      <c r="K65" s="1040"/>
      <c r="L65" s="1040"/>
      <c r="M65" s="1040"/>
      <c r="N65" s="1040"/>
      <c r="O65" s="1040"/>
      <c r="P65" s="1040"/>
      <c r="Q65" s="1040"/>
      <c r="R65" s="1040"/>
      <c r="S65" s="1040"/>
      <c r="T65" s="1040"/>
      <c r="U65" s="1040"/>
      <c r="V65" s="1040"/>
      <c r="W65" s="1040"/>
      <c r="X65" s="1041"/>
      <c r="Y65" s="1047" t="s">
        <v>215</v>
      </c>
      <c r="Z65" s="1047"/>
      <c r="AA65" s="1047"/>
      <c r="AB65" s="1047"/>
      <c r="AC65" s="1047"/>
      <c r="AD65" s="1047"/>
      <c r="AE65" s="1047"/>
      <c r="AF65" s="1048"/>
      <c r="AG65" s="1047"/>
      <c r="AH65" s="1047"/>
      <c r="AI65" s="1047"/>
      <c r="AJ65" s="1047"/>
      <c r="AK65" s="1047"/>
      <c r="AL65" s="1047"/>
      <c r="AM65" s="1047"/>
      <c r="AN65" s="1048"/>
    </row>
    <row r="66" spans="3:40" ht="14.25" customHeight="1" x14ac:dyDescent="0.2">
      <c r="C66" s="1032"/>
      <c r="D66" s="1033"/>
      <c r="E66" s="1039"/>
      <c r="F66" s="1040"/>
      <c r="G66" s="1040"/>
      <c r="H66" s="1040"/>
      <c r="I66" s="1040"/>
      <c r="J66" s="1040"/>
      <c r="K66" s="1040"/>
      <c r="L66" s="1040"/>
      <c r="M66" s="1040"/>
      <c r="N66" s="1040"/>
      <c r="O66" s="1040"/>
      <c r="P66" s="1040"/>
      <c r="Q66" s="1040"/>
      <c r="R66" s="1040"/>
      <c r="S66" s="1040"/>
      <c r="T66" s="1040"/>
      <c r="U66" s="1040"/>
      <c r="V66" s="1040"/>
      <c r="W66" s="1040"/>
      <c r="X66" s="1041"/>
      <c r="Y66" s="1047"/>
      <c r="Z66" s="1047"/>
      <c r="AA66" s="1047"/>
      <c r="AB66" s="1047"/>
      <c r="AC66" s="1047"/>
      <c r="AD66" s="1047"/>
      <c r="AE66" s="1047"/>
      <c r="AF66" s="1048"/>
      <c r="AG66" s="1049"/>
      <c r="AH66" s="1047"/>
      <c r="AI66" s="1047"/>
      <c r="AJ66" s="1047"/>
      <c r="AK66" s="1047"/>
      <c r="AL66" s="1047"/>
      <c r="AM66" s="1047"/>
      <c r="AN66" s="1048"/>
    </row>
    <row r="67" spans="3:40" ht="14.25" customHeight="1" thickBot="1" x14ac:dyDescent="0.25">
      <c r="C67" s="1034"/>
      <c r="D67" s="1035"/>
      <c r="E67" s="1042"/>
      <c r="F67" s="1043"/>
      <c r="G67" s="1043"/>
      <c r="H67" s="1043"/>
      <c r="I67" s="1043"/>
      <c r="J67" s="1043"/>
      <c r="K67" s="1043"/>
      <c r="L67" s="1043"/>
      <c r="M67" s="1043"/>
      <c r="N67" s="1043"/>
      <c r="O67" s="1043"/>
      <c r="P67" s="1043"/>
      <c r="Q67" s="1043"/>
      <c r="R67" s="1043"/>
      <c r="S67" s="1043"/>
      <c r="T67" s="1043"/>
      <c r="U67" s="1043"/>
      <c r="V67" s="1043"/>
      <c r="W67" s="1043"/>
      <c r="X67" s="1044"/>
      <c r="Y67" s="1050"/>
      <c r="Z67" s="1050"/>
      <c r="AA67" s="1050"/>
      <c r="AB67" s="1050"/>
      <c r="AC67" s="1050"/>
      <c r="AD67" s="1050"/>
      <c r="AE67" s="1050"/>
      <c r="AF67" s="1051"/>
      <c r="AG67" s="1052"/>
      <c r="AH67" s="1050"/>
      <c r="AI67" s="1050"/>
      <c r="AJ67" s="1050"/>
      <c r="AK67" s="1050"/>
      <c r="AL67" s="1050"/>
      <c r="AM67" s="1050"/>
      <c r="AN67" s="1051"/>
    </row>
    <row r="68" spans="3:40" ht="14.25" customHeight="1" thickTop="1" x14ac:dyDescent="0.2">
      <c r="C68" s="1057" t="s">
        <v>10</v>
      </c>
      <c r="D68" s="1058"/>
      <c r="E68" s="1027"/>
      <c r="F68" s="1027"/>
      <c r="G68" s="1061" t="s">
        <v>11</v>
      </c>
      <c r="H68" s="1062"/>
      <c r="I68" s="1062"/>
      <c r="J68" s="1063"/>
      <c r="K68" s="1064" t="s">
        <v>12</v>
      </c>
      <c r="L68" s="1064"/>
      <c r="M68" s="1064"/>
      <c r="N68" s="1064"/>
      <c r="O68" s="1064"/>
      <c r="P68" s="1064"/>
      <c r="Q68" s="1064"/>
      <c r="R68" s="1064"/>
      <c r="S68" s="1064"/>
      <c r="T68" s="1064"/>
      <c r="U68" s="1064"/>
      <c r="V68" s="1064"/>
      <c r="W68" s="1064"/>
      <c r="X68" s="1064"/>
      <c r="Y68" s="1065"/>
      <c r="Z68" s="1065"/>
      <c r="AA68" s="1065"/>
      <c r="AB68" s="1066"/>
      <c r="AC68" s="1027" t="s">
        <v>13</v>
      </c>
      <c r="AD68" s="1027"/>
      <c r="AE68" s="1027"/>
      <c r="AF68" s="1027"/>
      <c r="AG68" s="1058"/>
      <c r="AH68" s="1058"/>
      <c r="AI68" s="1058"/>
      <c r="AJ68" s="1058"/>
      <c r="AK68" s="1058"/>
      <c r="AL68" s="1058"/>
      <c r="AM68" s="1058"/>
      <c r="AN68" s="1067"/>
    </row>
    <row r="69" spans="3:40" ht="14.25" customHeight="1" x14ac:dyDescent="0.2">
      <c r="C69" s="1059"/>
      <c r="D69" s="1060"/>
      <c r="E69" s="1060"/>
      <c r="F69" s="1060"/>
      <c r="G69" s="1061"/>
      <c r="H69" s="1062"/>
      <c r="I69" s="1062"/>
      <c r="J69" s="1063"/>
      <c r="K69" s="1068"/>
      <c r="L69" s="1064"/>
      <c r="M69" s="1069"/>
      <c r="N69" s="1070" t="s">
        <v>14</v>
      </c>
      <c r="O69" s="1071"/>
      <c r="P69" s="1071"/>
      <c r="Q69" s="1070" t="s">
        <v>15</v>
      </c>
      <c r="R69" s="1071"/>
      <c r="S69" s="1071"/>
      <c r="T69" s="1089"/>
      <c r="U69" s="1090" t="s">
        <v>16</v>
      </c>
      <c r="V69" s="1026"/>
      <c r="W69" s="1026"/>
      <c r="X69" s="1091"/>
      <c r="Y69" s="1026" t="s">
        <v>17</v>
      </c>
      <c r="Z69" s="1026"/>
      <c r="AA69" s="1026"/>
      <c r="AB69" s="1091"/>
      <c r="AC69" s="1026" t="s">
        <v>18</v>
      </c>
      <c r="AD69" s="1026"/>
      <c r="AE69" s="1026"/>
      <c r="AF69" s="1091"/>
      <c r="AG69" s="1092">
        <v>3</v>
      </c>
      <c r="AH69" s="1093"/>
      <c r="AI69" s="1094" t="s">
        <v>19</v>
      </c>
      <c r="AJ69" s="1095"/>
      <c r="AK69" s="1072">
        <f>IF(AG69&gt;0,IF(AG69=12,1,AG69+1),)</f>
        <v>4</v>
      </c>
      <c r="AL69" s="1073"/>
      <c r="AM69" s="1074" t="s">
        <v>20</v>
      </c>
      <c r="AN69" s="1075"/>
    </row>
    <row r="70" spans="3:40" ht="14.25" customHeight="1" x14ac:dyDescent="0.2">
      <c r="C70" s="1077" t="s">
        <v>194</v>
      </c>
      <c r="D70" s="1144"/>
      <c r="E70" s="1144"/>
      <c r="F70" s="1144"/>
      <c r="G70" s="1078" t="str">
        <f>"R"&amp;$AO3&amp;".4.1～R"&amp;$AO3+1&amp;".3.1"</f>
        <v>R7.4.1～R8.3.1</v>
      </c>
      <c r="H70" s="1079"/>
      <c r="I70" s="1079"/>
      <c r="J70" s="1080"/>
      <c r="K70" s="1081">
        <v>84830</v>
      </c>
      <c r="L70" s="1081"/>
      <c r="M70" s="1082"/>
      <c r="N70" s="1083"/>
      <c r="O70" s="1084"/>
      <c r="P70" s="1084"/>
      <c r="Q70" s="1083"/>
      <c r="R70" s="1084"/>
      <c r="S70" s="1084"/>
      <c r="T70" s="1085"/>
      <c r="U70" s="1086">
        <v>84830</v>
      </c>
      <c r="V70" s="1086"/>
      <c r="W70" s="1086"/>
      <c r="X70" s="1087"/>
      <c r="Y70" s="1086"/>
      <c r="Z70" s="1086"/>
      <c r="AA70" s="1086"/>
      <c r="AB70" s="1086"/>
      <c r="AC70" s="1088">
        <v>11420</v>
      </c>
      <c r="AD70" s="1086"/>
      <c r="AE70" s="1086"/>
      <c r="AF70" s="1087"/>
      <c r="AG70" s="1088">
        <v>73410</v>
      </c>
      <c r="AH70" s="1086"/>
      <c r="AI70" s="1086"/>
      <c r="AJ70" s="1087"/>
      <c r="AK70" s="1096"/>
      <c r="AL70" s="1096"/>
      <c r="AM70" s="1096"/>
      <c r="AN70" s="1097"/>
    </row>
    <row r="71" spans="3:40" ht="16.5" customHeight="1" x14ac:dyDescent="0.2">
      <c r="C71" s="1077" t="s">
        <v>195</v>
      </c>
      <c r="D71" s="1144"/>
      <c r="E71" s="1144"/>
      <c r="F71" s="1144"/>
      <c r="G71" s="1078" t="str">
        <f>"R"&amp;$AO3&amp;".4.1～R"&amp;$AO3+1&amp;".3.1"</f>
        <v>R7.4.1～R8.3.1</v>
      </c>
      <c r="H71" s="1079"/>
      <c r="I71" s="1079"/>
      <c r="J71" s="1080"/>
      <c r="K71" s="1081">
        <v>90000</v>
      </c>
      <c r="L71" s="1081"/>
      <c r="M71" s="1082"/>
      <c r="N71" s="1083"/>
      <c r="O71" s="1084"/>
      <c r="P71" s="1098"/>
      <c r="Q71" s="1084"/>
      <c r="R71" s="1084"/>
      <c r="S71" s="1084"/>
      <c r="T71" s="1085"/>
      <c r="U71" s="1272" t="s">
        <v>216</v>
      </c>
      <c r="V71" s="1086"/>
      <c r="W71" s="1086"/>
      <c r="X71" s="1087"/>
      <c r="Y71" s="1086"/>
      <c r="Z71" s="1086"/>
      <c r="AA71" s="1086"/>
      <c r="AB71" s="1086"/>
      <c r="AC71" s="1088"/>
      <c r="AD71" s="1086"/>
      <c r="AE71" s="1086"/>
      <c r="AF71" s="1087"/>
      <c r="AG71" s="1088">
        <v>64000</v>
      </c>
      <c r="AH71" s="1086"/>
      <c r="AI71" s="1086"/>
      <c r="AJ71" s="1087"/>
      <c r="AK71" s="1096">
        <v>26000</v>
      </c>
      <c r="AL71" s="1096"/>
      <c r="AM71" s="1096"/>
      <c r="AN71" s="1097"/>
    </row>
    <row r="72" spans="3:40" ht="14.25" customHeight="1" x14ac:dyDescent="0.2">
      <c r="C72" s="1077" t="s">
        <v>217</v>
      </c>
      <c r="D72" s="1144"/>
      <c r="E72" s="1144"/>
      <c r="F72" s="1144"/>
      <c r="G72" s="1078" t="str">
        <f>"R"&amp;$AO3&amp;".4.1～R"&amp;$AO3+1&amp;".3.1"</f>
        <v>R7.4.1～R8.3.1</v>
      </c>
      <c r="H72" s="1079"/>
      <c r="I72" s="1079"/>
      <c r="J72" s="1080"/>
      <c r="K72" s="1081">
        <v>4400</v>
      </c>
      <c r="L72" s="1081"/>
      <c r="M72" s="1082"/>
      <c r="N72" s="1083"/>
      <c r="O72" s="1084"/>
      <c r="P72" s="1098"/>
      <c r="Q72" s="1084"/>
      <c r="R72" s="1084"/>
      <c r="S72" s="1084"/>
      <c r="T72" s="1085"/>
      <c r="U72" s="1086">
        <v>4400</v>
      </c>
      <c r="V72" s="1086"/>
      <c r="W72" s="1086"/>
      <c r="X72" s="1087"/>
      <c r="Y72" s="1086"/>
      <c r="Z72" s="1086"/>
      <c r="AA72" s="1086"/>
      <c r="AB72" s="1086"/>
      <c r="AC72" s="1088">
        <v>4400</v>
      </c>
      <c r="AD72" s="1086"/>
      <c r="AE72" s="1086"/>
      <c r="AF72" s="1087"/>
      <c r="AG72" s="1088"/>
      <c r="AH72" s="1086"/>
      <c r="AI72" s="1086"/>
      <c r="AJ72" s="1087"/>
      <c r="AK72" s="1096"/>
      <c r="AL72" s="1096"/>
      <c r="AM72" s="1096"/>
      <c r="AN72" s="1097"/>
    </row>
    <row r="73" spans="3:40" ht="14.25" customHeight="1" x14ac:dyDescent="0.2">
      <c r="C73" s="1077" t="s">
        <v>218</v>
      </c>
      <c r="D73" s="1144"/>
      <c r="E73" s="1144"/>
      <c r="F73" s="1144"/>
      <c r="G73" s="1078" t="str">
        <f>"R"&amp;$AO3&amp;".4.1～R"&amp;$AO3+1&amp;".3.1"</f>
        <v>R7.4.1～R8.3.1</v>
      </c>
      <c r="H73" s="1079"/>
      <c r="I73" s="1079"/>
      <c r="J73" s="1080"/>
      <c r="K73" s="1081">
        <v>7000</v>
      </c>
      <c r="L73" s="1081"/>
      <c r="M73" s="1082"/>
      <c r="N73" s="1083"/>
      <c r="O73" s="1084"/>
      <c r="P73" s="1084"/>
      <c r="Q73" s="1083"/>
      <c r="R73" s="1084"/>
      <c r="S73" s="1084"/>
      <c r="T73" s="1085"/>
      <c r="U73" s="1086">
        <v>7000</v>
      </c>
      <c r="V73" s="1086"/>
      <c r="W73" s="1086"/>
      <c r="X73" s="1087"/>
      <c r="Y73" s="1086"/>
      <c r="Z73" s="1086"/>
      <c r="AA73" s="1086"/>
      <c r="AB73" s="1086"/>
      <c r="AC73" s="1088">
        <v>7000</v>
      </c>
      <c r="AD73" s="1086"/>
      <c r="AE73" s="1086"/>
      <c r="AF73" s="1087"/>
      <c r="AG73" s="1088"/>
      <c r="AH73" s="1086"/>
      <c r="AI73" s="1086"/>
      <c r="AJ73" s="1087"/>
      <c r="AK73" s="1096"/>
      <c r="AL73" s="1096"/>
      <c r="AM73" s="1096"/>
      <c r="AN73" s="1097"/>
    </row>
    <row r="74" spans="3:40" ht="14.25" customHeight="1" x14ac:dyDescent="0.2">
      <c r="C74" s="1077" t="s">
        <v>219</v>
      </c>
      <c r="D74" s="1144"/>
      <c r="E74" s="1144"/>
      <c r="F74" s="1144"/>
      <c r="G74" s="1078" t="str">
        <f>"R"&amp;$AO3&amp;".4.1～R"&amp;$AO3+1&amp;".3.1"</f>
        <v>R7.4.1～R8.3.1</v>
      </c>
      <c r="H74" s="1079"/>
      <c r="I74" s="1079"/>
      <c r="J74" s="1080"/>
      <c r="K74" s="1081">
        <v>1174</v>
      </c>
      <c r="L74" s="1081"/>
      <c r="M74" s="1082"/>
      <c r="N74" s="1083"/>
      <c r="O74" s="1084"/>
      <c r="P74" s="1084"/>
      <c r="Q74" s="1083"/>
      <c r="R74" s="1084"/>
      <c r="S74" s="1084"/>
      <c r="T74" s="1085"/>
      <c r="U74" s="1105">
        <v>1174</v>
      </c>
      <c r="V74" s="1105"/>
      <c r="W74" s="1105"/>
      <c r="X74" s="1106"/>
      <c r="Y74" s="1086"/>
      <c r="Z74" s="1086"/>
      <c r="AA74" s="1086"/>
      <c r="AB74" s="1086"/>
      <c r="AC74" s="1088">
        <v>919</v>
      </c>
      <c r="AD74" s="1086"/>
      <c r="AE74" s="1086"/>
      <c r="AF74" s="1087"/>
      <c r="AG74" s="1088">
        <v>255</v>
      </c>
      <c r="AH74" s="1086"/>
      <c r="AI74" s="1086"/>
      <c r="AJ74" s="1087"/>
      <c r="AK74" s="1096"/>
      <c r="AL74" s="1096"/>
      <c r="AM74" s="1096"/>
      <c r="AN74" s="1097"/>
    </row>
    <row r="75" spans="3:40" ht="14.25" customHeight="1" thickBot="1" x14ac:dyDescent="0.25">
      <c r="C75" s="1123" t="s">
        <v>24</v>
      </c>
      <c r="D75" s="1124"/>
      <c r="E75" s="1124"/>
      <c r="F75" s="1124"/>
      <c r="G75" s="1125"/>
      <c r="H75" s="1125"/>
      <c r="I75" s="1125"/>
      <c r="J75" s="82" t="s">
        <v>25</v>
      </c>
      <c r="K75" s="1107">
        <f>SUM(K70:M74)</f>
        <v>187404</v>
      </c>
      <c r="L75" s="1108"/>
      <c r="M75" s="1126"/>
      <c r="N75" s="1127">
        <f>SUM(N70:P74)</f>
        <v>0</v>
      </c>
      <c r="O75" s="1108"/>
      <c r="P75" s="1108"/>
      <c r="Q75" s="1128">
        <f>SUM(Q70:T74)</f>
        <v>0</v>
      </c>
      <c r="R75" s="1129"/>
      <c r="S75" s="1129"/>
      <c r="T75" s="1130"/>
      <c r="U75" s="1107">
        <v>187404</v>
      </c>
      <c r="V75" s="1108"/>
      <c r="W75" s="1108"/>
      <c r="X75" s="1109"/>
      <c r="Y75" s="1107">
        <f>SUM(Y70:AB74)</f>
        <v>0</v>
      </c>
      <c r="Z75" s="1108"/>
      <c r="AA75" s="1108"/>
      <c r="AB75" s="1109"/>
      <c r="AC75" s="1107">
        <f>SUM(AC70:AF74)</f>
        <v>23739</v>
      </c>
      <c r="AD75" s="1108"/>
      <c r="AE75" s="1108"/>
      <c r="AF75" s="1109"/>
      <c r="AG75" s="1107">
        <f>SUM(AG70:AJ74)</f>
        <v>137665</v>
      </c>
      <c r="AH75" s="1108"/>
      <c r="AI75" s="1108"/>
      <c r="AJ75" s="1109"/>
      <c r="AK75" s="1107">
        <f>SUM(AK70:AN74)</f>
        <v>26000</v>
      </c>
      <c r="AL75" s="1108"/>
      <c r="AM75" s="1108"/>
      <c r="AN75" s="1109"/>
    </row>
    <row r="76" spans="3:40" ht="14.25" customHeight="1" thickTop="1" x14ac:dyDescent="0.2">
      <c r="C76" s="1110" t="s">
        <v>27</v>
      </c>
      <c r="D76" s="1111"/>
      <c r="E76" s="1111"/>
      <c r="F76" s="1058"/>
      <c r="G76" s="1058"/>
      <c r="H76" s="1058"/>
      <c r="I76" s="1058"/>
      <c r="J76" s="1067"/>
      <c r="K76" s="1112" t="s">
        <v>28</v>
      </c>
      <c r="L76" s="1112"/>
      <c r="M76" s="1112"/>
      <c r="N76" s="1113"/>
      <c r="O76" s="1113"/>
      <c r="P76" s="1113"/>
      <c r="Q76" s="1113"/>
      <c r="R76" s="1113"/>
      <c r="S76" s="1113"/>
      <c r="T76" s="1113"/>
      <c r="U76" s="1112"/>
      <c r="V76" s="1112"/>
      <c r="W76" s="1112"/>
      <c r="X76" s="1112"/>
      <c r="Y76" s="1112"/>
      <c r="Z76" s="1112"/>
      <c r="AA76" s="1112"/>
      <c r="AB76" s="1112"/>
      <c r="AC76" s="1114" t="s">
        <v>29</v>
      </c>
      <c r="AD76" s="1115"/>
      <c r="AE76" s="1115"/>
      <c r="AF76" s="1115"/>
      <c r="AG76" s="1115"/>
      <c r="AH76" s="1115"/>
      <c r="AI76" s="1115"/>
      <c r="AJ76" s="1115"/>
      <c r="AK76" s="1115"/>
      <c r="AL76" s="1115"/>
      <c r="AM76" s="1115"/>
      <c r="AN76" s="1116"/>
    </row>
    <row r="77" spans="3:40" ht="14.25" customHeight="1" x14ac:dyDescent="0.2">
      <c r="C77" s="1117" t="s">
        <v>31</v>
      </c>
      <c r="D77" s="1117"/>
      <c r="E77" s="1059"/>
      <c r="F77" s="1090" t="s">
        <v>32</v>
      </c>
      <c r="G77" s="1026"/>
      <c r="H77" s="1026"/>
      <c r="I77" s="1026"/>
      <c r="J77" s="1091"/>
      <c r="K77" s="1118"/>
      <c r="L77" s="1119"/>
      <c r="M77" s="1120"/>
      <c r="N77" s="1121" t="s">
        <v>14</v>
      </c>
      <c r="O77" s="1027"/>
      <c r="P77" s="1122"/>
      <c r="Q77" s="1121" t="s">
        <v>15</v>
      </c>
      <c r="R77" s="1027"/>
      <c r="S77" s="1027"/>
      <c r="T77" s="1028"/>
      <c r="U77" s="1090" t="s">
        <v>16</v>
      </c>
      <c r="V77" s="1026"/>
      <c r="W77" s="1026"/>
      <c r="X77" s="1091"/>
      <c r="Y77" s="1090" t="s">
        <v>17</v>
      </c>
      <c r="Z77" s="1026"/>
      <c r="AA77" s="1026"/>
      <c r="AB77" s="1091"/>
      <c r="AC77" s="1090" t="s">
        <v>18</v>
      </c>
      <c r="AD77" s="1026"/>
      <c r="AE77" s="1026"/>
      <c r="AF77" s="1091"/>
      <c r="AG77" s="1072">
        <f>AG69</f>
        <v>3</v>
      </c>
      <c r="AH77" s="1073"/>
      <c r="AI77" s="1074" t="s">
        <v>19</v>
      </c>
      <c r="AJ77" s="1075"/>
      <c r="AK77" s="1072">
        <f>AK69</f>
        <v>4</v>
      </c>
      <c r="AL77" s="1073"/>
      <c r="AM77" s="1138" t="s">
        <v>20</v>
      </c>
      <c r="AN77" s="1139"/>
    </row>
    <row r="78" spans="3:40" ht="14.25" customHeight="1" x14ac:dyDescent="0.2">
      <c r="C78" s="1140" t="s">
        <v>33</v>
      </c>
      <c r="D78" s="1142" t="s">
        <v>34</v>
      </c>
      <c r="E78" s="1143"/>
      <c r="F78" s="1077" t="s">
        <v>220</v>
      </c>
      <c r="G78" s="1144"/>
      <c r="H78" s="1144"/>
      <c r="I78" s="1144"/>
      <c r="J78" s="83" t="s">
        <v>35</v>
      </c>
      <c r="K78" s="1135"/>
      <c r="L78" s="1081"/>
      <c r="M78" s="1082"/>
      <c r="N78" s="1136"/>
      <c r="O78" s="1131"/>
      <c r="P78" s="1137"/>
      <c r="Q78" s="1131"/>
      <c r="R78" s="1131"/>
      <c r="S78" s="1131"/>
      <c r="T78" s="1132"/>
      <c r="U78" s="1086"/>
      <c r="V78" s="1086"/>
      <c r="W78" s="1086"/>
      <c r="X78" s="1087"/>
      <c r="Y78" s="1086"/>
      <c r="Z78" s="1086"/>
      <c r="AA78" s="1086"/>
      <c r="AB78" s="1086"/>
      <c r="AC78" s="1088"/>
      <c r="AD78" s="1086"/>
      <c r="AE78" s="1086"/>
      <c r="AF78" s="1087"/>
      <c r="AG78" s="1088"/>
      <c r="AH78" s="1086"/>
      <c r="AI78" s="1086"/>
      <c r="AJ78" s="1087"/>
      <c r="AK78" s="1096"/>
      <c r="AL78" s="1096"/>
      <c r="AM78" s="1096"/>
      <c r="AN78" s="1097"/>
    </row>
    <row r="79" spans="3:40" ht="14.25" customHeight="1" x14ac:dyDescent="0.2">
      <c r="C79" s="1141"/>
      <c r="D79" s="1133" t="s">
        <v>198</v>
      </c>
      <c r="E79" s="1056"/>
      <c r="F79" s="1100"/>
      <c r="G79" s="1134"/>
      <c r="H79" s="1134"/>
      <c r="I79" s="1134"/>
      <c r="J79" s="83" t="s">
        <v>37</v>
      </c>
      <c r="K79" s="1135"/>
      <c r="L79" s="1081"/>
      <c r="M79" s="1082"/>
      <c r="N79" s="1136"/>
      <c r="O79" s="1131"/>
      <c r="P79" s="1137"/>
      <c r="Q79" s="1131"/>
      <c r="R79" s="1131"/>
      <c r="S79" s="1131"/>
      <c r="T79" s="1132"/>
      <c r="U79" s="1086"/>
      <c r="V79" s="1086"/>
      <c r="W79" s="1086"/>
      <c r="X79" s="1087"/>
      <c r="Y79" s="1086"/>
      <c r="Z79" s="1086"/>
      <c r="AA79" s="1086"/>
      <c r="AB79" s="1086"/>
      <c r="AC79" s="1088"/>
      <c r="AD79" s="1086"/>
      <c r="AE79" s="1086"/>
      <c r="AF79" s="1087"/>
      <c r="AG79" s="1088"/>
      <c r="AH79" s="1086"/>
      <c r="AI79" s="1086"/>
      <c r="AJ79" s="1087"/>
      <c r="AK79" s="1096"/>
      <c r="AL79" s="1096"/>
      <c r="AM79" s="1096"/>
      <c r="AN79" s="1097"/>
    </row>
    <row r="80" spans="3:40" ht="14.25" customHeight="1" x14ac:dyDescent="0.2">
      <c r="C80" s="1141"/>
      <c r="D80" s="1133"/>
      <c r="E80" s="1056"/>
      <c r="F80" s="1100"/>
      <c r="G80" s="1134"/>
      <c r="H80" s="1134"/>
      <c r="I80" s="1134"/>
      <c r="J80" s="83" t="s">
        <v>39</v>
      </c>
      <c r="K80" s="1135"/>
      <c r="L80" s="1081"/>
      <c r="M80" s="1082"/>
      <c r="N80" s="1136"/>
      <c r="O80" s="1131"/>
      <c r="P80" s="1137"/>
      <c r="Q80" s="1131"/>
      <c r="R80" s="1131"/>
      <c r="S80" s="1131"/>
      <c r="T80" s="1132"/>
      <c r="U80" s="1086"/>
      <c r="V80" s="1086"/>
      <c r="W80" s="1086"/>
      <c r="X80" s="1087"/>
      <c r="Y80" s="1086"/>
      <c r="Z80" s="1086"/>
      <c r="AA80" s="1086"/>
      <c r="AB80" s="1086"/>
      <c r="AC80" s="1088"/>
      <c r="AD80" s="1086"/>
      <c r="AE80" s="1086"/>
      <c r="AF80" s="1087"/>
      <c r="AG80" s="1088"/>
      <c r="AH80" s="1086"/>
      <c r="AI80" s="1086"/>
      <c r="AJ80" s="1087"/>
      <c r="AK80" s="1096"/>
      <c r="AL80" s="1096"/>
      <c r="AM80" s="1096"/>
      <c r="AN80" s="1097"/>
    </row>
    <row r="81" spans="3:40" ht="14.25" customHeight="1" x14ac:dyDescent="0.2">
      <c r="C81" s="1141"/>
      <c r="D81" s="1133"/>
      <c r="E81" s="1056"/>
      <c r="F81" s="1100"/>
      <c r="G81" s="1134"/>
      <c r="H81" s="1134"/>
      <c r="I81" s="1134"/>
      <c r="J81" s="83" t="s">
        <v>41</v>
      </c>
      <c r="K81" s="1135"/>
      <c r="L81" s="1081"/>
      <c r="M81" s="1082"/>
      <c r="N81" s="1136"/>
      <c r="O81" s="1131"/>
      <c r="P81" s="1137"/>
      <c r="Q81" s="1131"/>
      <c r="R81" s="1131"/>
      <c r="S81" s="1131"/>
      <c r="T81" s="1132"/>
      <c r="U81" s="1086"/>
      <c r="V81" s="1086"/>
      <c r="W81" s="1086"/>
      <c r="X81" s="1087"/>
      <c r="Y81" s="1086"/>
      <c r="Z81" s="1086"/>
      <c r="AA81" s="1086"/>
      <c r="AB81" s="1086"/>
      <c r="AC81" s="1088"/>
      <c r="AD81" s="1086"/>
      <c r="AE81" s="1086"/>
      <c r="AF81" s="1087"/>
      <c r="AG81" s="1088"/>
      <c r="AH81" s="1086"/>
      <c r="AI81" s="1086"/>
      <c r="AJ81" s="1087"/>
      <c r="AK81" s="1096"/>
      <c r="AL81" s="1096"/>
      <c r="AM81" s="1096"/>
      <c r="AN81" s="1097"/>
    </row>
    <row r="82" spans="3:40" ht="14.25" customHeight="1" x14ac:dyDescent="0.2">
      <c r="C82" s="1145" t="s">
        <v>43</v>
      </c>
      <c r="D82" s="1148" t="s">
        <v>44</v>
      </c>
      <c r="E82" s="1133"/>
      <c r="F82" s="1100" t="s">
        <v>45</v>
      </c>
      <c r="G82" s="1134"/>
      <c r="H82" s="1134"/>
      <c r="I82" s="1134"/>
      <c r="J82" s="83" t="s">
        <v>46</v>
      </c>
      <c r="K82" s="1135">
        <v>184200</v>
      </c>
      <c r="L82" s="1081"/>
      <c r="M82" s="1082"/>
      <c r="N82" s="1136"/>
      <c r="O82" s="1131"/>
      <c r="P82" s="1137"/>
      <c r="Q82" s="1131"/>
      <c r="R82" s="1131"/>
      <c r="S82" s="1131"/>
      <c r="T82" s="1132"/>
      <c r="U82" s="1086">
        <v>184200</v>
      </c>
      <c r="V82" s="1086"/>
      <c r="W82" s="1086"/>
      <c r="X82" s="1087"/>
      <c r="Y82" s="1086"/>
      <c r="Z82" s="1086"/>
      <c r="AA82" s="1086"/>
      <c r="AB82" s="1086"/>
      <c r="AC82" s="1088"/>
      <c r="AD82" s="1086"/>
      <c r="AE82" s="1086"/>
      <c r="AF82" s="1087"/>
      <c r="AG82" s="1088">
        <v>184200</v>
      </c>
      <c r="AH82" s="1086"/>
      <c r="AI82" s="1086"/>
      <c r="AJ82" s="1087"/>
      <c r="AK82" s="1096"/>
      <c r="AL82" s="1096"/>
      <c r="AM82" s="1096"/>
      <c r="AN82" s="1097"/>
    </row>
    <row r="83" spans="3:40" ht="14.25" customHeight="1" x14ac:dyDescent="0.2">
      <c r="C83" s="1146"/>
      <c r="D83" s="1148"/>
      <c r="E83" s="1133"/>
      <c r="F83" s="1100"/>
      <c r="G83" s="1134"/>
      <c r="H83" s="1134"/>
      <c r="I83" s="1134"/>
      <c r="J83" s="83" t="s">
        <v>47</v>
      </c>
      <c r="K83" s="1135"/>
      <c r="L83" s="1081"/>
      <c r="M83" s="1082"/>
      <c r="N83" s="1136"/>
      <c r="O83" s="1131"/>
      <c r="P83" s="1137"/>
      <c r="Q83" s="1131"/>
      <c r="R83" s="1131"/>
      <c r="S83" s="1131"/>
      <c r="T83" s="1132"/>
      <c r="U83" s="1086"/>
      <c r="V83" s="1086"/>
      <c r="W83" s="1086"/>
      <c r="X83" s="1087"/>
      <c r="Y83" s="1086"/>
      <c r="Z83" s="1086"/>
      <c r="AA83" s="1086"/>
      <c r="AB83" s="1086"/>
      <c r="AC83" s="1088"/>
      <c r="AD83" s="1086"/>
      <c r="AE83" s="1086"/>
      <c r="AF83" s="1087"/>
      <c r="AG83" s="1088"/>
      <c r="AH83" s="1086"/>
      <c r="AI83" s="1086"/>
      <c r="AJ83" s="1087"/>
      <c r="AK83" s="1096"/>
      <c r="AL83" s="1096"/>
      <c r="AM83" s="1096"/>
      <c r="AN83" s="1097"/>
    </row>
    <row r="84" spans="3:40" ht="14.25" customHeight="1" x14ac:dyDescent="0.2">
      <c r="C84" s="1147"/>
      <c r="D84" s="1148" t="s">
        <v>48</v>
      </c>
      <c r="E84" s="1133"/>
      <c r="F84" s="1100"/>
      <c r="G84" s="1134"/>
      <c r="H84" s="1134"/>
      <c r="I84" s="1134"/>
      <c r="J84" s="83" t="s">
        <v>49</v>
      </c>
      <c r="K84" s="1135"/>
      <c r="L84" s="1081"/>
      <c r="M84" s="1082"/>
      <c r="N84" s="1136"/>
      <c r="O84" s="1131"/>
      <c r="P84" s="1137"/>
      <c r="Q84" s="1131"/>
      <c r="R84" s="1131"/>
      <c r="S84" s="1131"/>
      <c r="T84" s="1132"/>
      <c r="U84" s="1086"/>
      <c r="V84" s="1086"/>
      <c r="W84" s="1086"/>
      <c r="X84" s="1087"/>
      <c r="Y84" s="1086"/>
      <c r="Z84" s="1086"/>
      <c r="AA84" s="1086"/>
      <c r="AB84" s="1086"/>
      <c r="AC84" s="1088"/>
      <c r="AD84" s="1086"/>
      <c r="AE84" s="1086"/>
      <c r="AF84" s="1087"/>
      <c r="AG84" s="1088"/>
      <c r="AH84" s="1086"/>
      <c r="AI84" s="1086"/>
      <c r="AJ84" s="1087"/>
      <c r="AK84" s="1096"/>
      <c r="AL84" s="1096"/>
      <c r="AM84" s="1096"/>
      <c r="AN84" s="1097"/>
    </row>
    <row r="85" spans="3:40" ht="14.25" customHeight="1" x14ac:dyDescent="0.2">
      <c r="C85" s="1148" t="s">
        <v>50</v>
      </c>
      <c r="D85" s="1148"/>
      <c r="E85" s="1133"/>
      <c r="F85" s="1133"/>
      <c r="G85" s="1056"/>
      <c r="H85" s="1056"/>
      <c r="I85" s="1056"/>
      <c r="J85" s="1056"/>
      <c r="K85" s="1135">
        <v>3204</v>
      </c>
      <c r="L85" s="1081"/>
      <c r="M85" s="1082"/>
      <c r="N85" s="1136"/>
      <c r="O85" s="1131"/>
      <c r="P85" s="1137"/>
      <c r="Q85" s="1131"/>
      <c r="R85" s="1131"/>
      <c r="S85" s="1131"/>
      <c r="T85" s="1132"/>
      <c r="U85" s="1086">
        <v>3204</v>
      </c>
      <c r="V85" s="1086"/>
      <c r="W85" s="1086"/>
      <c r="X85" s="1087"/>
      <c r="Y85" s="1086"/>
      <c r="Z85" s="1086"/>
      <c r="AA85" s="1086"/>
      <c r="AB85" s="1086"/>
      <c r="AC85" s="1088">
        <v>3204</v>
      </c>
      <c r="AD85" s="1086"/>
      <c r="AE85" s="1086"/>
      <c r="AF85" s="1087"/>
      <c r="AG85" s="1088"/>
      <c r="AH85" s="1086"/>
      <c r="AI85" s="1086"/>
      <c r="AJ85" s="1087"/>
      <c r="AK85" s="1096"/>
      <c r="AL85" s="1096"/>
      <c r="AM85" s="1096"/>
      <c r="AN85" s="1097"/>
    </row>
    <row r="86" spans="3:40" ht="14.25" customHeight="1" x14ac:dyDescent="0.2">
      <c r="C86" s="1148"/>
      <c r="D86" s="1148"/>
      <c r="E86" s="1133"/>
      <c r="F86" s="1149"/>
      <c r="G86" s="1150"/>
      <c r="H86" s="1150"/>
      <c r="I86" s="1150"/>
      <c r="J86" s="1150"/>
      <c r="K86" s="1151"/>
      <c r="L86" s="1152"/>
      <c r="M86" s="1153"/>
      <c r="N86" s="1154"/>
      <c r="O86" s="1155"/>
      <c r="P86" s="1156"/>
      <c r="Q86" s="1157"/>
      <c r="R86" s="1157"/>
      <c r="S86" s="1157"/>
      <c r="T86" s="1158"/>
      <c r="U86" s="1105"/>
      <c r="V86" s="1105"/>
      <c r="W86" s="1105"/>
      <c r="X86" s="1106"/>
      <c r="Y86" s="1096"/>
      <c r="Z86" s="1096"/>
      <c r="AA86" s="1096"/>
      <c r="AB86" s="1096"/>
      <c r="AC86" s="1088"/>
      <c r="AD86" s="1086"/>
      <c r="AE86" s="1086"/>
      <c r="AF86" s="1087"/>
      <c r="AG86" s="1088"/>
      <c r="AH86" s="1086"/>
      <c r="AI86" s="1086"/>
      <c r="AJ86" s="1087"/>
      <c r="AK86" s="1096"/>
      <c r="AL86" s="1096"/>
      <c r="AM86" s="1096"/>
      <c r="AN86" s="1097"/>
    </row>
    <row r="87" spans="3:40" ht="14.25" customHeight="1" x14ac:dyDescent="0.2">
      <c r="C87" s="1148"/>
      <c r="D87" s="1148"/>
      <c r="E87" s="1133"/>
      <c r="F87" s="1100"/>
      <c r="G87" s="1134"/>
      <c r="H87" s="1134"/>
      <c r="I87" s="1134"/>
      <c r="J87" s="1134"/>
      <c r="K87" s="1135"/>
      <c r="L87" s="1081"/>
      <c r="M87" s="1082"/>
      <c r="N87" s="1136"/>
      <c r="O87" s="1131"/>
      <c r="P87" s="1137"/>
      <c r="Q87" s="1131"/>
      <c r="R87" s="1131"/>
      <c r="S87" s="1131"/>
      <c r="T87" s="1132"/>
      <c r="U87" s="1086"/>
      <c r="V87" s="1086"/>
      <c r="W87" s="1086"/>
      <c r="X87" s="1087"/>
      <c r="Y87" s="1096"/>
      <c r="Z87" s="1096"/>
      <c r="AA87" s="1096"/>
      <c r="AB87" s="1096"/>
      <c r="AC87" s="1088"/>
      <c r="AD87" s="1086"/>
      <c r="AE87" s="1086"/>
      <c r="AF87" s="1087"/>
      <c r="AG87" s="1088"/>
      <c r="AH87" s="1086"/>
      <c r="AI87" s="1086"/>
      <c r="AJ87" s="1087"/>
      <c r="AK87" s="1096"/>
      <c r="AL87" s="1096"/>
      <c r="AM87" s="1096"/>
      <c r="AN87" s="1097"/>
    </row>
    <row r="88" spans="3:40" ht="14.25" customHeight="1" x14ac:dyDescent="0.2">
      <c r="C88" s="1179" t="s">
        <v>51</v>
      </c>
      <c r="D88" s="1179"/>
      <c r="E88" s="1180"/>
      <c r="F88" s="1133"/>
      <c r="G88" s="1056"/>
      <c r="H88" s="1056"/>
      <c r="I88" s="1056"/>
      <c r="J88" s="1056"/>
      <c r="K88" s="1181"/>
      <c r="L88" s="1131"/>
      <c r="M88" s="1137"/>
      <c r="N88" s="1182"/>
      <c r="O88" s="1157"/>
      <c r="P88" s="1183"/>
      <c r="Q88" s="1157"/>
      <c r="R88" s="1157"/>
      <c r="S88" s="1157"/>
      <c r="T88" s="1158"/>
      <c r="U88" s="1184"/>
      <c r="V88" s="1184"/>
      <c r="W88" s="1184"/>
      <c r="X88" s="1185"/>
      <c r="Y88" s="1186"/>
      <c r="Z88" s="1184"/>
      <c r="AA88" s="1184"/>
      <c r="AB88" s="1184"/>
      <c r="AC88" s="1187">
        <v>20535</v>
      </c>
      <c r="AD88" s="1105"/>
      <c r="AE88" s="1105"/>
      <c r="AF88" s="1106"/>
      <c r="AG88" s="1187">
        <v>-46535</v>
      </c>
      <c r="AH88" s="1105"/>
      <c r="AI88" s="1105"/>
      <c r="AJ88" s="1106"/>
      <c r="AK88" s="1188">
        <v>26000</v>
      </c>
      <c r="AL88" s="1096"/>
      <c r="AM88" s="1096"/>
      <c r="AN88" s="1097"/>
    </row>
    <row r="89" spans="3:40" ht="14.25" customHeight="1" x14ac:dyDescent="0.2">
      <c r="C89" s="1218" t="s">
        <v>24</v>
      </c>
      <c r="D89" s="1219"/>
      <c r="E89" s="1219"/>
      <c r="F89" s="1219"/>
      <c r="G89" s="1219"/>
      <c r="H89" s="1219"/>
      <c r="I89" s="1219"/>
      <c r="J89" s="1219"/>
      <c r="K89" s="1220">
        <f>SUM(K78:M88)</f>
        <v>187404</v>
      </c>
      <c r="L89" s="1221"/>
      <c r="M89" s="1222"/>
      <c r="N89" s="1223">
        <f>SUM(N78:P88)</f>
        <v>0</v>
      </c>
      <c r="O89" s="1192"/>
      <c r="P89" s="1192"/>
      <c r="Q89" s="1223">
        <f>SUM(Q78:T88)</f>
        <v>0</v>
      </c>
      <c r="R89" s="1192"/>
      <c r="S89" s="1192"/>
      <c r="T89" s="1193"/>
      <c r="U89" s="1221">
        <f>SUM(U78:X88)</f>
        <v>187404</v>
      </c>
      <c r="V89" s="1221"/>
      <c r="W89" s="1221"/>
      <c r="X89" s="1224"/>
      <c r="Y89" s="1220">
        <f>SUM(Y78:AB88)</f>
        <v>0</v>
      </c>
      <c r="Z89" s="1221"/>
      <c r="AA89" s="1192"/>
      <c r="AB89" s="1193"/>
      <c r="AC89" s="1191">
        <f>SUM(AC78:AF88)</f>
        <v>23739</v>
      </c>
      <c r="AD89" s="1192"/>
      <c r="AE89" s="1192"/>
      <c r="AF89" s="1193"/>
      <c r="AG89" s="1191">
        <f>SUM(AG78:AJ88)</f>
        <v>137665</v>
      </c>
      <c r="AH89" s="1192"/>
      <c r="AI89" s="1192"/>
      <c r="AJ89" s="1193"/>
      <c r="AK89" s="1191">
        <f>SUM(AK78:AN88)</f>
        <v>26000</v>
      </c>
      <c r="AL89" s="1192"/>
      <c r="AM89" s="1192"/>
      <c r="AN89" s="1193"/>
    </row>
    <row r="90" spans="3:40" ht="14.25" customHeight="1" x14ac:dyDescent="0.2">
      <c r="C90" s="1194" t="s">
        <v>52</v>
      </c>
      <c r="D90" s="1195"/>
      <c r="E90" s="1195"/>
      <c r="F90" s="1195"/>
      <c r="G90" s="1195"/>
      <c r="H90" s="1195"/>
      <c r="I90" s="1195"/>
      <c r="J90" s="81" t="s">
        <v>53</v>
      </c>
      <c r="K90" s="1196">
        <f>IF(K89&gt;0,(K82+K83+K84)/(K75-K78-K79-K80-K81),"")</f>
        <v>0.98290324646218863</v>
      </c>
      <c r="L90" s="1197"/>
      <c r="M90" s="1197"/>
      <c r="N90" s="1198" t="str">
        <f>IF(N89&gt;0,(N82+N83+N84)/(N75-N78-N79-N80-N81),"")</f>
        <v/>
      </c>
      <c r="O90" s="1197"/>
      <c r="P90" s="1197"/>
      <c r="Q90" s="1198" t="str">
        <f>IF(Q89&gt;0,(Q82+Q83+Q84)/(Q75-Q78-Q79-Q81),"")</f>
        <v/>
      </c>
      <c r="R90" s="1197"/>
      <c r="S90" s="1197"/>
      <c r="T90" s="1199"/>
      <c r="U90" s="1200" t="s">
        <v>54</v>
      </c>
      <c r="V90" s="1200"/>
      <c r="W90" s="1201"/>
      <c r="X90" s="1204" t="s">
        <v>14</v>
      </c>
      <c r="Y90" s="1204"/>
      <c r="Z90" s="1204"/>
      <c r="AA90" s="1205" t="s">
        <v>36</v>
      </c>
      <c r="AB90" s="1206"/>
      <c r="AC90" s="1206"/>
      <c r="AD90" s="1206"/>
      <c r="AE90" s="1206"/>
      <c r="AF90" s="1206"/>
      <c r="AG90" s="1206"/>
      <c r="AH90" s="1206"/>
      <c r="AI90" s="1206"/>
      <c r="AJ90" s="1206"/>
      <c r="AK90" s="1206"/>
      <c r="AL90" s="1206"/>
      <c r="AM90" s="1206"/>
      <c r="AN90" s="1207"/>
    </row>
    <row r="91" spans="3:40" ht="14.25" customHeight="1" thickBot="1" x14ac:dyDescent="0.25">
      <c r="C91" s="1208" t="s">
        <v>55</v>
      </c>
      <c r="D91" s="1209"/>
      <c r="E91" s="1209"/>
      <c r="F91" s="1209"/>
      <c r="G91" s="1209"/>
      <c r="H91" s="1209"/>
      <c r="I91" s="1209"/>
      <c r="J91" s="373" t="s">
        <v>53</v>
      </c>
      <c r="K91" s="1210">
        <v>1</v>
      </c>
      <c r="L91" s="1211"/>
      <c r="M91" s="1211"/>
      <c r="N91" s="1212"/>
      <c r="O91" s="1211"/>
      <c r="P91" s="1211"/>
      <c r="Q91" s="1212"/>
      <c r="R91" s="1211"/>
      <c r="S91" s="1211"/>
      <c r="T91" s="1213"/>
      <c r="U91" s="1202"/>
      <c r="V91" s="1202"/>
      <c r="W91" s="1203"/>
      <c r="X91" s="1214" t="s">
        <v>56</v>
      </c>
      <c r="Y91" s="1214"/>
      <c r="Z91" s="1214"/>
      <c r="AA91" s="1215" t="s">
        <v>221</v>
      </c>
      <c r="AB91" s="1216"/>
      <c r="AC91" s="1216"/>
      <c r="AD91" s="1216"/>
      <c r="AE91" s="1216"/>
      <c r="AF91" s="1216"/>
      <c r="AG91" s="1216"/>
      <c r="AH91" s="1216"/>
      <c r="AI91" s="1216"/>
      <c r="AJ91" s="1216"/>
      <c r="AK91" s="1216"/>
      <c r="AL91" s="1216"/>
      <c r="AM91" s="1216"/>
      <c r="AN91" s="1217"/>
    </row>
    <row r="92" spans="3:40" ht="14.25" customHeight="1" thickTop="1" x14ac:dyDescent="0.2">
      <c r="C92" s="1225" t="s">
        <v>57</v>
      </c>
      <c r="D92" s="1058"/>
      <c r="E92" s="1110" t="s">
        <v>6</v>
      </c>
      <c r="F92" s="1227"/>
      <c r="G92" s="1228" t="str">
        <f>"令和"&amp;$AO3&amp;"年度"</f>
        <v>令和7年度</v>
      </c>
      <c r="H92" s="1229"/>
      <c r="I92" s="1229"/>
      <c r="J92" s="1230"/>
      <c r="K92" s="1110" t="s">
        <v>58</v>
      </c>
      <c r="L92" s="1111"/>
      <c r="M92" s="1231" t="s">
        <v>222</v>
      </c>
      <c r="N92" s="1232"/>
      <c r="O92" s="1232"/>
      <c r="P92" s="1232"/>
      <c r="Q92" s="1232"/>
      <c r="R92" s="1232"/>
      <c r="S92" s="1233"/>
      <c r="T92" s="1060" t="s">
        <v>59</v>
      </c>
      <c r="U92" s="1111"/>
      <c r="V92" s="1227"/>
      <c r="W92" s="1234" t="str">
        <f>"令和"&amp;$AO3&amp;"年3月28日"</f>
        <v>令和7年3月28日</v>
      </c>
      <c r="X92" s="1235"/>
      <c r="Y92" s="1235"/>
      <c r="Z92" s="1235"/>
      <c r="AA92" s="1236"/>
      <c r="AB92" s="85" t="s">
        <v>200</v>
      </c>
      <c r="AC92" s="377" t="s">
        <v>201</v>
      </c>
      <c r="AD92" s="377"/>
      <c r="AE92" s="85" t="s">
        <v>202</v>
      </c>
      <c r="AF92" s="377" t="s">
        <v>60</v>
      </c>
      <c r="AG92" s="377"/>
      <c r="AH92" s="85" t="s">
        <v>202</v>
      </c>
      <c r="AI92" s="377" t="s">
        <v>61</v>
      </c>
      <c r="AJ92" s="377"/>
      <c r="AK92" s="85" t="s">
        <v>202</v>
      </c>
      <c r="AL92" s="87" t="s">
        <v>223</v>
      </c>
      <c r="AM92" s="87"/>
      <c r="AN92" s="88"/>
    </row>
    <row r="93" spans="3:40" ht="14.25" customHeight="1" x14ac:dyDescent="0.2">
      <c r="C93" s="1029"/>
      <c r="D93" s="1027"/>
      <c r="E93" s="1159" t="s">
        <v>63</v>
      </c>
      <c r="F93" s="1160"/>
      <c r="G93" s="1160"/>
      <c r="H93" s="1161"/>
      <c r="I93" s="1159" t="s">
        <v>204</v>
      </c>
      <c r="J93" s="1160"/>
      <c r="K93" s="1160"/>
      <c r="L93" s="1160"/>
      <c r="M93" s="1160"/>
      <c r="N93" s="1161"/>
      <c r="O93" s="1159" t="s">
        <v>64</v>
      </c>
      <c r="P93" s="1160"/>
      <c r="Q93" s="1160"/>
      <c r="R93" s="1160"/>
      <c r="S93" s="1160"/>
      <c r="T93" s="1161"/>
      <c r="U93" s="1159" t="s">
        <v>65</v>
      </c>
      <c r="V93" s="1160"/>
      <c r="W93" s="1160"/>
      <c r="X93" s="1160"/>
      <c r="Y93" s="1160"/>
      <c r="Z93" s="1161"/>
      <c r="AA93" s="1159" t="s">
        <v>66</v>
      </c>
      <c r="AB93" s="1160"/>
      <c r="AC93" s="1160"/>
      <c r="AD93" s="1160"/>
      <c r="AE93" s="1160"/>
      <c r="AF93" s="1160"/>
      <c r="AG93" s="1160"/>
      <c r="AH93" s="1160"/>
      <c r="AI93" s="1160"/>
      <c r="AJ93" s="1160"/>
      <c r="AK93" s="1160"/>
      <c r="AL93" s="1160"/>
      <c r="AM93" s="1160"/>
      <c r="AN93" s="1161"/>
    </row>
    <row r="94" spans="3:40" ht="14.25" customHeight="1" x14ac:dyDescent="0.2">
      <c r="C94" s="1029"/>
      <c r="D94" s="1027"/>
      <c r="E94" s="1162" t="s">
        <v>211</v>
      </c>
      <c r="F94" s="1163"/>
      <c r="G94" s="1163"/>
      <c r="H94" s="1164"/>
      <c r="I94" s="89"/>
      <c r="J94" s="376"/>
      <c r="K94" s="1119"/>
      <c r="L94" s="1119"/>
      <c r="M94" s="1119"/>
      <c r="N94" s="91"/>
      <c r="O94" s="92" t="s">
        <v>205</v>
      </c>
      <c r="P94" s="376" t="s">
        <v>67</v>
      </c>
      <c r="Q94" s="75"/>
      <c r="R94" s="93" t="s">
        <v>202</v>
      </c>
      <c r="S94" s="94" t="s">
        <v>68</v>
      </c>
      <c r="T94" s="95"/>
      <c r="U94" s="96"/>
      <c r="V94" s="96" t="s">
        <v>69</v>
      </c>
      <c r="W94" s="1171">
        <v>4.5</v>
      </c>
      <c r="X94" s="1171"/>
      <c r="Y94" s="376" t="s">
        <v>70</v>
      </c>
      <c r="Z94" s="376"/>
      <c r="AA94" s="97" t="s">
        <v>202</v>
      </c>
      <c r="AB94" s="74" t="s">
        <v>71</v>
      </c>
      <c r="AC94" s="75"/>
      <c r="AD94" s="98" t="s">
        <v>202</v>
      </c>
      <c r="AE94" s="74" t="s">
        <v>72</v>
      </c>
      <c r="AF94" s="74"/>
      <c r="AG94" s="98" t="s">
        <v>202</v>
      </c>
      <c r="AH94" s="74" t="s">
        <v>73</v>
      </c>
      <c r="AI94" s="74"/>
      <c r="AJ94" s="98" t="s">
        <v>202</v>
      </c>
      <c r="AK94" s="74" t="s">
        <v>74</v>
      </c>
      <c r="AL94" s="374"/>
      <c r="AM94" s="374"/>
      <c r="AN94" s="100"/>
    </row>
    <row r="95" spans="3:40" ht="14.25" customHeight="1" x14ac:dyDescent="0.2">
      <c r="C95" s="1029"/>
      <c r="D95" s="1027"/>
      <c r="E95" s="1165"/>
      <c r="F95" s="1166"/>
      <c r="G95" s="1166"/>
      <c r="H95" s="1167"/>
      <c r="I95" s="89"/>
      <c r="J95" s="376"/>
      <c r="K95" s="1172">
        <v>184200</v>
      </c>
      <c r="L95" s="1172"/>
      <c r="M95" s="1172"/>
      <c r="N95" s="91" t="s">
        <v>75</v>
      </c>
      <c r="O95" s="92" t="s">
        <v>125</v>
      </c>
      <c r="P95" s="376" t="s">
        <v>76</v>
      </c>
      <c r="Q95" s="75"/>
      <c r="R95" s="101"/>
      <c r="S95" s="376"/>
      <c r="T95" s="95"/>
      <c r="U95" s="96"/>
      <c r="V95" s="102"/>
      <c r="W95" s="75"/>
      <c r="X95" s="102"/>
      <c r="Y95" s="101" t="s">
        <v>77</v>
      </c>
      <c r="Z95" s="376"/>
      <c r="AA95" s="103" t="s">
        <v>205</v>
      </c>
      <c r="AB95" s="102" t="s">
        <v>78</v>
      </c>
      <c r="AC95" s="102"/>
      <c r="AD95" s="102"/>
      <c r="AE95" s="102"/>
      <c r="AF95" s="374"/>
      <c r="AG95" s="98" t="s">
        <v>202</v>
      </c>
      <c r="AH95" s="374" t="s">
        <v>79</v>
      </c>
      <c r="AI95" s="104"/>
      <c r="AJ95" s="1173"/>
      <c r="AK95" s="1173"/>
      <c r="AL95" s="1173"/>
      <c r="AM95" s="1173"/>
      <c r="AN95" s="91" t="s">
        <v>80</v>
      </c>
    </row>
    <row r="96" spans="3:40" ht="14.25" customHeight="1" thickBot="1" x14ac:dyDescent="0.25">
      <c r="C96" s="1226"/>
      <c r="D96" s="1125"/>
      <c r="E96" s="1168"/>
      <c r="F96" s="1169"/>
      <c r="G96" s="1169"/>
      <c r="H96" s="1170"/>
      <c r="I96" s="1174" t="s">
        <v>206</v>
      </c>
      <c r="J96" s="1174"/>
      <c r="K96" s="1175">
        <v>184200</v>
      </c>
      <c r="L96" s="1175"/>
      <c r="M96" s="1175"/>
      <c r="N96" s="105" t="s">
        <v>81</v>
      </c>
      <c r="O96" s="106" t="s">
        <v>202</v>
      </c>
      <c r="P96" s="1176" t="s">
        <v>207</v>
      </c>
      <c r="Q96" s="1176"/>
      <c r="R96" s="1176"/>
      <c r="S96" s="1176"/>
      <c r="T96" s="1177"/>
      <c r="U96" s="107"/>
      <c r="V96" s="107"/>
      <c r="W96" s="107"/>
      <c r="X96" s="107"/>
      <c r="Y96" s="375" t="s">
        <v>82</v>
      </c>
      <c r="Z96" s="109" t="s">
        <v>22</v>
      </c>
      <c r="AA96" s="106" t="s">
        <v>202</v>
      </c>
      <c r="AB96" s="1178" t="s">
        <v>83</v>
      </c>
      <c r="AC96" s="1178"/>
      <c r="AD96" s="1178"/>
      <c r="AE96" s="110"/>
      <c r="AF96" s="381" t="s">
        <v>84</v>
      </c>
      <c r="AG96" s="375"/>
      <c r="AH96" s="381"/>
      <c r="AI96" s="381"/>
      <c r="AJ96" s="112"/>
      <c r="AK96" s="113" t="s">
        <v>85</v>
      </c>
      <c r="AL96" s="113"/>
      <c r="AM96" s="113"/>
      <c r="AN96" s="382"/>
    </row>
    <row r="97" spans="3:40" ht="13.5" thickTop="1" x14ac:dyDescent="0.2">
      <c r="C97" s="1225" t="s">
        <v>87</v>
      </c>
      <c r="D97" s="1067"/>
      <c r="E97" s="115"/>
      <c r="F97" s="1257" t="s">
        <v>88</v>
      </c>
      <c r="G97" s="1258"/>
      <c r="H97" s="1261"/>
      <c r="I97" s="1262" t="s">
        <v>208</v>
      </c>
      <c r="J97" s="1263"/>
      <c r="K97" s="1263"/>
      <c r="L97" s="1263"/>
      <c r="M97" s="1264"/>
      <c r="N97" s="1257" t="s">
        <v>89</v>
      </c>
      <c r="O97" s="1258"/>
      <c r="P97" s="1258"/>
      <c r="Q97" s="1261"/>
      <c r="R97" s="1262" t="s">
        <v>90</v>
      </c>
      <c r="S97" s="1263"/>
      <c r="T97" s="1263"/>
      <c r="U97" s="1262" t="s">
        <v>91</v>
      </c>
      <c r="V97" s="1263"/>
      <c r="W97" s="1264"/>
      <c r="X97" s="1257" t="s">
        <v>92</v>
      </c>
      <c r="Y97" s="1258"/>
      <c r="Z97" s="1258"/>
      <c r="AA97" s="1258"/>
      <c r="AB97" s="1258"/>
      <c r="AC97" s="1258"/>
      <c r="AD97" s="1258"/>
      <c r="AE97" s="1259"/>
      <c r="AF97" s="1237" t="s">
        <v>180</v>
      </c>
      <c r="AG97" s="1058"/>
      <c r="AH97" s="1058"/>
      <c r="AI97" s="1058"/>
      <c r="AJ97" s="1058"/>
      <c r="AK97" s="1058"/>
      <c r="AL97" s="1058"/>
      <c r="AM97" s="1058"/>
      <c r="AN97" s="1067"/>
    </row>
    <row r="98" spans="3:40" ht="14.25" customHeight="1" x14ac:dyDescent="0.2">
      <c r="C98" s="1061"/>
      <c r="D98" s="1028"/>
      <c r="E98" s="370" t="s">
        <v>93</v>
      </c>
      <c r="F98" s="1189" t="str">
        <f>"令和"&amp;$AO3&amp;"年10月11日"</f>
        <v>令和7年10月11日</v>
      </c>
      <c r="G98" s="1190"/>
      <c r="H98" s="117"/>
      <c r="I98" s="1238">
        <v>184200</v>
      </c>
      <c r="J98" s="1239"/>
      <c r="K98" s="1239"/>
      <c r="L98" s="1239"/>
      <c r="M98" s="118" t="s">
        <v>75</v>
      </c>
      <c r="N98" s="1240">
        <v>184200</v>
      </c>
      <c r="O98" s="1241"/>
      <c r="P98" s="1241"/>
      <c r="Q98" s="383" t="s">
        <v>75</v>
      </c>
      <c r="R98" s="1242">
        <v>40</v>
      </c>
      <c r="S98" s="1243"/>
      <c r="T98" s="120" t="s">
        <v>94</v>
      </c>
      <c r="U98" s="1242">
        <v>5</v>
      </c>
      <c r="V98" s="1243"/>
      <c r="W98" s="121" t="s">
        <v>94</v>
      </c>
      <c r="X98" s="1244" t="s">
        <v>209</v>
      </c>
      <c r="Y98" s="1245"/>
      <c r="Z98" s="1245"/>
      <c r="AA98" s="1245"/>
      <c r="AB98" s="1245"/>
      <c r="AC98" s="1245"/>
      <c r="AD98" s="1245"/>
      <c r="AE98" s="1245"/>
      <c r="AF98" s="122"/>
      <c r="AG98" s="1246" t="s">
        <v>95</v>
      </c>
      <c r="AH98" s="1246"/>
      <c r="AI98" s="1246"/>
      <c r="AJ98" s="123">
        <v>40</v>
      </c>
      <c r="AK98" s="94" t="s">
        <v>96</v>
      </c>
      <c r="AL98" s="124"/>
      <c r="AM98" s="94"/>
      <c r="AN98" s="125"/>
    </row>
    <row r="99" spans="3:40" ht="14.25" customHeight="1" x14ac:dyDescent="0.2">
      <c r="C99" s="1029"/>
      <c r="D99" s="1028"/>
      <c r="E99" s="126" t="s">
        <v>97</v>
      </c>
      <c r="F99" s="1267"/>
      <c r="G99" s="1268"/>
      <c r="H99" s="127"/>
      <c r="I99" s="1238"/>
      <c r="J99" s="1239"/>
      <c r="K99" s="1239"/>
      <c r="L99" s="1239"/>
      <c r="M99" s="128" t="s">
        <v>75</v>
      </c>
      <c r="N99" s="1238"/>
      <c r="O99" s="1239"/>
      <c r="P99" s="1239"/>
      <c r="Q99" s="129" t="s">
        <v>75</v>
      </c>
      <c r="R99" s="1255"/>
      <c r="S99" s="1256"/>
      <c r="T99" s="130" t="s">
        <v>94</v>
      </c>
      <c r="U99" s="1255"/>
      <c r="V99" s="1256"/>
      <c r="W99" s="131" t="s">
        <v>94</v>
      </c>
      <c r="X99" s="1247"/>
      <c r="Y99" s="1248"/>
      <c r="Z99" s="1248"/>
      <c r="AA99" s="1248"/>
      <c r="AB99" s="1248"/>
      <c r="AC99" s="1248"/>
      <c r="AD99" s="1248"/>
      <c r="AE99" s="1248"/>
      <c r="AF99" s="132"/>
      <c r="AG99" s="376" t="s">
        <v>98</v>
      </c>
      <c r="AH99" s="376"/>
      <c r="AI99" s="376"/>
      <c r="AJ99" s="380">
        <v>5</v>
      </c>
      <c r="AK99" s="376" t="s">
        <v>94</v>
      </c>
      <c r="AL99" s="376"/>
      <c r="AM99" s="376"/>
      <c r="AN99" s="91"/>
    </row>
    <row r="100" spans="3:40" ht="14.25" customHeight="1" x14ac:dyDescent="0.2">
      <c r="C100" s="1029"/>
      <c r="D100" s="1028"/>
      <c r="E100" s="126" t="s">
        <v>100</v>
      </c>
      <c r="F100" s="1267"/>
      <c r="G100" s="1268"/>
      <c r="H100" s="117"/>
      <c r="I100" s="1238"/>
      <c r="J100" s="1239"/>
      <c r="K100" s="1239"/>
      <c r="L100" s="1239"/>
      <c r="M100" s="128" t="s">
        <v>75</v>
      </c>
      <c r="N100" s="1238"/>
      <c r="O100" s="1239"/>
      <c r="P100" s="1239"/>
      <c r="Q100" s="129" t="s">
        <v>75</v>
      </c>
      <c r="R100" s="1255"/>
      <c r="S100" s="1256"/>
      <c r="T100" s="130" t="s">
        <v>94</v>
      </c>
      <c r="U100" s="1255"/>
      <c r="V100" s="1256"/>
      <c r="W100" s="131" t="s">
        <v>94</v>
      </c>
      <c r="X100" s="1247"/>
      <c r="Y100" s="1248"/>
      <c r="Z100" s="1248"/>
      <c r="AA100" s="1248"/>
      <c r="AB100" s="1248"/>
      <c r="AC100" s="1248"/>
      <c r="AD100" s="1248"/>
      <c r="AE100" s="1248"/>
      <c r="AF100" s="134"/>
      <c r="AG100" s="376"/>
      <c r="AH100" s="376"/>
      <c r="AI100" s="376"/>
      <c r="AJ100" s="376"/>
      <c r="AK100" s="376"/>
      <c r="AL100" s="376"/>
      <c r="AM100" s="376"/>
      <c r="AN100" s="91"/>
    </row>
    <row r="101" spans="3:40" ht="14.25" customHeight="1" thickBot="1" x14ac:dyDescent="0.25">
      <c r="C101" s="1226"/>
      <c r="D101" s="1260"/>
      <c r="E101" s="371" t="s">
        <v>101</v>
      </c>
      <c r="F101" s="1269"/>
      <c r="G101" s="1270"/>
      <c r="H101" s="136"/>
      <c r="I101" s="1249"/>
      <c r="J101" s="1250"/>
      <c r="K101" s="1250"/>
      <c r="L101" s="1250"/>
      <c r="M101" s="137" t="s">
        <v>75</v>
      </c>
      <c r="N101" s="1249"/>
      <c r="O101" s="1250"/>
      <c r="P101" s="1250"/>
      <c r="Q101" s="138" t="s">
        <v>75</v>
      </c>
      <c r="R101" s="1251"/>
      <c r="S101" s="1252"/>
      <c r="T101" s="139" t="s">
        <v>94</v>
      </c>
      <c r="U101" s="1251"/>
      <c r="V101" s="1252"/>
      <c r="W101" s="140" t="s">
        <v>94</v>
      </c>
      <c r="X101" s="1253"/>
      <c r="Y101" s="1254"/>
      <c r="Z101" s="1254"/>
      <c r="AA101" s="1254"/>
      <c r="AB101" s="1254"/>
      <c r="AC101" s="1254"/>
      <c r="AD101" s="1254"/>
      <c r="AE101" s="1254"/>
      <c r="AF101" s="141"/>
      <c r="AG101" s="381"/>
      <c r="AH101" s="381"/>
      <c r="AI101" s="381"/>
      <c r="AJ101" s="381"/>
      <c r="AK101" s="381"/>
      <c r="AL101" s="381"/>
      <c r="AM101" s="381"/>
      <c r="AN101" s="382"/>
    </row>
    <row r="102" spans="3:40" ht="12.75" customHeight="1" thickTop="1" x14ac:dyDescent="0.2">
      <c r="C102" s="142" t="s">
        <v>102</v>
      </c>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376"/>
      <c r="AB102" s="376"/>
      <c r="AC102" s="143"/>
      <c r="AD102" s="143"/>
      <c r="AE102" s="143"/>
      <c r="AF102" s="143"/>
      <c r="AG102" s="143"/>
      <c r="AH102" s="143"/>
      <c r="AI102" s="143"/>
      <c r="AJ102" s="143"/>
      <c r="AK102" s="143"/>
      <c r="AL102" s="143"/>
      <c r="AM102" s="143"/>
      <c r="AN102" s="144"/>
    </row>
    <row r="103" spans="3:40" ht="14.25" customHeight="1" x14ac:dyDescent="0.2">
      <c r="C103" s="379"/>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91"/>
    </row>
    <row r="104" spans="3:40" ht="14.25" customHeight="1" x14ac:dyDescent="0.2">
      <c r="C104" s="379"/>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91"/>
    </row>
    <row r="105" spans="3:40" ht="14.25" customHeight="1" x14ac:dyDescent="0.2">
      <c r="C105" s="379"/>
      <c r="D105" s="376"/>
      <c r="E105" s="376"/>
      <c r="F105" s="376"/>
      <c r="G105" s="376"/>
      <c r="H105" s="376"/>
      <c r="I105" s="376"/>
      <c r="J105" s="376"/>
      <c r="K105" s="376"/>
      <c r="L105" s="376"/>
      <c r="M105" s="376"/>
      <c r="N105" s="376"/>
      <c r="O105" s="376"/>
      <c r="P105" s="376"/>
      <c r="Q105" s="376"/>
      <c r="R105" s="376"/>
      <c r="S105" s="376"/>
      <c r="T105" s="75"/>
      <c r="U105" s="376"/>
      <c r="V105" s="376"/>
      <c r="W105" s="376"/>
      <c r="X105" s="376"/>
      <c r="Y105" s="376"/>
      <c r="Z105" s="376"/>
      <c r="AA105" s="376"/>
      <c r="AB105" s="376"/>
      <c r="AC105" s="376"/>
      <c r="AD105" s="376"/>
      <c r="AE105" s="376"/>
      <c r="AF105" s="376"/>
      <c r="AG105" s="376"/>
      <c r="AH105" s="376"/>
      <c r="AI105" s="376"/>
      <c r="AJ105" s="376"/>
      <c r="AK105" s="376"/>
      <c r="AL105" s="376"/>
      <c r="AM105" s="376"/>
      <c r="AN105" s="91"/>
    </row>
    <row r="106" spans="3:40" ht="15" customHeight="1" x14ac:dyDescent="0.2">
      <c r="C106" s="146"/>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8"/>
    </row>
    <row r="108" spans="3:40" x14ac:dyDescent="0.2">
      <c r="K108" s="1271"/>
      <c r="L108" s="1271"/>
      <c r="M108" s="1271"/>
      <c r="N108" s="1271"/>
      <c r="O108" s="1271"/>
      <c r="P108" s="1271"/>
      <c r="Q108" s="1271"/>
      <c r="R108" s="1271"/>
      <c r="S108" s="1271"/>
      <c r="T108" s="1271"/>
      <c r="U108" s="1271"/>
      <c r="V108" s="1271"/>
      <c r="W108" s="1271"/>
      <c r="X108" s="1271"/>
      <c r="Y108" s="1271"/>
      <c r="Z108" s="1271"/>
      <c r="AA108" s="1271"/>
      <c r="AB108" s="1271"/>
      <c r="AC108" s="1271"/>
      <c r="AD108" s="1271"/>
      <c r="AE108" s="1271"/>
      <c r="AF108" s="1271"/>
      <c r="AG108" s="1271"/>
      <c r="AH108" s="1271"/>
      <c r="AI108" s="1271"/>
      <c r="AJ108" s="1271"/>
      <c r="AK108" s="1271"/>
      <c r="AL108" s="1271"/>
      <c r="AM108" s="1271"/>
      <c r="AN108" s="1271"/>
    </row>
    <row r="109" spans="3:40" x14ac:dyDescent="0.2">
      <c r="C109" s="74" t="s">
        <v>2</v>
      </c>
      <c r="D109" s="75"/>
      <c r="E109" s="75"/>
      <c r="F109" s="75"/>
      <c r="G109" s="1404" t="str">
        <f>HYPERLINK("#C1","上に戻る")</f>
        <v>上に戻る</v>
      </c>
      <c r="H109" s="1405"/>
      <c r="I109" s="1405"/>
      <c r="J109" s="1406"/>
      <c r="K109" s="75"/>
      <c r="L109" s="75"/>
      <c r="M109" s="75"/>
      <c r="N109" s="75"/>
      <c r="O109" s="75"/>
      <c r="P109" s="75"/>
      <c r="Q109" s="75"/>
      <c r="R109" s="75"/>
      <c r="S109" s="75"/>
      <c r="T109" s="75"/>
      <c r="U109" s="75"/>
      <c r="V109" s="75"/>
      <c r="W109" s="75"/>
      <c r="X109" s="75"/>
      <c r="Y109" s="75"/>
      <c r="Z109" s="75"/>
      <c r="AA109" s="75"/>
      <c r="AB109" s="75"/>
      <c r="AC109" s="75"/>
      <c r="AD109" s="75"/>
      <c r="AE109" s="1053" t="str">
        <f>IF(COUNTIF(K158:AN158,"ok")=COUNTA(K158:AN158),"ok","支出金額と収入金額が一致していません")</f>
        <v>ok</v>
      </c>
      <c r="AF109" s="1053"/>
      <c r="AG109" s="1053"/>
      <c r="AH109" s="1053"/>
      <c r="AI109" s="1053"/>
      <c r="AJ109" s="1053"/>
      <c r="AK109" s="1053"/>
      <c r="AL109" s="1053"/>
      <c r="AM109" s="1053"/>
      <c r="AN109" s="1053"/>
    </row>
    <row r="110" spans="3:40" ht="13.5" thickBot="1" x14ac:dyDescent="0.25">
      <c r="C110" s="77"/>
      <c r="D110" s="77"/>
      <c r="E110" s="77"/>
      <c r="F110" s="77"/>
      <c r="G110" s="1407"/>
      <c r="H110" s="1408"/>
      <c r="I110" s="1408"/>
      <c r="J110" s="1409"/>
      <c r="K110" s="77"/>
      <c r="L110" s="77"/>
      <c r="M110" s="77"/>
      <c r="N110" s="77"/>
      <c r="O110" s="77" t="s">
        <v>186</v>
      </c>
      <c r="P110" s="77"/>
      <c r="Q110" s="77"/>
      <c r="R110" s="77"/>
      <c r="S110" s="77"/>
      <c r="T110" s="77"/>
      <c r="U110" s="77"/>
      <c r="V110" s="77"/>
      <c r="W110" s="77"/>
      <c r="X110" s="77"/>
      <c r="Y110" s="77"/>
      <c r="Z110" s="77"/>
      <c r="AA110" s="77"/>
      <c r="AB110" s="77"/>
      <c r="AC110" s="77"/>
      <c r="AD110" s="77"/>
      <c r="AE110" s="77"/>
      <c r="AF110" s="77"/>
      <c r="AG110" s="77"/>
      <c r="AH110" s="77"/>
      <c r="AI110" s="77"/>
      <c r="AJ110" s="1053" t="s">
        <v>224</v>
      </c>
      <c r="AK110" s="1053"/>
      <c r="AL110" s="1053"/>
      <c r="AM110" s="1053"/>
      <c r="AN110" s="1053"/>
    </row>
    <row r="111" spans="3:40" ht="3" customHeight="1" thickTop="1" x14ac:dyDescent="0.2">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row>
    <row r="112" spans="3:40" ht="14.25" customHeight="1" x14ac:dyDescent="0.2">
      <c r="C112" s="1023" t="s">
        <v>3</v>
      </c>
      <c r="D112" s="1024"/>
      <c r="E112" s="1025" t="s">
        <v>225</v>
      </c>
      <c r="F112" s="1025"/>
      <c r="G112" s="1025"/>
      <c r="H112" s="1025"/>
      <c r="I112" s="1025"/>
      <c r="J112" s="1025"/>
      <c r="K112" s="1025"/>
      <c r="L112" s="1025"/>
      <c r="M112" s="1025"/>
      <c r="N112" s="1025"/>
      <c r="O112" s="1025"/>
      <c r="P112" s="1025"/>
      <c r="Q112" s="1025"/>
      <c r="R112" s="1025"/>
      <c r="S112" s="1025"/>
      <c r="T112" s="1025"/>
      <c r="U112" s="1025"/>
      <c r="V112" s="1054"/>
      <c r="W112" s="1054"/>
      <c r="X112" s="1025"/>
      <c r="Y112" s="1024" t="s">
        <v>4</v>
      </c>
      <c r="Z112" s="1024"/>
      <c r="AA112" s="1024"/>
      <c r="AB112" s="1024"/>
      <c r="AC112" s="78"/>
      <c r="AD112" s="79"/>
      <c r="AE112" s="1055" t="str">
        <f>"令和"&amp;$AO3</f>
        <v>令和7</v>
      </c>
      <c r="AF112" s="1055"/>
      <c r="AG112" s="1056" t="s">
        <v>5</v>
      </c>
      <c r="AH112" s="1056"/>
      <c r="AI112" s="1055" t="str">
        <f>"令和"&amp;$AO3</f>
        <v>令和7</v>
      </c>
      <c r="AJ112" s="1055"/>
      <c r="AK112" s="1056" t="s">
        <v>6</v>
      </c>
      <c r="AL112" s="1056"/>
      <c r="AM112" s="372"/>
      <c r="AN112" s="81"/>
    </row>
    <row r="113" spans="3:40" ht="14.25" customHeight="1" x14ac:dyDescent="0.2">
      <c r="C113" s="1023" t="s">
        <v>189</v>
      </c>
      <c r="D113" s="1024"/>
      <c r="E113" s="1025" t="s">
        <v>226</v>
      </c>
      <c r="F113" s="1025"/>
      <c r="G113" s="1025"/>
      <c r="H113" s="1025"/>
      <c r="I113" s="1025"/>
      <c r="J113" s="1025"/>
      <c r="K113" s="1025"/>
      <c r="L113" s="1025"/>
      <c r="M113" s="1025"/>
      <c r="N113" s="1025"/>
      <c r="O113" s="1025"/>
      <c r="P113" s="1025"/>
      <c r="Q113" s="1025"/>
      <c r="R113" s="1025"/>
      <c r="S113" s="1025"/>
      <c r="T113" s="1025"/>
      <c r="U113" s="1025"/>
      <c r="V113" s="1025"/>
      <c r="W113" s="1025"/>
      <c r="X113" s="1025"/>
      <c r="Y113" s="1026" t="s">
        <v>7</v>
      </c>
      <c r="Z113" s="1026"/>
      <c r="AA113" s="1026"/>
      <c r="AB113" s="1026"/>
      <c r="AC113" s="1027"/>
      <c r="AD113" s="1027"/>
      <c r="AE113" s="1027"/>
      <c r="AF113" s="1028"/>
      <c r="AG113" s="1029" t="s">
        <v>8</v>
      </c>
      <c r="AH113" s="1027"/>
      <c r="AI113" s="1027"/>
      <c r="AJ113" s="1027"/>
      <c r="AK113" s="1027"/>
      <c r="AL113" s="1027"/>
      <c r="AM113" s="1027"/>
      <c r="AN113" s="1028"/>
    </row>
    <row r="114" spans="3:40" ht="14.25" customHeight="1" x14ac:dyDescent="0.2">
      <c r="C114" s="1030" t="s">
        <v>9</v>
      </c>
      <c r="D114" s="1031"/>
      <c r="E114" s="1036" t="s">
        <v>227</v>
      </c>
      <c r="F114" s="1037"/>
      <c r="G114" s="1037"/>
      <c r="H114" s="1037"/>
      <c r="I114" s="1037"/>
      <c r="J114" s="1037"/>
      <c r="K114" s="1037"/>
      <c r="L114" s="1037"/>
      <c r="M114" s="1037"/>
      <c r="N114" s="1037"/>
      <c r="O114" s="1037"/>
      <c r="P114" s="1037"/>
      <c r="Q114" s="1037"/>
      <c r="R114" s="1037"/>
      <c r="S114" s="1037"/>
      <c r="T114" s="1037"/>
      <c r="U114" s="1037"/>
      <c r="V114" s="1037"/>
      <c r="W114" s="1037"/>
      <c r="X114" s="1038"/>
      <c r="Y114" s="1045"/>
      <c r="Z114" s="1045"/>
      <c r="AA114" s="1045"/>
      <c r="AB114" s="1045"/>
      <c r="AC114" s="1045"/>
      <c r="AD114" s="1045"/>
      <c r="AE114" s="1045"/>
      <c r="AF114" s="1046"/>
      <c r="AG114" s="1054"/>
      <c r="AH114" s="1045"/>
      <c r="AI114" s="1045"/>
      <c r="AJ114" s="1045"/>
      <c r="AK114" s="1045"/>
      <c r="AL114" s="1045"/>
      <c r="AM114" s="1045"/>
      <c r="AN114" s="1046"/>
    </row>
    <row r="115" spans="3:40" ht="14.25" customHeight="1" x14ac:dyDescent="0.2">
      <c r="C115" s="1032"/>
      <c r="D115" s="1033"/>
      <c r="E115" s="1039"/>
      <c r="F115" s="1040"/>
      <c r="G115" s="1040"/>
      <c r="H115" s="1040"/>
      <c r="I115" s="1040"/>
      <c r="J115" s="1040"/>
      <c r="K115" s="1040"/>
      <c r="L115" s="1040"/>
      <c r="M115" s="1040"/>
      <c r="N115" s="1040"/>
      <c r="O115" s="1040"/>
      <c r="P115" s="1040"/>
      <c r="Q115" s="1040"/>
      <c r="R115" s="1040"/>
      <c r="S115" s="1040"/>
      <c r="T115" s="1040"/>
      <c r="U115" s="1040"/>
      <c r="V115" s="1040"/>
      <c r="W115" s="1040"/>
      <c r="X115" s="1041"/>
      <c r="Y115" s="1047"/>
      <c r="Z115" s="1047"/>
      <c r="AA115" s="1047"/>
      <c r="AB115" s="1047"/>
      <c r="AC115" s="1047"/>
      <c r="AD115" s="1047"/>
      <c r="AE115" s="1047"/>
      <c r="AF115" s="1048"/>
      <c r="AG115" s="1049"/>
      <c r="AH115" s="1047"/>
      <c r="AI115" s="1047"/>
      <c r="AJ115" s="1047"/>
      <c r="AK115" s="1047"/>
      <c r="AL115" s="1047"/>
      <c r="AM115" s="1047"/>
      <c r="AN115" s="1048"/>
    </row>
    <row r="116" spans="3:40" ht="14.25" customHeight="1" x14ac:dyDescent="0.2">
      <c r="C116" s="1032"/>
      <c r="D116" s="1033"/>
      <c r="E116" s="1039"/>
      <c r="F116" s="1040"/>
      <c r="G116" s="1040"/>
      <c r="H116" s="1040"/>
      <c r="I116" s="1040"/>
      <c r="J116" s="1040"/>
      <c r="K116" s="1040"/>
      <c r="L116" s="1040"/>
      <c r="M116" s="1040"/>
      <c r="N116" s="1040"/>
      <c r="O116" s="1040"/>
      <c r="P116" s="1040"/>
      <c r="Q116" s="1040"/>
      <c r="R116" s="1040"/>
      <c r="S116" s="1040"/>
      <c r="T116" s="1040"/>
      <c r="U116" s="1040"/>
      <c r="V116" s="1040"/>
      <c r="W116" s="1040"/>
      <c r="X116" s="1041"/>
      <c r="Y116" s="1047"/>
      <c r="Z116" s="1047"/>
      <c r="AA116" s="1047"/>
      <c r="AB116" s="1047"/>
      <c r="AC116" s="1047"/>
      <c r="AD116" s="1047"/>
      <c r="AE116" s="1047"/>
      <c r="AF116" s="1048"/>
      <c r="AG116" s="1049"/>
      <c r="AH116" s="1047"/>
      <c r="AI116" s="1047"/>
      <c r="AJ116" s="1047"/>
      <c r="AK116" s="1047"/>
      <c r="AL116" s="1047"/>
      <c r="AM116" s="1047"/>
      <c r="AN116" s="1048"/>
    </row>
    <row r="117" spans="3:40" ht="14.25" customHeight="1" thickBot="1" x14ac:dyDescent="0.25">
      <c r="C117" s="1034"/>
      <c r="D117" s="1035"/>
      <c r="E117" s="1042"/>
      <c r="F117" s="1043"/>
      <c r="G117" s="1043"/>
      <c r="H117" s="1043"/>
      <c r="I117" s="1043"/>
      <c r="J117" s="1043"/>
      <c r="K117" s="1043"/>
      <c r="L117" s="1043"/>
      <c r="M117" s="1043"/>
      <c r="N117" s="1043"/>
      <c r="O117" s="1043"/>
      <c r="P117" s="1043"/>
      <c r="Q117" s="1043"/>
      <c r="R117" s="1043"/>
      <c r="S117" s="1043"/>
      <c r="T117" s="1043"/>
      <c r="U117" s="1043"/>
      <c r="V117" s="1043"/>
      <c r="W117" s="1043"/>
      <c r="X117" s="1044"/>
      <c r="Y117" s="1050"/>
      <c r="Z117" s="1050"/>
      <c r="AA117" s="1050"/>
      <c r="AB117" s="1050"/>
      <c r="AC117" s="1050"/>
      <c r="AD117" s="1050"/>
      <c r="AE117" s="1050"/>
      <c r="AF117" s="1051"/>
      <c r="AG117" s="1052"/>
      <c r="AH117" s="1050"/>
      <c r="AI117" s="1050"/>
      <c r="AJ117" s="1050"/>
      <c r="AK117" s="1050"/>
      <c r="AL117" s="1050"/>
      <c r="AM117" s="1050"/>
      <c r="AN117" s="1051"/>
    </row>
    <row r="118" spans="3:40" ht="14.25" customHeight="1" thickTop="1" x14ac:dyDescent="0.2">
      <c r="C118" s="1057" t="s">
        <v>10</v>
      </c>
      <c r="D118" s="1058"/>
      <c r="E118" s="1027"/>
      <c r="F118" s="1027"/>
      <c r="G118" s="1061" t="s">
        <v>11</v>
      </c>
      <c r="H118" s="1062"/>
      <c r="I118" s="1062"/>
      <c r="J118" s="1063"/>
      <c r="K118" s="1064" t="s">
        <v>12</v>
      </c>
      <c r="L118" s="1064"/>
      <c r="M118" s="1064"/>
      <c r="N118" s="1064"/>
      <c r="O118" s="1064"/>
      <c r="P118" s="1064"/>
      <c r="Q118" s="1064"/>
      <c r="R118" s="1064"/>
      <c r="S118" s="1064"/>
      <c r="T118" s="1064"/>
      <c r="U118" s="1064"/>
      <c r="V118" s="1064"/>
      <c r="W118" s="1064"/>
      <c r="X118" s="1064"/>
      <c r="Y118" s="1065"/>
      <c r="Z118" s="1065"/>
      <c r="AA118" s="1065"/>
      <c r="AB118" s="1066"/>
      <c r="AC118" s="1027" t="s">
        <v>13</v>
      </c>
      <c r="AD118" s="1027"/>
      <c r="AE118" s="1027"/>
      <c r="AF118" s="1027"/>
      <c r="AG118" s="1058"/>
      <c r="AH118" s="1058"/>
      <c r="AI118" s="1058"/>
      <c r="AJ118" s="1058"/>
      <c r="AK118" s="1058"/>
      <c r="AL118" s="1058"/>
      <c r="AM118" s="1058"/>
      <c r="AN118" s="1067"/>
    </row>
    <row r="119" spans="3:40" ht="14.25" customHeight="1" x14ac:dyDescent="0.2">
      <c r="C119" s="1059"/>
      <c r="D119" s="1060"/>
      <c r="E119" s="1060"/>
      <c r="F119" s="1060"/>
      <c r="G119" s="1061"/>
      <c r="H119" s="1062"/>
      <c r="I119" s="1062"/>
      <c r="J119" s="1063"/>
      <c r="K119" s="1068"/>
      <c r="L119" s="1064"/>
      <c r="M119" s="1069"/>
      <c r="N119" s="1070" t="s">
        <v>14</v>
      </c>
      <c r="O119" s="1071"/>
      <c r="P119" s="1071"/>
      <c r="Q119" s="1070" t="s">
        <v>15</v>
      </c>
      <c r="R119" s="1071"/>
      <c r="S119" s="1071"/>
      <c r="T119" s="1089"/>
      <c r="U119" s="1090" t="s">
        <v>16</v>
      </c>
      <c r="V119" s="1026"/>
      <c r="W119" s="1026"/>
      <c r="X119" s="1091"/>
      <c r="Y119" s="1026" t="s">
        <v>17</v>
      </c>
      <c r="Z119" s="1026"/>
      <c r="AA119" s="1026"/>
      <c r="AB119" s="1091"/>
      <c r="AC119" s="1026" t="s">
        <v>18</v>
      </c>
      <c r="AD119" s="1026"/>
      <c r="AE119" s="1026"/>
      <c r="AF119" s="1091"/>
      <c r="AG119" s="1273"/>
      <c r="AH119" s="1274"/>
      <c r="AI119" s="1275" t="s">
        <v>19</v>
      </c>
      <c r="AJ119" s="1276"/>
      <c r="AK119" s="1273"/>
      <c r="AL119" s="1274"/>
      <c r="AM119" s="1275" t="s">
        <v>20</v>
      </c>
      <c r="AN119" s="1276"/>
    </row>
    <row r="120" spans="3:40" ht="14.25" customHeight="1" x14ac:dyDescent="0.2">
      <c r="C120" s="1076" t="s">
        <v>194</v>
      </c>
      <c r="D120" s="1076"/>
      <c r="E120" s="1076"/>
      <c r="F120" s="1077"/>
      <c r="G120" s="1078" t="str">
        <f>"R"&amp;$AO3&amp;".4.1～R"&amp;$AO3+1&amp;".3.1"</f>
        <v>R7.4.1～R8.3.1</v>
      </c>
      <c r="H120" s="1079"/>
      <c r="I120" s="1079"/>
      <c r="J120" s="1080"/>
      <c r="K120" s="1081">
        <v>300000</v>
      </c>
      <c r="L120" s="1081"/>
      <c r="M120" s="1082"/>
      <c r="N120" s="1279">
        <v>200000</v>
      </c>
      <c r="O120" s="1096"/>
      <c r="P120" s="1096"/>
      <c r="Q120" s="1279">
        <v>100000</v>
      </c>
      <c r="R120" s="1096"/>
      <c r="S120" s="1096"/>
      <c r="T120" s="1097"/>
      <c r="U120" s="1086">
        <v>300000</v>
      </c>
      <c r="V120" s="1086"/>
      <c r="W120" s="1086"/>
      <c r="X120" s="1087"/>
      <c r="Y120" s="1086"/>
      <c r="Z120" s="1086"/>
      <c r="AA120" s="1086"/>
      <c r="AB120" s="1086"/>
      <c r="AC120" s="1281"/>
      <c r="AD120" s="1282"/>
      <c r="AE120" s="1282"/>
      <c r="AF120" s="1283"/>
      <c r="AG120" s="1281"/>
      <c r="AH120" s="1282"/>
      <c r="AI120" s="1282"/>
      <c r="AJ120" s="1283"/>
      <c r="AK120" s="1277"/>
      <c r="AL120" s="1277"/>
      <c r="AM120" s="1277"/>
      <c r="AN120" s="1278"/>
    </row>
    <row r="121" spans="3:40" ht="14.25" customHeight="1" x14ac:dyDescent="0.2">
      <c r="C121" s="1076" t="s">
        <v>195</v>
      </c>
      <c r="D121" s="1076"/>
      <c r="E121" s="1076"/>
      <c r="F121" s="1077"/>
      <c r="G121" s="1078" t="str">
        <f>"R"&amp;$AO3&amp;".4.1～R"&amp;$AO3+1&amp;".3.1"</f>
        <v>R7.4.1～R8.3.1</v>
      </c>
      <c r="H121" s="1079"/>
      <c r="I121" s="1079"/>
      <c r="J121" s="1080"/>
      <c r="K121" s="1081">
        <v>14000</v>
      </c>
      <c r="L121" s="1081"/>
      <c r="M121" s="1082"/>
      <c r="N121" s="1279">
        <v>9500</v>
      </c>
      <c r="O121" s="1096"/>
      <c r="P121" s="1280"/>
      <c r="Q121" s="1096">
        <v>4500</v>
      </c>
      <c r="R121" s="1096"/>
      <c r="S121" s="1096"/>
      <c r="T121" s="1097"/>
      <c r="U121" s="1086">
        <v>14000</v>
      </c>
      <c r="V121" s="1086"/>
      <c r="W121" s="1086"/>
      <c r="X121" s="1087"/>
      <c r="Y121" s="1086"/>
      <c r="Z121" s="1086"/>
      <c r="AA121" s="1086"/>
      <c r="AB121" s="1086"/>
      <c r="AC121" s="1281"/>
      <c r="AD121" s="1282"/>
      <c r="AE121" s="1282"/>
      <c r="AF121" s="1283"/>
      <c r="AG121" s="1281"/>
      <c r="AH121" s="1282"/>
      <c r="AI121" s="1282"/>
      <c r="AJ121" s="1283"/>
      <c r="AK121" s="1277"/>
      <c r="AL121" s="1277"/>
      <c r="AM121" s="1277"/>
      <c r="AN121" s="1278"/>
    </row>
    <row r="122" spans="3:40" ht="14.25" customHeight="1" x14ac:dyDescent="0.2">
      <c r="C122" s="1076" t="s">
        <v>196</v>
      </c>
      <c r="D122" s="1076"/>
      <c r="E122" s="1076"/>
      <c r="F122" s="1077"/>
      <c r="G122" s="1078" t="str">
        <f>"R"&amp;$AO3&amp;".4.1～R"&amp;$AO3+1&amp;".3.1"</f>
        <v>R7.4.1～R8.3.1</v>
      </c>
      <c r="H122" s="1079"/>
      <c r="I122" s="1079"/>
      <c r="J122" s="1080"/>
      <c r="K122" s="1081">
        <v>2000</v>
      </c>
      <c r="L122" s="1081"/>
      <c r="M122" s="1082"/>
      <c r="N122" s="1279">
        <v>500</v>
      </c>
      <c r="O122" s="1096"/>
      <c r="P122" s="1280"/>
      <c r="Q122" s="1096">
        <v>1500</v>
      </c>
      <c r="R122" s="1096"/>
      <c r="S122" s="1096"/>
      <c r="T122" s="1097"/>
      <c r="U122" s="1086">
        <v>2000</v>
      </c>
      <c r="V122" s="1086"/>
      <c r="W122" s="1086"/>
      <c r="X122" s="1087"/>
      <c r="Y122" s="1086"/>
      <c r="Z122" s="1086"/>
      <c r="AA122" s="1086"/>
      <c r="AB122" s="1086"/>
      <c r="AC122" s="1281"/>
      <c r="AD122" s="1282"/>
      <c r="AE122" s="1282"/>
      <c r="AF122" s="1283"/>
      <c r="AG122" s="1281"/>
      <c r="AH122" s="1282"/>
      <c r="AI122" s="1282"/>
      <c r="AJ122" s="1283"/>
      <c r="AK122" s="1277"/>
      <c r="AL122" s="1277"/>
      <c r="AM122" s="1277"/>
      <c r="AN122" s="1278"/>
    </row>
    <row r="123" spans="3:40" ht="14.25" customHeight="1" x14ac:dyDescent="0.2">
      <c r="C123" s="1099"/>
      <c r="D123" s="1099"/>
      <c r="E123" s="1099"/>
      <c r="F123" s="1100"/>
      <c r="G123" s="1101"/>
      <c r="H123" s="1102"/>
      <c r="I123" s="1102"/>
      <c r="J123" s="1080"/>
      <c r="K123" s="1103"/>
      <c r="L123" s="1103"/>
      <c r="M123" s="1104"/>
      <c r="N123" s="1279"/>
      <c r="O123" s="1096"/>
      <c r="P123" s="1096"/>
      <c r="Q123" s="1279"/>
      <c r="R123" s="1096"/>
      <c r="S123" s="1096"/>
      <c r="T123" s="1097"/>
      <c r="U123" s="1086"/>
      <c r="V123" s="1086"/>
      <c r="W123" s="1086"/>
      <c r="X123" s="1087"/>
      <c r="Y123" s="1086"/>
      <c r="Z123" s="1086"/>
      <c r="AA123" s="1086"/>
      <c r="AB123" s="1086"/>
      <c r="AC123" s="1281"/>
      <c r="AD123" s="1282"/>
      <c r="AE123" s="1282"/>
      <c r="AF123" s="1283"/>
      <c r="AG123" s="1281"/>
      <c r="AH123" s="1282"/>
      <c r="AI123" s="1282"/>
      <c r="AJ123" s="1283"/>
      <c r="AK123" s="1277"/>
      <c r="AL123" s="1277"/>
      <c r="AM123" s="1277"/>
      <c r="AN123" s="1278"/>
    </row>
    <row r="124" spans="3:40" ht="14.25" customHeight="1" x14ac:dyDescent="0.2">
      <c r="C124" s="1099"/>
      <c r="D124" s="1099"/>
      <c r="E124" s="1099"/>
      <c r="F124" s="1100"/>
      <c r="G124" s="1101"/>
      <c r="H124" s="1102"/>
      <c r="I124" s="1102"/>
      <c r="J124" s="1080"/>
      <c r="K124" s="1103"/>
      <c r="L124" s="1103"/>
      <c r="M124" s="1104"/>
      <c r="N124" s="1279"/>
      <c r="O124" s="1096"/>
      <c r="P124" s="1096"/>
      <c r="Q124" s="1279"/>
      <c r="R124" s="1096"/>
      <c r="S124" s="1096"/>
      <c r="T124" s="1097"/>
      <c r="U124" s="1105"/>
      <c r="V124" s="1105"/>
      <c r="W124" s="1105"/>
      <c r="X124" s="1106"/>
      <c r="Y124" s="1086"/>
      <c r="Z124" s="1086"/>
      <c r="AA124" s="1086"/>
      <c r="AB124" s="1086"/>
      <c r="AC124" s="1281"/>
      <c r="AD124" s="1282"/>
      <c r="AE124" s="1282"/>
      <c r="AF124" s="1283"/>
      <c r="AG124" s="1281"/>
      <c r="AH124" s="1282"/>
      <c r="AI124" s="1282"/>
      <c r="AJ124" s="1283"/>
      <c r="AK124" s="1277"/>
      <c r="AL124" s="1277"/>
      <c r="AM124" s="1277"/>
      <c r="AN124" s="1278"/>
    </row>
    <row r="125" spans="3:40" ht="14.25" customHeight="1" thickBot="1" x14ac:dyDescent="0.25">
      <c r="C125" s="1286" t="s">
        <v>24</v>
      </c>
      <c r="D125" s="1287"/>
      <c r="E125" s="1287"/>
      <c r="F125" s="1287"/>
      <c r="G125" s="1288"/>
      <c r="H125" s="1288"/>
      <c r="I125" s="1288"/>
      <c r="J125" s="148" t="s">
        <v>25</v>
      </c>
      <c r="K125" s="1289">
        <f>SUM(K120:M124)</f>
        <v>316000</v>
      </c>
      <c r="L125" s="1290"/>
      <c r="M125" s="1291"/>
      <c r="N125" s="1127">
        <f>SUM(N120:P124)</f>
        <v>210000</v>
      </c>
      <c r="O125" s="1108"/>
      <c r="P125" s="1108"/>
      <c r="Q125" s="1128">
        <f>SUM(Q120:T124)</f>
        <v>106000</v>
      </c>
      <c r="R125" s="1129"/>
      <c r="S125" s="1129"/>
      <c r="T125" s="1130"/>
      <c r="U125" s="1289">
        <f>SUM(U120:X124)</f>
        <v>316000</v>
      </c>
      <c r="V125" s="1290"/>
      <c r="W125" s="1290"/>
      <c r="X125" s="1292"/>
      <c r="Y125" s="1289">
        <f>SUM(Y120:AB124)</f>
        <v>0</v>
      </c>
      <c r="Z125" s="1290"/>
      <c r="AA125" s="1290"/>
      <c r="AB125" s="1292"/>
      <c r="AC125" s="1107">
        <f>SUM(AC120:AF124)</f>
        <v>0</v>
      </c>
      <c r="AD125" s="1108"/>
      <c r="AE125" s="1108"/>
      <c r="AF125" s="1109"/>
      <c r="AG125" s="1107">
        <f>SUM(AG120:AJ124)</f>
        <v>0</v>
      </c>
      <c r="AH125" s="1108"/>
      <c r="AI125" s="1108"/>
      <c r="AJ125" s="1109"/>
      <c r="AK125" s="1107">
        <f>SUM(AK120:AN124)</f>
        <v>0</v>
      </c>
      <c r="AL125" s="1108"/>
      <c r="AM125" s="1108"/>
      <c r="AN125" s="1109"/>
    </row>
    <row r="126" spans="3:40" ht="14.25" customHeight="1" thickTop="1" x14ac:dyDescent="0.2">
      <c r="C126" s="1110" t="s">
        <v>27</v>
      </c>
      <c r="D126" s="1111"/>
      <c r="E126" s="1111"/>
      <c r="F126" s="1058"/>
      <c r="G126" s="1058"/>
      <c r="H126" s="1058"/>
      <c r="I126" s="1058"/>
      <c r="J126" s="1067"/>
      <c r="K126" s="1112" t="s">
        <v>28</v>
      </c>
      <c r="L126" s="1112"/>
      <c r="M126" s="1112"/>
      <c r="N126" s="1113"/>
      <c r="O126" s="1113"/>
      <c r="P126" s="1113"/>
      <c r="Q126" s="1113"/>
      <c r="R126" s="1113"/>
      <c r="S126" s="1113"/>
      <c r="T126" s="1113"/>
      <c r="U126" s="1112"/>
      <c r="V126" s="1112"/>
      <c r="W126" s="1112"/>
      <c r="X126" s="1112"/>
      <c r="Y126" s="1112"/>
      <c r="Z126" s="1112"/>
      <c r="AA126" s="1112"/>
      <c r="AB126" s="1112"/>
      <c r="AC126" s="1114" t="s">
        <v>29</v>
      </c>
      <c r="AD126" s="1115"/>
      <c r="AE126" s="1115"/>
      <c r="AF126" s="1115"/>
      <c r="AG126" s="1115"/>
      <c r="AH126" s="1115"/>
      <c r="AI126" s="1115"/>
      <c r="AJ126" s="1115"/>
      <c r="AK126" s="1115"/>
      <c r="AL126" s="1115"/>
      <c r="AM126" s="1115"/>
      <c r="AN126" s="1116"/>
    </row>
    <row r="127" spans="3:40" ht="14.25" customHeight="1" x14ac:dyDescent="0.2">
      <c r="C127" s="1117" t="s">
        <v>31</v>
      </c>
      <c r="D127" s="1117"/>
      <c r="E127" s="1059"/>
      <c r="F127" s="1090" t="s">
        <v>32</v>
      </c>
      <c r="G127" s="1026"/>
      <c r="H127" s="1026"/>
      <c r="I127" s="1026"/>
      <c r="J127" s="1091"/>
      <c r="K127" s="1118"/>
      <c r="L127" s="1119"/>
      <c r="M127" s="1120"/>
      <c r="N127" s="1121" t="s">
        <v>14</v>
      </c>
      <c r="O127" s="1027"/>
      <c r="P127" s="1122"/>
      <c r="Q127" s="1121" t="s">
        <v>15</v>
      </c>
      <c r="R127" s="1027"/>
      <c r="S127" s="1027"/>
      <c r="T127" s="1028"/>
      <c r="U127" s="1090" t="s">
        <v>16</v>
      </c>
      <c r="V127" s="1026"/>
      <c r="W127" s="1026"/>
      <c r="X127" s="1091"/>
      <c r="Y127" s="1090" t="s">
        <v>17</v>
      </c>
      <c r="Z127" s="1026"/>
      <c r="AA127" s="1026"/>
      <c r="AB127" s="1091"/>
      <c r="AC127" s="1090" t="s">
        <v>18</v>
      </c>
      <c r="AD127" s="1026"/>
      <c r="AE127" s="1026"/>
      <c r="AF127" s="1091"/>
      <c r="AG127" s="1273"/>
      <c r="AH127" s="1274"/>
      <c r="AI127" s="1275" t="s">
        <v>19</v>
      </c>
      <c r="AJ127" s="1276"/>
      <c r="AK127" s="1273"/>
      <c r="AL127" s="1274"/>
      <c r="AM127" s="1284" t="s">
        <v>20</v>
      </c>
      <c r="AN127" s="1285"/>
    </row>
    <row r="128" spans="3:40" ht="14.25" customHeight="1" x14ac:dyDescent="0.2">
      <c r="C128" s="1140" t="s">
        <v>33</v>
      </c>
      <c r="D128" s="1142" t="s">
        <v>34</v>
      </c>
      <c r="E128" s="1143"/>
      <c r="F128" s="1293" t="s">
        <v>228</v>
      </c>
      <c r="G128" s="1294"/>
      <c r="H128" s="1294"/>
      <c r="I128" s="1294"/>
      <c r="J128" s="83" t="s">
        <v>35</v>
      </c>
      <c r="K128" s="1135">
        <v>105000</v>
      </c>
      <c r="L128" s="1081"/>
      <c r="M128" s="1082"/>
      <c r="N128" s="1279">
        <v>105000</v>
      </c>
      <c r="O128" s="1096"/>
      <c r="P128" s="1280"/>
      <c r="Q128" s="1096"/>
      <c r="R128" s="1096"/>
      <c r="S128" s="1096"/>
      <c r="T128" s="1097"/>
      <c r="U128" s="1086">
        <v>105000</v>
      </c>
      <c r="V128" s="1086"/>
      <c r="W128" s="1086"/>
      <c r="X128" s="1087"/>
      <c r="Y128" s="1086"/>
      <c r="Z128" s="1086"/>
      <c r="AA128" s="1086"/>
      <c r="AB128" s="1086"/>
      <c r="AC128" s="1281"/>
      <c r="AD128" s="1282"/>
      <c r="AE128" s="1282"/>
      <c r="AF128" s="1283"/>
      <c r="AG128" s="1281"/>
      <c r="AH128" s="1282"/>
      <c r="AI128" s="1282"/>
      <c r="AJ128" s="1283"/>
      <c r="AK128" s="1277"/>
      <c r="AL128" s="1277"/>
      <c r="AM128" s="1277"/>
      <c r="AN128" s="1278"/>
    </row>
    <row r="129" spans="3:40" ht="14.25" customHeight="1" x14ac:dyDescent="0.2">
      <c r="C129" s="1141"/>
      <c r="D129" s="1133" t="s">
        <v>198</v>
      </c>
      <c r="E129" s="1056"/>
      <c r="F129" s="1100"/>
      <c r="G129" s="1134"/>
      <c r="H129" s="1134"/>
      <c r="I129" s="1134"/>
      <c r="J129" s="83" t="s">
        <v>37</v>
      </c>
      <c r="K129" s="1135"/>
      <c r="L129" s="1081"/>
      <c r="M129" s="1082"/>
      <c r="N129" s="1279"/>
      <c r="O129" s="1096"/>
      <c r="P129" s="1280"/>
      <c r="Q129" s="1096"/>
      <c r="R129" s="1096"/>
      <c r="S129" s="1096"/>
      <c r="T129" s="1097"/>
      <c r="U129" s="1086"/>
      <c r="V129" s="1086"/>
      <c r="W129" s="1086"/>
      <c r="X129" s="1087"/>
      <c r="Y129" s="1086"/>
      <c r="Z129" s="1086"/>
      <c r="AA129" s="1086"/>
      <c r="AB129" s="1086"/>
      <c r="AC129" s="1281"/>
      <c r="AD129" s="1282"/>
      <c r="AE129" s="1282"/>
      <c r="AF129" s="1283"/>
      <c r="AG129" s="1281"/>
      <c r="AH129" s="1282"/>
      <c r="AI129" s="1282"/>
      <c r="AJ129" s="1283"/>
      <c r="AK129" s="1277"/>
      <c r="AL129" s="1277"/>
      <c r="AM129" s="1277"/>
      <c r="AN129" s="1278"/>
    </row>
    <row r="130" spans="3:40" ht="14.25" customHeight="1" x14ac:dyDescent="0.2">
      <c r="C130" s="1141"/>
      <c r="D130" s="1100"/>
      <c r="E130" s="1134"/>
      <c r="F130" s="1100"/>
      <c r="G130" s="1134"/>
      <c r="H130" s="1134"/>
      <c r="I130" s="1134"/>
      <c r="J130" s="83" t="s">
        <v>39</v>
      </c>
      <c r="K130" s="1135"/>
      <c r="L130" s="1081"/>
      <c r="M130" s="1082"/>
      <c r="N130" s="1279"/>
      <c r="O130" s="1096"/>
      <c r="P130" s="1280"/>
      <c r="Q130" s="1096"/>
      <c r="R130" s="1096"/>
      <c r="S130" s="1096"/>
      <c r="T130" s="1097"/>
      <c r="U130" s="1086"/>
      <c r="V130" s="1086"/>
      <c r="W130" s="1086"/>
      <c r="X130" s="1087"/>
      <c r="Y130" s="1086"/>
      <c r="Z130" s="1086"/>
      <c r="AA130" s="1086"/>
      <c r="AB130" s="1086"/>
      <c r="AC130" s="1281"/>
      <c r="AD130" s="1282"/>
      <c r="AE130" s="1282"/>
      <c r="AF130" s="1283"/>
      <c r="AG130" s="1281"/>
      <c r="AH130" s="1282"/>
      <c r="AI130" s="1282"/>
      <c r="AJ130" s="1283"/>
      <c r="AK130" s="1277"/>
      <c r="AL130" s="1277"/>
      <c r="AM130" s="1277"/>
      <c r="AN130" s="1278"/>
    </row>
    <row r="131" spans="3:40" ht="14.25" customHeight="1" x14ac:dyDescent="0.2">
      <c r="C131" s="1141"/>
      <c r="D131" s="1100"/>
      <c r="E131" s="1134"/>
      <c r="F131" s="1100"/>
      <c r="G131" s="1134"/>
      <c r="H131" s="1134"/>
      <c r="I131" s="1134"/>
      <c r="J131" s="83" t="s">
        <v>41</v>
      </c>
      <c r="K131" s="1135"/>
      <c r="L131" s="1081"/>
      <c r="M131" s="1082"/>
      <c r="N131" s="1279"/>
      <c r="O131" s="1096"/>
      <c r="P131" s="1280"/>
      <c r="Q131" s="1096"/>
      <c r="R131" s="1096"/>
      <c r="S131" s="1096"/>
      <c r="T131" s="1097"/>
      <c r="U131" s="1086"/>
      <c r="V131" s="1086"/>
      <c r="W131" s="1086"/>
      <c r="X131" s="1087"/>
      <c r="Y131" s="1086"/>
      <c r="Z131" s="1086"/>
      <c r="AA131" s="1086"/>
      <c r="AB131" s="1086"/>
      <c r="AC131" s="1281"/>
      <c r="AD131" s="1282"/>
      <c r="AE131" s="1282"/>
      <c r="AF131" s="1283"/>
      <c r="AG131" s="1281"/>
      <c r="AH131" s="1282"/>
      <c r="AI131" s="1282"/>
      <c r="AJ131" s="1283"/>
      <c r="AK131" s="1277"/>
      <c r="AL131" s="1277"/>
      <c r="AM131" s="1277"/>
      <c r="AN131" s="1278"/>
    </row>
    <row r="132" spans="3:40" ht="14.25" customHeight="1" x14ac:dyDescent="0.2">
      <c r="C132" s="1145" t="s">
        <v>43</v>
      </c>
      <c r="D132" s="1148" t="s">
        <v>44</v>
      </c>
      <c r="E132" s="1133"/>
      <c r="F132" s="1100" t="s">
        <v>45</v>
      </c>
      <c r="G132" s="1134"/>
      <c r="H132" s="1134"/>
      <c r="I132" s="1134"/>
      <c r="J132" s="83" t="s">
        <v>46</v>
      </c>
      <c r="K132" s="1135">
        <v>168000</v>
      </c>
      <c r="L132" s="1081"/>
      <c r="M132" s="1082"/>
      <c r="N132" s="1279">
        <v>94500</v>
      </c>
      <c r="O132" s="1096"/>
      <c r="P132" s="1280"/>
      <c r="Q132" s="1096">
        <v>73500</v>
      </c>
      <c r="R132" s="1096"/>
      <c r="S132" s="1096"/>
      <c r="T132" s="1097"/>
      <c r="U132" s="1086">
        <v>168000</v>
      </c>
      <c r="V132" s="1086"/>
      <c r="W132" s="1086"/>
      <c r="X132" s="1087"/>
      <c r="Y132" s="1086"/>
      <c r="Z132" s="1086"/>
      <c r="AA132" s="1086"/>
      <c r="AB132" s="1086"/>
      <c r="AC132" s="1281"/>
      <c r="AD132" s="1282"/>
      <c r="AE132" s="1282"/>
      <c r="AF132" s="1283"/>
      <c r="AG132" s="1281"/>
      <c r="AH132" s="1282"/>
      <c r="AI132" s="1282"/>
      <c r="AJ132" s="1283"/>
      <c r="AK132" s="1277"/>
      <c r="AL132" s="1277"/>
      <c r="AM132" s="1277"/>
      <c r="AN132" s="1278"/>
    </row>
    <row r="133" spans="3:40" ht="14.25" customHeight="1" x14ac:dyDescent="0.2">
      <c r="C133" s="1146"/>
      <c r="D133" s="1148"/>
      <c r="E133" s="1133"/>
      <c r="F133" s="1100"/>
      <c r="G133" s="1134"/>
      <c r="H133" s="1134"/>
      <c r="I133" s="1134"/>
      <c r="J133" s="83" t="s">
        <v>47</v>
      </c>
      <c r="K133" s="1135"/>
      <c r="L133" s="1081"/>
      <c r="M133" s="1082"/>
      <c r="N133" s="1279"/>
      <c r="O133" s="1096"/>
      <c r="P133" s="1280"/>
      <c r="Q133" s="1096"/>
      <c r="R133" s="1096"/>
      <c r="S133" s="1096"/>
      <c r="T133" s="1097"/>
      <c r="U133" s="1086"/>
      <c r="V133" s="1086"/>
      <c r="W133" s="1086"/>
      <c r="X133" s="1087"/>
      <c r="Y133" s="1086"/>
      <c r="Z133" s="1086"/>
      <c r="AA133" s="1086"/>
      <c r="AB133" s="1086"/>
      <c r="AC133" s="1281"/>
      <c r="AD133" s="1282"/>
      <c r="AE133" s="1282"/>
      <c r="AF133" s="1283"/>
      <c r="AG133" s="1281"/>
      <c r="AH133" s="1282"/>
      <c r="AI133" s="1282"/>
      <c r="AJ133" s="1283"/>
      <c r="AK133" s="1277"/>
      <c r="AL133" s="1277"/>
      <c r="AM133" s="1277"/>
      <c r="AN133" s="1278"/>
    </row>
    <row r="134" spans="3:40" ht="14.25" customHeight="1" x14ac:dyDescent="0.2">
      <c r="C134" s="1147"/>
      <c r="D134" s="1148" t="s">
        <v>48</v>
      </c>
      <c r="E134" s="1133"/>
      <c r="F134" s="1100"/>
      <c r="G134" s="1134"/>
      <c r="H134" s="1134"/>
      <c r="I134" s="1134"/>
      <c r="J134" s="83" t="s">
        <v>49</v>
      </c>
      <c r="K134" s="1135"/>
      <c r="L134" s="1081"/>
      <c r="M134" s="1082"/>
      <c r="N134" s="1279"/>
      <c r="O134" s="1096"/>
      <c r="P134" s="1280"/>
      <c r="Q134" s="1096"/>
      <c r="R134" s="1096"/>
      <c r="S134" s="1096"/>
      <c r="T134" s="1097"/>
      <c r="U134" s="1086"/>
      <c r="V134" s="1086"/>
      <c r="W134" s="1086"/>
      <c r="X134" s="1087"/>
      <c r="Y134" s="1086"/>
      <c r="Z134" s="1086"/>
      <c r="AA134" s="1086"/>
      <c r="AB134" s="1086"/>
      <c r="AC134" s="1281"/>
      <c r="AD134" s="1282"/>
      <c r="AE134" s="1282"/>
      <c r="AF134" s="1283"/>
      <c r="AG134" s="1281"/>
      <c r="AH134" s="1282"/>
      <c r="AI134" s="1282"/>
      <c r="AJ134" s="1283"/>
      <c r="AK134" s="1277"/>
      <c r="AL134" s="1277"/>
      <c r="AM134" s="1277"/>
      <c r="AN134" s="1278"/>
    </row>
    <row r="135" spans="3:40" ht="14.25" customHeight="1" x14ac:dyDescent="0.2">
      <c r="C135" s="1148" t="s">
        <v>50</v>
      </c>
      <c r="D135" s="1148"/>
      <c r="E135" s="1133"/>
      <c r="F135" s="1100"/>
      <c r="G135" s="1134"/>
      <c r="H135" s="1134"/>
      <c r="I135" s="1134"/>
      <c r="J135" s="1134"/>
      <c r="K135" s="1135">
        <v>43000</v>
      </c>
      <c r="L135" s="1081"/>
      <c r="M135" s="1082"/>
      <c r="N135" s="1279">
        <v>10500</v>
      </c>
      <c r="O135" s="1096"/>
      <c r="P135" s="1280"/>
      <c r="Q135" s="1096">
        <v>32500</v>
      </c>
      <c r="R135" s="1096"/>
      <c r="S135" s="1096"/>
      <c r="T135" s="1097"/>
      <c r="U135" s="1086">
        <v>43000</v>
      </c>
      <c r="V135" s="1086"/>
      <c r="W135" s="1086"/>
      <c r="X135" s="1087"/>
      <c r="Y135" s="1086"/>
      <c r="Z135" s="1086"/>
      <c r="AA135" s="1086"/>
      <c r="AB135" s="1086"/>
      <c r="AC135" s="1281"/>
      <c r="AD135" s="1282"/>
      <c r="AE135" s="1282"/>
      <c r="AF135" s="1283"/>
      <c r="AG135" s="1281"/>
      <c r="AH135" s="1282"/>
      <c r="AI135" s="1282"/>
      <c r="AJ135" s="1283"/>
      <c r="AK135" s="1277"/>
      <c r="AL135" s="1277"/>
      <c r="AM135" s="1277"/>
      <c r="AN135" s="1278"/>
    </row>
    <row r="136" spans="3:40" ht="14.25" customHeight="1" x14ac:dyDescent="0.2">
      <c r="C136" s="1099"/>
      <c r="D136" s="1099"/>
      <c r="E136" s="1100"/>
      <c r="F136" s="1149"/>
      <c r="G136" s="1150"/>
      <c r="H136" s="1150"/>
      <c r="I136" s="1150"/>
      <c r="J136" s="1150"/>
      <c r="K136" s="1151"/>
      <c r="L136" s="1152"/>
      <c r="M136" s="1153"/>
      <c r="N136" s="1298"/>
      <c r="O136" s="1299"/>
      <c r="P136" s="1300"/>
      <c r="Q136" s="1301"/>
      <c r="R136" s="1301"/>
      <c r="S136" s="1301"/>
      <c r="T136" s="1302"/>
      <c r="U136" s="1105"/>
      <c r="V136" s="1105"/>
      <c r="W136" s="1105"/>
      <c r="X136" s="1106"/>
      <c r="Y136" s="1096"/>
      <c r="Z136" s="1096"/>
      <c r="AA136" s="1096"/>
      <c r="AB136" s="1096"/>
      <c r="AC136" s="1281"/>
      <c r="AD136" s="1282"/>
      <c r="AE136" s="1282"/>
      <c r="AF136" s="1283"/>
      <c r="AG136" s="1281"/>
      <c r="AH136" s="1282"/>
      <c r="AI136" s="1282"/>
      <c r="AJ136" s="1283"/>
      <c r="AK136" s="1277"/>
      <c r="AL136" s="1277"/>
      <c r="AM136" s="1277"/>
      <c r="AN136" s="1278"/>
    </row>
    <row r="137" spans="3:40" ht="14.25" customHeight="1" x14ac:dyDescent="0.2">
      <c r="C137" s="1076"/>
      <c r="D137" s="1076"/>
      <c r="E137" s="1077"/>
      <c r="F137" s="1077"/>
      <c r="G137" s="1144"/>
      <c r="H137" s="1144"/>
      <c r="I137" s="1144"/>
      <c r="J137" s="1144"/>
      <c r="K137" s="1135"/>
      <c r="L137" s="1081"/>
      <c r="M137" s="1082"/>
      <c r="N137" s="1279"/>
      <c r="O137" s="1096"/>
      <c r="P137" s="1280"/>
      <c r="Q137" s="1096"/>
      <c r="R137" s="1096"/>
      <c r="S137" s="1096"/>
      <c r="T137" s="1097"/>
      <c r="U137" s="1086"/>
      <c r="V137" s="1086"/>
      <c r="W137" s="1086"/>
      <c r="X137" s="1087"/>
      <c r="Y137" s="1096"/>
      <c r="Z137" s="1096"/>
      <c r="AA137" s="1096"/>
      <c r="AB137" s="1096"/>
      <c r="AC137" s="1281"/>
      <c r="AD137" s="1282"/>
      <c r="AE137" s="1282"/>
      <c r="AF137" s="1283"/>
      <c r="AG137" s="1281"/>
      <c r="AH137" s="1282"/>
      <c r="AI137" s="1282"/>
      <c r="AJ137" s="1283"/>
      <c r="AK137" s="1277"/>
      <c r="AL137" s="1277"/>
      <c r="AM137" s="1277"/>
      <c r="AN137" s="1278"/>
    </row>
    <row r="138" spans="3:40" ht="14.25" customHeight="1" x14ac:dyDescent="0.2">
      <c r="C138" s="1179" t="s">
        <v>51</v>
      </c>
      <c r="D138" s="1179"/>
      <c r="E138" s="1180"/>
      <c r="F138" s="1314"/>
      <c r="G138" s="1315"/>
      <c r="H138" s="1315"/>
      <c r="I138" s="1315"/>
      <c r="J138" s="1315"/>
      <c r="K138" s="1316"/>
      <c r="L138" s="1317"/>
      <c r="M138" s="1318"/>
      <c r="N138" s="1319"/>
      <c r="O138" s="1320"/>
      <c r="P138" s="1321"/>
      <c r="Q138" s="1320"/>
      <c r="R138" s="1320"/>
      <c r="S138" s="1320"/>
      <c r="T138" s="1322"/>
      <c r="U138" s="1184"/>
      <c r="V138" s="1184"/>
      <c r="W138" s="1184"/>
      <c r="X138" s="1185"/>
      <c r="Y138" s="1186"/>
      <c r="Z138" s="1184"/>
      <c r="AA138" s="1184"/>
      <c r="AB138" s="1184"/>
      <c r="AC138" s="1295"/>
      <c r="AD138" s="1296"/>
      <c r="AE138" s="1296"/>
      <c r="AF138" s="1297"/>
      <c r="AG138" s="1295"/>
      <c r="AH138" s="1296"/>
      <c r="AI138" s="1296"/>
      <c r="AJ138" s="1297"/>
      <c r="AK138" s="1307"/>
      <c r="AL138" s="1277"/>
      <c r="AM138" s="1277"/>
      <c r="AN138" s="1278"/>
    </row>
    <row r="139" spans="3:40" ht="14.25" customHeight="1" x14ac:dyDescent="0.2">
      <c r="C139" s="1218" t="s">
        <v>24</v>
      </c>
      <c r="D139" s="1219"/>
      <c r="E139" s="1219"/>
      <c r="F139" s="1219"/>
      <c r="G139" s="1219"/>
      <c r="H139" s="1219"/>
      <c r="I139" s="1219"/>
      <c r="J139" s="1219"/>
      <c r="K139" s="1308">
        <f>SUM(K128:M138)</f>
        <v>316000</v>
      </c>
      <c r="L139" s="1309"/>
      <c r="M139" s="1310"/>
      <c r="N139" s="1311">
        <f>SUM(N128:P138)</f>
        <v>210000</v>
      </c>
      <c r="O139" s="1312"/>
      <c r="P139" s="1312"/>
      <c r="Q139" s="1311">
        <f>SUM(Q128:T138)</f>
        <v>106000</v>
      </c>
      <c r="R139" s="1312"/>
      <c r="S139" s="1312"/>
      <c r="T139" s="1313"/>
      <c r="U139" s="1221">
        <f>SUM(U128:X138)</f>
        <v>316000</v>
      </c>
      <c r="V139" s="1221"/>
      <c r="W139" s="1221"/>
      <c r="X139" s="1224"/>
      <c r="Y139" s="1220">
        <f>SUM(Y128:AB138)</f>
        <v>0</v>
      </c>
      <c r="Z139" s="1221"/>
      <c r="AA139" s="1192"/>
      <c r="AB139" s="1193"/>
      <c r="AC139" s="1191">
        <f>SUM(AC128:AF138)</f>
        <v>0</v>
      </c>
      <c r="AD139" s="1192"/>
      <c r="AE139" s="1192"/>
      <c r="AF139" s="1193"/>
      <c r="AG139" s="1191">
        <f>SUM(AG128:AJ138)</f>
        <v>0</v>
      </c>
      <c r="AH139" s="1192"/>
      <c r="AI139" s="1192"/>
      <c r="AJ139" s="1193"/>
      <c r="AK139" s="1191">
        <f>SUM(AK128:AN138)</f>
        <v>0</v>
      </c>
      <c r="AL139" s="1192"/>
      <c r="AM139" s="1192"/>
      <c r="AN139" s="1193"/>
    </row>
    <row r="140" spans="3:40" ht="14.25" customHeight="1" x14ac:dyDescent="0.2">
      <c r="C140" s="1194" t="s">
        <v>52</v>
      </c>
      <c r="D140" s="1195"/>
      <c r="E140" s="1195"/>
      <c r="F140" s="1195"/>
      <c r="G140" s="1195"/>
      <c r="H140" s="1195"/>
      <c r="I140" s="1195"/>
      <c r="J140" s="81" t="s">
        <v>53</v>
      </c>
      <c r="K140" s="1303">
        <f>IF(K139&gt;0,(K132+K133+K134)/(K125-K128-K129-K130-K131),"")</f>
        <v>0.79620853080568721</v>
      </c>
      <c r="L140" s="1304"/>
      <c r="M140" s="1304"/>
      <c r="N140" s="1305">
        <f>IF(N139&gt;0,(N132+N133+N134)/(N125-N128-N129-N130-N131),"")</f>
        <v>0.9</v>
      </c>
      <c r="O140" s="1304"/>
      <c r="P140" s="1304"/>
      <c r="Q140" s="1305">
        <f>IF(Q139&gt;0,(Q132+Q133+Q134)/(Q125-Q128-Q129-Q131),"")</f>
        <v>0.69339622641509435</v>
      </c>
      <c r="R140" s="1304"/>
      <c r="S140" s="1304"/>
      <c r="T140" s="1306"/>
      <c r="U140" s="1200" t="s">
        <v>54</v>
      </c>
      <c r="V140" s="1200"/>
      <c r="W140" s="1201"/>
      <c r="X140" s="1204" t="s">
        <v>14</v>
      </c>
      <c r="Y140" s="1204"/>
      <c r="Z140" s="1204"/>
      <c r="AA140" s="1205" t="s">
        <v>42</v>
      </c>
      <c r="AB140" s="1206"/>
      <c r="AC140" s="1206"/>
      <c r="AD140" s="1206"/>
      <c r="AE140" s="1206"/>
      <c r="AF140" s="1206"/>
      <c r="AG140" s="1206"/>
      <c r="AH140" s="1206"/>
      <c r="AI140" s="1206"/>
      <c r="AJ140" s="1206"/>
      <c r="AK140" s="1206"/>
      <c r="AL140" s="1206"/>
      <c r="AM140" s="1206"/>
      <c r="AN140" s="1207"/>
    </row>
    <row r="141" spans="3:40" ht="14.25" customHeight="1" thickBot="1" x14ac:dyDescent="0.25">
      <c r="C141" s="1208" t="s">
        <v>55</v>
      </c>
      <c r="D141" s="1209"/>
      <c r="E141" s="1209"/>
      <c r="F141" s="1209"/>
      <c r="G141" s="1209"/>
      <c r="H141" s="1209"/>
      <c r="I141" s="1209"/>
      <c r="J141" s="373" t="s">
        <v>53</v>
      </c>
      <c r="K141" s="1210" t="s">
        <v>229</v>
      </c>
      <c r="L141" s="1211"/>
      <c r="M141" s="1211"/>
      <c r="N141" s="1212">
        <v>0.9</v>
      </c>
      <c r="O141" s="1211"/>
      <c r="P141" s="1211"/>
      <c r="Q141" s="1212">
        <v>0.75</v>
      </c>
      <c r="R141" s="1211"/>
      <c r="S141" s="1211"/>
      <c r="T141" s="1213"/>
      <c r="U141" s="1202"/>
      <c r="V141" s="1202"/>
      <c r="W141" s="1203"/>
      <c r="X141" s="1214" t="s">
        <v>56</v>
      </c>
      <c r="Y141" s="1214"/>
      <c r="Z141" s="1214"/>
      <c r="AA141" s="1215" t="s">
        <v>230</v>
      </c>
      <c r="AB141" s="1216"/>
      <c r="AC141" s="1216"/>
      <c r="AD141" s="1216"/>
      <c r="AE141" s="1216"/>
      <c r="AF141" s="1216"/>
      <c r="AG141" s="1216"/>
      <c r="AH141" s="1216"/>
      <c r="AI141" s="1216"/>
      <c r="AJ141" s="1216"/>
      <c r="AK141" s="1216"/>
      <c r="AL141" s="1216"/>
      <c r="AM141" s="1216"/>
      <c r="AN141" s="1217"/>
    </row>
    <row r="142" spans="3:40" ht="14.25" customHeight="1" thickTop="1" x14ac:dyDescent="0.2">
      <c r="C142" s="1225" t="s">
        <v>57</v>
      </c>
      <c r="D142" s="1058"/>
      <c r="E142" s="1110" t="s">
        <v>6</v>
      </c>
      <c r="F142" s="1227"/>
      <c r="G142" s="1228" t="str">
        <f>"令和"&amp;$AO3&amp;"年度"</f>
        <v>令和7年度</v>
      </c>
      <c r="H142" s="1229"/>
      <c r="I142" s="1229"/>
      <c r="J142" s="1230"/>
      <c r="K142" s="1110" t="s">
        <v>58</v>
      </c>
      <c r="L142" s="1111"/>
      <c r="M142" s="1231" t="s">
        <v>199</v>
      </c>
      <c r="N142" s="1232"/>
      <c r="O142" s="1232"/>
      <c r="P142" s="1232"/>
      <c r="Q142" s="1232"/>
      <c r="R142" s="1232"/>
      <c r="S142" s="1233"/>
      <c r="T142" s="1060" t="s">
        <v>59</v>
      </c>
      <c r="U142" s="1111"/>
      <c r="V142" s="1227"/>
      <c r="W142" s="1234" t="str">
        <f>"令和"&amp;$AO3&amp;"年3月28日"</f>
        <v>令和7年3月28日</v>
      </c>
      <c r="X142" s="1235"/>
      <c r="Y142" s="1235"/>
      <c r="Z142" s="1235"/>
      <c r="AA142" s="1236"/>
      <c r="AB142" s="85" t="s">
        <v>200</v>
      </c>
      <c r="AC142" s="377" t="s">
        <v>201</v>
      </c>
      <c r="AD142" s="377"/>
      <c r="AE142" s="85" t="s">
        <v>202</v>
      </c>
      <c r="AF142" s="377" t="s">
        <v>60</v>
      </c>
      <c r="AG142" s="377"/>
      <c r="AH142" s="149" t="s">
        <v>202</v>
      </c>
      <c r="AI142" s="377" t="s">
        <v>61</v>
      </c>
      <c r="AJ142" s="377"/>
      <c r="AK142" s="149" t="s">
        <v>202</v>
      </c>
      <c r="AL142" s="87" t="s">
        <v>223</v>
      </c>
      <c r="AM142" s="87"/>
      <c r="AN142" s="88"/>
    </row>
    <row r="143" spans="3:40" ht="14.25" customHeight="1" x14ac:dyDescent="0.2">
      <c r="C143" s="1029"/>
      <c r="D143" s="1027"/>
      <c r="E143" s="1159" t="s">
        <v>63</v>
      </c>
      <c r="F143" s="1160"/>
      <c r="G143" s="1160"/>
      <c r="H143" s="1161"/>
      <c r="I143" s="1159" t="s">
        <v>204</v>
      </c>
      <c r="J143" s="1160"/>
      <c r="K143" s="1160"/>
      <c r="L143" s="1160"/>
      <c r="M143" s="1160"/>
      <c r="N143" s="1161"/>
      <c r="O143" s="1159" t="s">
        <v>64</v>
      </c>
      <c r="P143" s="1160"/>
      <c r="Q143" s="1160"/>
      <c r="R143" s="1160"/>
      <c r="S143" s="1160"/>
      <c r="T143" s="1161"/>
      <c r="U143" s="1159" t="s">
        <v>65</v>
      </c>
      <c r="V143" s="1160"/>
      <c r="W143" s="1160"/>
      <c r="X143" s="1160"/>
      <c r="Y143" s="1160"/>
      <c r="Z143" s="1161"/>
      <c r="AA143" s="1159" t="s">
        <v>66</v>
      </c>
      <c r="AB143" s="1160"/>
      <c r="AC143" s="1160"/>
      <c r="AD143" s="1160"/>
      <c r="AE143" s="1160"/>
      <c r="AF143" s="1160"/>
      <c r="AG143" s="1160"/>
      <c r="AH143" s="1160"/>
      <c r="AI143" s="1160"/>
      <c r="AJ143" s="1160"/>
      <c r="AK143" s="1160"/>
      <c r="AL143" s="1160"/>
      <c r="AM143" s="1160"/>
      <c r="AN143" s="1161"/>
    </row>
    <row r="144" spans="3:40" ht="14.25" customHeight="1" x14ac:dyDescent="0.2">
      <c r="C144" s="1029"/>
      <c r="D144" s="1027"/>
      <c r="E144" s="1162" t="s">
        <v>231</v>
      </c>
      <c r="F144" s="1163"/>
      <c r="G144" s="1163"/>
      <c r="H144" s="1164"/>
      <c r="I144" s="89"/>
      <c r="J144" s="376"/>
      <c r="K144" s="1119"/>
      <c r="L144" s="1119"/>
      <c r="M144" s="1119"/>
      <c r="N144" s="91"/>
      <c r="O144" s="150" t="s">
        <v>202</v>
      </c>
      <c r="P144" s="376" t="s">
        <v>67</v>
      </c>
      <c r="Q144" s="75"/>
      <c r="R144" s="151" t="s">
        <v>205</v>
      </c>
      <c r="S144" s="94" t="s">
        <v>68</v>
      </c>
      <c r="T144" s="95"/>
      <c r="U144" s="96"/>
      <c r="V144" s="96" t="s">
        <v>69</v>
      </c>
      <c r="W144" s="1171">
        <v>3.5</v>
      </c>
      <c r="X144" s="1171"/>
      <c r="Y144" s="376" t="s">
        <v>70</v>
      </c>
      <c r="Z144" s="376"/>
      <c r="AA144" s="97" t="s">
        <v>202</v>
      </c>
      <c r="AB144" s="74" t="s">
        <v>71</v>
      </c>
      <c r="AC144" s="75"/>
      <c r="AD144" s="98" t="s">
        <v>202</v>
      </c>
      <c r="AE144" s="74" t="s">
        <v>72</v>
      </c>
      <c r="AF144" s="74"/>
      <c r="AG144" s="98" t="s">
        <v>202</v>
      </c>
      <c r="AH144" s="74" t="s">
        <v>73</v>
      </c>
      <c r="AI144" s="74"/>
      <c r="AJ144" s="98" t="s">
        <v>202</v>
      </c>
      <c r="AK144" s="74" t="s">
        <v>74</v>
      </c>
      <c r="AL144" s="374"/>
      <c r="AM144" s="374"/>
      <c r="AN144" s="100"/>
    </row>
    <row r="145" spans="3:40" ht="14.25" customHeight="1" x14ac:dyDescent="0.2">
      <c r="C145" s="1029"/>
      <c r="D145" s="1027"/>
      <c r="E145" s="1165"/>
      <c r="F145" s="1166"/>
      <c r="G145" s="1166"/>
      <c r="H145" s="1167"/>
      <c r="I145" s="89"/>
      <c r="J145" s="376"/>
      <c r="K145" s="1172">
        <v>170000</v>
      </c>
      <c r="L145" s="1172"/>
      <c r="M145" s="1172"/>
      <c r="N145" s="91" t="s">
        <v>75</v>
      </c>
      <c r="O145" s="92" t="s">
        <v>205</v>
      </c>
      <c r="P145" s="376" t="s">
        <v>76</v>
      </c>
      <c r="Q145" s="75"/>
      <c r="R145" s="101"/>
      <c r="S145" s="376"/>
      <c r="T145" s="95"/>
      <c r="U145" s="96"/>
      <c r="V145" s="102"/>
      <c r="W145" s="75"/>
      <c r="X145" s="102"/>
      <c r="Y145" s="101" t="s">
        <v>77</v>
      </c>
      <c r="Z145" s="376"/>
      <c r="AA145" s="103" t="s">
        <v>205</v>
      </c>
      <c r="AB145" s="102" t="s">
        <v>78</v>
      </c>
      <c r="AC145" s="102"/>
      <c r="AD145" s="102"/>
      <c r="AE145" s="102"/>
      <c r="AF145" s="374"/>
      <c r="AG145" s="98" t="s">
        <v>202</v>
      </c>
      <c r="AH145" s="374" t="s">
        <v>79</v>
      </c>
      <c r="AI145" s="104"/>
      <c r="AJ145" s="1173"/>
      <c r="AK145" s="1173"/>
      <c r="AL145" s="1173"/>
      <c r="AM145" s="1173"/>
      <c r="AN145" s="91" t="s">
        <v>80</v>
      </c>
    </row>
    <row r="146" spans="3:40" ht="14.25" customHeight="1" thickBot="1" x14ac:dyDescent="0.25">
      <c r="C146" s="1226"/>
      <c r="D146" s="1125"/>
      <c r="E146" s="1168"/>
      <c r="F146" s="1169"/>
      <c r="G146" s="1169"/>
      <c r="H146" s="1170"/>
      <c r="I146" s="1174" t="s">
        <v>206</v>
      </c>
      <c r="J146" s="1174"/>
      <c r="K146" s="1175">
        <v>170000</v>
      </c>
      <c r="L146" s="1175"/>
      <c r="M146" s="1175"/>
      <c r="N146" s="105" t="s">
        <v>81</v>
      </c>
      <c r="O146" s="152" t="s">
        <v>202</v>
      </c>
      <c r="P146" s="1176" t="s">
        <v>232</v>
      </c>
      <c r="Q146" s="1176"/>
      <c r="R146" s="1176"/>
      <c r="S146" s="1176"/>
      <c r="T146" s="1177"/>
      <c r="U146" s="107"/>
      <c r="V146" s="107"/>
      <c r="W146" s="107"/>
      <c r="X146" s="107"/>
      <c r="Y146" s="375" t="s">
        <v>82</v>
      </c>
      <c r="Z146" s="109" t="s">
        <v>21</v>
      </c>
      <c r="AA146" s="106" t="s">
        <v>202</v>
      </c>
      <c r="AB146" s="1178" t="s">
        <v>83</v>
      </c>
      <c r="AC146" s="1178"/>
      <c r="AD146" s="1178"/>
      <c r="AE146" s="110"/>
      <c r="AF146" s="381" t="s">
        <v>84</v>
      </c>
      <c r="AG146" s="375"/>
      <c r="AH146" s="381"/>
      <c r="AI146" s="381"/>
      <c r="AJ146" s="112"/>
      <c r="AK146" s="113" t="s">
        <v>85</v>
      </c>
      <c r="AL146" s="113"/>
      <c r="AM146" s="113"/>
      <c r="AN146" s="382"/>
    </row>
    <row r="147" spans="3:40" ht="13.5" thickTop="1" x14ac:dyDescent="0.2">
      <c r="C147" s="1225" t="s">
        <v>87</v>
      </c>
      <c r="D147" s="1067"/>
      <c r="E147" s="115"/>
      <c r="F147" s="1257" t="s">
        <v>88</v>
      </c>
      <c r="G147" s="1258"/>
      <c r="H147" s="1261"/>
      <c r="I147" s="1262" t="s">
        <v>208</v>
      </c>
      <c r="J147" s="1263"/>
      <c r="K147" s="1263"/>
      <c r="L147" s="1263"/>
      <c r="M147" s="1264"/>
      <c r="N147" s="1257" t="s">
        <v>89</v>
      </c>
      <c r="O147" s="1258"/>
      <c r="P147" s="1258"/>
      <c r="Q147" s="1261"/>
      <c r="R147" s="1262" t="s">
        <v>90</v>
      </c>
      <c r="S147" s="1263"/>
      <c r="T147" s="1263"/>
      <c r="U147" s="1262" t="s">
        <v>91</v>
      </c>
      <c r="V147" s="1263"/>
      <c r="W147" s="1264"/>
      <c r="X147" s="1257" t="s">
        <v>92</v>
      </c>
      <c r="Y147" s="1258"/>
      <c r="Z147" s="1258"/>
      <c r="AA147" s="1258"/>
      <c r="AB147" s="1258"/>
      <c r="AC147" s="1258"/>
      <c r="AD147" s="1258"/>
      <c r="AE147" s="1259"/>
      <c r="AF147" s="1237" t="s">
        <v>180</v>
      </c>
      <c r="AG147" s="1058"/>
      <c r="AH147" s="1058"/>
      <c r="AI147" s="1058"/>
      <c r="AJ147" s="1058"/>
      <c r="AK147" s="1058"/>
      <c r="AL147" s="1058"/>
      <c r="AM147" s="1058"/>
      <c r="AN147" s="1067"/>
    </row>
    <row r="148" spans="3:40" ht="14.25" customHeight="1" x14ac:dyDescent="0.2">
      <c r="C148" s="1061"/>
      <c r="D148" s="1028"/>
      <c r="E148" s="370" t="s">
        <v>93</v>
      </c>
      <c r="F148" s="1189" t="str">
        <f>"令和"&amp;$AO3&amp;"年10月11日"</f>
        <v>令和7年10月11日</v>
      </c>
      <c r="G148" s="1190"/>
      <c r="H148" s="117"/>
      <c r="I148" s="1238">
        <v>100000</v>
      </c>
      <c r="J148" s="1239"/>
      <c r="K148" s="1239"/>
      <c r="L148" s="1239"/>
      <c r="M148" s="153" t="s">
        <v>75</v>
      </c>
      <c r="N148" s="1240">
        <v>100000</v>
      </c>
      <c r="O148" s="1241"/>
      <c r="P148" s="1241"/>
      <c r="Q148" s="369" t="s">
        <v>75</v>
      </c>
      <c r="R148" s="1242">
        <v>25</v>
      </c>
      <c r="S148" s="1243"/>
      <c r="T148" s="155" t="s">
        <v>94</v>
      </c>
      <c r="U148" s="1242">
        <v>3</v>
      </c>
      <c r="V148" s="1243"/>
      <c r="W148" s="156" t="s">
        <v>94</v>
      </c>
      <c r="X148" s="1323" t="s">
        <v>233</v>
      </c>
      <c r="Y148" s="1324"/>
      <c r="Z148" s="1324"/>
      <c r="AA148" s="1324"/>
      <c r="AB148" s="1324"/>
      <c r="AC148" s="1324"/>
      <c r="AD148" s="1324"/>
      <c r="AE148" s="1324"/>
      <c r="AF148" s="122"/>
      <c r="AG148" s="1246" t="s">
        <v>95</v>
      </c>
      <c r="AH148" s="1246"/>
      <c r="AI148" s="1246"/>
      <c r="AJ148" s="123">
        <v>25</v>
      </c>
      <c r="AK148" s="94" t="s">
        <v>96</v>
      </c>
      <c r="AL148" s="124"/>
      <c r="AM148" s="94"/>
      <c r="AN148" s="125"/>
    </row>
    <row r="149" spans="3:40" ht="14.25" customHeight="1" x14ac:dyDescent="0.2">
      <c r="C149" s="1029"/>
      <c r="D149" s="1028"/>
      <c r="E149" s="126" t="s">
        <v>97</v>
      </c>
      <c r="F149" s="1265" t="str">
        <f>"令和"&amp;$AO3+1&amp;"年3月20日"</f>
        <v>令和8年3月20日</v>
      </c>
      <c r="G149" s="1266"/>
      <c r="H149" s="127" t="s">
        <v>99</v>
      </c>
      <c r="I149" s="1238">
        <v>68000</v>
      </c>
      <c r="J149" s="1239"/>
      <c r="K149" s="1239"/>
      <c r="L149" s="1239"/>
      <c r="M149" s="157" t="s">
        <v>75</v>
      </c>
      <c r="N149" s="1238">
        <v>68000</v>
      </c>
      <c r="O149" s="1239"/>
      <c r="P149" s="1239"/>
      <c r="Q149" s="158" t="s">
        <v>75</v>
      </c>
      <c r="R149" s="1255">
        <v>25</v>
      </c>
      <c r="S149" s="1256"/>
      <c r="T149" s="159" t="s">
        <v>94</v>
      </c>
      <c r="U149" s="1255">
        <v>3</v>
      </c>
      <c r="V149" s="1256"/>
      <c r="W149" s="160" t="s">
        <v>94</v>
      </c>
      <c r="X149" s="1247" t="s">
        <v>234</v>
      </c>
      <c r="Y149" s="1248"/>
      <c r="Z149" s="1248"/>
      <c r="AA149" s="1248"/>
      <c r="AB149" s="1248"/>
      <c r="AC149" s="1248"/>
      <c r="AD149" s="1248"/>
      <c r="AE149" s="1248"/>
      <c r="AF149" s="132"/>
      <c r="AG149" s="376" t="s">
        <v>98</v>
      </c>
      <c r="AH149" s="376"/>
      <c r="AI149" s="376"/>
      <c r="AJ149" s="380">
        <v>3</v>
      </c>
      <c r="AK149" s="376" t="s">
        <v>94</v>
      </c>
      <c r="AL149" s="376"/>
      <c r="AM149" s="376"/>
      <c r="AN149" s="91"/>
    </row>
    <row r="150" spans="3:40" ht="14.25" customHeight="1" x14ac:dyDescent="0.2">
      <c r="C150" s="1029"/>
      <c r="D150" s="1028"/>
      <c r="E150" s="126" t="s">
        <v>100</v>
      </c>
      <c r="F150" s="1267"/>
      <c r="G150" s="1268"/>
      <c r="H150" s="117"/>
      <c r="I150" s="1238"/>
      <c r="J150" s="1239"/>
      <c r="K150" s="1239"/>
      <c r="L150" s="1239"/>
      <c r="M150" s="157" t="s">
        <v>75</v>
      </c>
      <c r="N150" s="1238"/>
      <c r="O150" s="1239"/>
      <c r="P150" s="1239"/>
      <c r="Q150" s="158" t="s">
        <v>75</v>
      </c>
      <c r="R150" s="1255"/>
      <c r="S150" s="1256"/>
      <c r="T150" s="159" t="s">
        <v>94</v>
      </c>
      <c r="U150" s="1255"/>
      <c r="V150" s="1256"/>
      <c r="W150" s="160" t="s">
        <v>94</v>
      </c>
      <c r="X150" s="1247"/>
      <c r="Y150" s="1248"/>
      <c r="Z150" s="1248"/>
      <c r="AA150" s="1248"/>
      <c r="AB150" s="1248"/>
      <c r="AC150" s="1248"/>
      <c r="AD150" s="1248"/>
      <c r="AE150" s="1248"/>
      <c r="AF150" s="134"/>
      <c r="AG150" s="376"/>
      <c r="AH150" s="376"/>
      <c r="AI150" s="376"/>
      <c r="AJ150" s="376"/>
      <c r="AK150" s="376"/>
      <c r="AL150" s="376"/>
      <c r="AM150" s="376"/>
      <c r="AN150" s="91"/>
    </row>
    <row r="151" spans="3:40" ht="14.25" customHeight="1" thickBot="1" x14ac:dyDescent="0.25">
      <c r="C151" s="1226"/>
      <c r="D151" s="1260"/>
      <c r="E151" s="371" t="s">
        <v>101</v>
      </c>
      <c r="F151" s="1269"/>
      <c r="G151" s="1270"/>
      <c r="H151" s="136"/>
      <c r="I151" s="1249"/>
      <c r="J151" s="1250"/>
      <c r="K151" s="1250"/>
      <c r="L151" s="1250"/>
      <c r="M151" s="161" t="s">
        <v>75</v>
      </c>
      <c r="N151" s="1249"/>
      <c r="O151" s="1250"/>
      <c r="P151" s="1250"/>
      <c r="Q151" s="162" t="s">
        <v>75</v>
      </c>
      <c r="R151" s="1251"/>
      <c r="S151" s="1252"/>
      <c r="T151" s="163" t="s">
        <v>94</v>
      </c>
      <c r="U151" s="1251"/>
      <c r="V151" s="1252"/>
      <c r="W151" s="164" t="s">
        <v>94</v>
      </c>
      <c r="X151" s="1253"/>
      <c r="Y151" s="1254"/>
      <c r="Z151" s="1254"/>
      <c r="AA151" s="1254"/>
      <c r="AB151" s="1254"/>
      <c r="AC151" s="1254"/>
      <c r="AD151" s="1254"/>
      <c r="AE151" s="1254"/>
      <c r="AF151" s="141"/>
      <c r="AG151" s="381"/>
      <c r="AH151" s="381"/>
      <c r="AI151" s="381"/>
      <c r="AJ151" s="381"/>
      <c r="AK151" s="381"/>
      <c r="AL151" s="381"/>
      <c r="AM151" s="381"/>
      <c r="AN151" s="382"/>
    </row>
    <row r="152" spans="3:40" ht="12.75" customHeight="1" thickTop="1" x14ac:dyDescent="0.2">
      <c r="C152" s="142" t="s">
        <v>102</v>
      </c>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376"/>
      <c r="AB152" s="376"/>
      <c r="AC152" s="143"/>
      <c r="AD152" s="143"/>
      <c r="AE152" s="143"/>
      <c r="AF152" s="143"/>
      <c r="AG152" s="143"/>
      <c r="AH152" s="143"/>
      <c r="AI152" s="143"/>
      <c r="AJ152" s="143"/>
      <c r="AK152" s="143"/>
      <c r="AL152" s="143"/>
      <c r="AM152" s="143"/>
      <c r="AN152" s="144"/>
    </row>
    <row r="153" spans="3:40" ht="14.25" customHeight="1" x14ac:dyDescent="0.2">
      <c r="C153" s="379"/>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76"/>
      <c r="Z153" s="376"/>
      <c r="AA153" s="376"/>
      <c r="AB153" s="376"/>
      <c r="AC153" s="376"/>
      <c r="AD153" s="376"/>
      <c r="AE153" s="376"/>
      <c r="AF153" s="376"/>
      <c r="AG153" s="376"/>
      <c r="AH153" s="376"/>
      <c r="AI153" s="376"/>
      <c r="AJ153" s="376"/>
      <c r="AK153" s="376"/>
      <c r="AL153" s="376"/>
      <c r="AM153" s="376"/>
      <c r="AN153" s="91"/>
    </row>
    <row r="154" spans="3:40" ht="14.25" customHeight="1" x14ac:dyDescent="0.2">
      <c r="C154" s="379"/>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c r="Z154" s="376"/>
      <c r="AA154" s="376"/>
      <c r="AB154" s="376"/>
      <c r="AC154" s="376"/>
      <c r="AD154" s="376"/>
      <c r="AE154" s="376"/>
      <c r="AF154" s="376"/>
      <c r="AG154" s="376"/>
      <c r="AH154" s="376"/>
      <c r="AI154" s="376"/>
      <c r="AJ154" s="376"/>
      <c r="AK154" s="376"/>
      <c r="AL154" s="376"/>
      <c r="AM154" s="376"/>
      <c r="AN154" s="91"/>
    </row>
    <row r="155" spans="3:40" ht="14.25" customHeight="1" x14ac:dyDescent="0.2">
      <c r="C155" s="379"/>
      <c r="D155" s="376"/>
      <c r="E155" s="376"/>
      <c r="F155" s="376"/>
      <c r="G155" s="376"/>
      <c r="H155" s="376"/>
      <c r="I155" s="376"/>
      <c r="J155" s="376"/>
      <c r="K155" s="376"/>
      <c r="L155" s="376"/>
      <c r="M155" s="376"/>
      <c r="N155" s="376"/>
      <c r="O155" s="376"/>
      <c r="P155" s="376"/>
      <c r="Q155" s="376"/>
      <c r="R155" s="376"/>
      <c r="S155" s="376"/>
      <c r="T155" s="75"/>
      <c r="U155" s="376"/>
      <c r="V155" s="376"/>
      <c r="W155" s="376"/>
      <c r="X155" s="376"/>
      <c r="Y155" s="376"/>
      <c r="Z155" s="376"/>
      <c r="AA155" s="376"/>
      <c r="AB155" s="376"/>
      <c r="AC155" s="376"/>
      <c r="AD155" s="376"/>
      <c r="AE155" s="376"/>
      <c r="AF155" s="376"/>
      <c r="AG155" s="376"/>
      <c r="AH155" s="376"/>
      <c r="AI155" s="376"/>
      <c r="AJ155" s="376"/>
      <c r="AK155" s="376"/>
      <c r="AL155" s="376"/>
      <c r="AM155" s="376"/>
      <c r="AN155" s="91"/>
    </row>
    <row r="156" spans="3:40" ht="15" customHeight="1" x14ac:dyDescent="0.2">
      <c r="C156" s="146"/>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7"/>
      <c r="Z156" s="377"/>
      <c r="AA156" s="377"/>
      <c r="AB156" s="377"/>
      <c r="AC156" s="377"/>
      <c r="AD156" s="377"/>
      <c r="AE156" s="377"/>
      <c r="AF156" s="377"/>
      <c r="AG156" s="377"/>
      <c r="AH156" s="377"/>
      <c r="AI156" s="377"/>
      <c r="AJ156" s="377"/>
      <c r="AK156" s="377"/>
      <c r="AL156" s="377"/>
      <c r="AM156" s="377"/>
      <c r="AN156" s="378"/>
    </row>
    <row r="158" spans="3:40" x14ac:dyDescent="0.2">
      <c r="K158" s="1271"/>
      <c r="L158" s="1271"/>
      <c r="M158" s="1271"/>
      <c r="N158" s="1271"/>
      <c r="O158" s="1271"/>
      <c r="P158" s="1271"/>
      <c r="Q158" s="1271"/>
      <c r="R158" s="1271"/>
      <c r="S158" s="1271"/>
      <c r="T158" s="1271"/>
      <c r="U158" s="1271"/>
      <c r="V158" s="1271"/>
      <c r="W158" s="1271"/>
      <c r="X158" s="1271"/>
      <c r="Y158" s="1271"/>
      <c r="Z158" s="1271"/>
      <c r="AA158" s="1271"/>
      <c r="AB158" s="1271"/>
      <c r="AC158" s="1271"/>
      <c r="AD158" s="1271"/>
      <c r="AE158" s="1271"/>
      <c r="AF158" s="1271"/>
      <c r="AG158" s="1271"/>
      <c r="AH158" s="1271"/>
      <c r="AI158" s="1271"/>
      <c r="AJ158" s="1271"/>
      <c r="AK158" s="1271"/>
      <c r="AL158" s="1271"/>
      <c r="AM158" s="1271"/>
      <c r="AN158" s="1271"/>
    </row>
    <row r="159" spans="3:40" x14ac:dyDescent="0.2">
      <c r="C159" s="74" t="s">
        <v>2</v>
      </c>
      <c r="D159" s="75"/>
      <c r="E159" s="75"/>
      <c r="F159" s="75"/>
      <c r="G159" s="1404" t="str">
        <f>HYPERLINK("#C1","上に戻る")</f>
        <v>上に戻る</v>
      </c>
      <c r="H159" s="1405"/>
      <c r="I159" s="1405"/>
      <c r="J159" s="1406"/>
      <c r="K159" s="75"/>
      <c r="L159" s="75"/>
      <c r="M159" s="75"/>
      <c r="N159" s="75"/>
      <c r="O159" s="75"/>
      <c r="P159" s="75"/>
      <c r="Q159" s="75"/>
      <c r="R159" s="75"/>
      <c r="S159" s="75"/>
      <c r="T159" s="75"/>
      <c r="U159" s="75"/>
      <c r="V159" s="75"/>
      <c r="W159" s="75"/>
      <c r="X159" s="75"/>
      <c r="Y159" s="75"/>
      <c r="Z159" s="75"/>
      <c r="AA159" s="75"/>
      <c r="AB159" s="75"/>
      <c r="AC159" s="75"/>
      <c r="AD159" s="75"/>
      <c r="AE159" s="1053"/>
      <c r="AF159" s="1053"/>
      <c r="AG159" s="1053"/>
      <c r="AH159" s="1053"/>
      <c r="AI159" s="1053"/>
      <c r="AJ159" s="1053"/>
      <c r="AK159" s="1053"/>
      <c r="AL159" s="1053"/>
      <c r="AM159" s="1053"/>
      <c r="AN159" s="1053"/>
    </row>
    <row r="160" spans="3:40" ht="13.5" thickBot="1" x14ac:dyDescent="0.25">
      <c r="C160" s="77"/>
      <c r="D160" s="77"/>
      <c r="E160" s="77"/>
      <c r="F160" s="77"/>
      <c r="G160" s="1407"/>
      <c r="H160" s="1408"/>
      <c r="I160" s="1408"/>
      <c r="J160" s="1409"/>
      <c r="K160" s="77"/>
      <c r="L160" s="77"/>
      <c r="M160" s="77"/>
      <c r="N160" s="77"/>
      <c r="O160" s="77" t="s">
        <v>186</v>
      </c>
      <c r="P160" s="77"/>
      <c r="Q160" s="77"/>
      <c r="R160" s="77"/>
      <c r="S160" s="77"/>
      <c r="T160" s="77"/>
      <c r="U160" s="77"/>
      <c r="V160" s="77"/>
      <c r="W160" s="77"/>
      <c r="X160" s="77"/>
      <c r="Y160" s="77"/>
      <c r="Z160" s="77"/>
      <c r="AA160" s="77"/>
      <c r="AB160" s="77"/>
      <c r="AC160" s="77"/>
      <c r="AD160" s="77"/>
      <c r="AE160" s="77"/>
      <c r="AF160" s="77"/>
      <c r="AG160" s="77"/>
      <c r="AH160" s="77"/>
      <c r="AI160" s="77"/>
      <c r="AJ160" s="1053" t="s">
        <v>238</v>
      </c>
      <c r="AK160" s="1053"/>
      <c r="AL160" s="1053"/>
      <c r="AM160" s="1053"/>
      <c r="AN160" s="1053"/>
    </row>
    <row r="161" spans="3:41" ht="3" customHeight="1" thickTop="1" x14ac:dyDescent="0.2">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row>
    <row r="162" spans="3:41" ht="14.25" customHeight="1" x14ac:dyDescent="0.2">
      <c r="C162" s="1023" t="s">
        <v>3</v>
      </c>
      <c r="D162" s="1024"/>
      <c r="E162" s="1325" t="s">
        <v>239</v>
      </c>
      <c r="F162" s="1325"/>
      <c r="G162" s="1325"/>
      <c r="H162" s="1325"/>
      <c r="I162" s="1325"/>
      <c r="J162" s="1325"/>
      <c r="K162" s="1325"/>
      <c r="L162" s="1325"/>
      <c r="M162" s="1325"/>
      <c r="N162" s="1325"/>
      <c r="O162" s="1325"/>
      <c r="P162" s="1325"/>
      <c r="Q162" s="1325"/>
      <c r="R162" s="1325"/>
      <c r="S162" s="1325"/>
      <c r="T162" s="1325"/>
      <c r="U162" s="1325"/>
      <c r="V162" s="1326"/>
      <c r="W162" s="1326"/>
      <c r="X162" s="1325"/>
      <c r="Y162" s="1024" t="s">
        <v>4</v>
      </c>
      <c r="Z162" s="1024"/>
      <c r="AA162" s="1024"/>
      <c r="AB162" s="1024"/>
      <c r="AC162" s="166"/>
      <c r="AD162" s="167"/>
      <c r="AE162" s="1327"/>
      <c r="AF162" s="1327"/>
      <c r="AG162" s="1328" t="s">
        <v>5</v>
      </c>
      <c r="AH162" s="1328"/>
      <c r="AI162" s="1327"/>
      <c r="AJ162" s="1327"/>
      <c r="AK162" s="1328" t="s">
        <v>6</v>
      </c>
      <c r="AL162" s="1328"/>
      <c r="AM162" s="167"/>
      <c r="AN162" s="168"/>
    </row>
    <row r="163" spans="3:41" ht="14.25" customHeight="1" x14ac:dyDescent="0.2">
      <c r="C163" s="1023" t="s">
        <v>181</v>
      </c>
      <c r="D163" s="1024"/>
      <c r="E163" s="1331"/>
      <c r="F163" s="1331"/>
      <c r="G163" s="1331"/>
      <c r="H163" s="1331"/>
      <c r="I163" s="1331"/>
      <c r="J163" s="1331"/>
      <c r="K163" s="1331"/>
      <c r="L163" s="1331"/>
      <c r="M163" s="1331"/>
      <c r="N163" s="1331"/>
      <c r="O163" s="1331"/>
      <c r="P163" s="1331"/>
      <c r="Q163" s="1331"/>
      <c r="R163" s="1331"/>
      <c r="S163" s="1331"/>
      <c r="T163" s="1331"/>
      <c r="U163" s="1331"/>
      <c r="V163" s="1331"/>
      <c r="W163" s="1331"/>
      <c r="X163" s="1331"/>
      <c r="Y163" s="1026" t="s">
        <v>7</v>
      </c>
      <c r="Z163" s="1026"/>
      <c r="AA163" s="1026"/>
      <c r="AB163" s="1026"/>
      <c r="AC163" s="1027"/>
      <c r="AD163" s="1027"/>
      <c r="AE163" s="1027"/>
      <c r="AF163" s="1028"/>
      <c r="AG163" s="1029" t="s">
        <v>8</v>
      </c>
      <c r="AH163" s="1027"/>
      <c r="AI163" s="1027"/>
      <c r="AJ163" s="1027"/>
      <c r="AK163" s="1027"/>
      <c r="AL163" s="1027"/>
      <c r="AM163" s="1027"/>
      <c r="AN163" s="1028"/>
    </row>
    <row r="164" spans="3:41" ht="14.25" customHeight="1" x14ac:dyDescent="0.2">
      <c r="C164" s="1030" t="s">
        <v>9</v>
      </c>
      <c r="D164" s="1031"/>
      <c r="E164" s="1332"/>
      <c r="F164" s="1333"/>
      <c r="G164" s="1333"/>
      <c r="H164" s="1333"/>
      <c r="I164" s="1333"/>
      <c r="J164" s="1333"/>
      <c r="K164" s="1333"/>
      <c r="L164" s="1333"/>
      <c r="M164" s="1333"/>
      <c r="N164" s="1333"/>
      <c r="O164" s="1333"/>
      <c r="P164" s="1333"/>
      <c r="Q164" s="1333"/>
      <c r="R164" s="1333"/>
      <c r="S164" s="1333"/>
      <c r="T164" s="1333"/>
      <c r="U164" s="1333"/>
      <c r="V164" s="1333"/>
      <c r="W164" s="1333"/>
      <c r="X164" s="1334"/>
      <c r="Y164" s="1341"/>
      <c r="Z164" s="1341"/>
      <c r="AA164" s="1341"/>
      <c r="AB164" s="1341"/>
      <c r="AC164" s="1341"/>
      <c r="AD164" s="1341"/>
      <c r="AE164" s="1341"/>
      <c r="AF164" s="1342"/>
      <c r="AG164" s="1343"/>
      <c r="AH164" s="1341"/>
      <c r="AI164" s="1341"/>
      <c r="AJ164" s="1341"/>
      <c r="AK164" s="1341"/>
      <c r="AL164" s="1341"/>
      <c r="AM164" s="1341"/>
      <c r="AN164" s="1342"/>
    </row>
    <row r="165" spans="3:41" ht="14.25" customHeight="1" x14ac:dyDescent="0.2">
      <c r="C165" s="1032"/>
      <c r="D165" s="1033"/>
      <c r="E165" s="1335"/>
      <c r="F165" s="1336"/>
      <c r="G165" s="1336"/>
      <c r="H165" s="1336"/>
      <c r="I165" s="1336"/>
      <c r="J165" s="1336"/>
      <c r="K165" s="1336"/>
      <c r="L165" s="1336"/>
      <c r="M165" s="1336"/>
      <c r="N165" s="1336"/>
      <c r="O165" s="1336"/>
      <c r="P165" s="1336"/>
      <c r="Q165" s="1336"/>
      <c r="R165" s="1336"/>
      <c r="S165" s="1336"/>
      <c r="T165" s="1336"/>
      <c r="U165" s="1336"/>
      <c r="V165" s="1336"/>
      <c r="W165" s="1336"/>
      <c r="X165" s="1337"/>
      <c r="Y165" s="1344"/>
      <c r="Z165" s="1344"/>
      <c r="AA165" s="1344"/>
      <c r="AB165" s="1344"/>
      <c r="AC165" s="1344"/>
      <c r="AD165" s="1344"/>
      <c r="AE165" s="1344"/>
      <c r="AF165" s="1345"/>
      <c r="AG165" s="1346"/>
      <c r="AH165" s="1344"/>
      <c r="AI165" s="1344"/>
      <c r="AJ165" s="1344"/>
      <c r="AK165" s="1344"/>
      <c r="AL165" s="1344"/>
      <c r="AM165" s="1344"/>
      <c r="AN165" s="1345"/>
    </row>
    <row r="166" spans="3:41" ht="14.25" customHeight="1" x14ac:dyDescent="0.2">
      <c r="C166" s="1032"/>
      <c r="D166" s="1033"/>
      <c r="E166" s="1335"/>
      <c r="F166" s="1336"/>
      <c r="G166" s="1336"/>
      <c r="H166" s="1336"/>
      <c r="I166" s="1336"/>
      <c r="J166" s="1336"/>
      <c r="K166" s="1336"/>
      <c r="L166" s="1336"/>
      <c r="M166" s="1336"/>
      <c r="N166" s="1336"/>
      <c r="O166" s="1336"/>
      <c r="P166" s="1336"/>
      <c r="Q166" s="1336"/>
      <c r="R166" s="1336"/>
      <c r="S166" s="1336"/>
      <c r="T166" s="1336"/>
      <c r="U166" s="1336"/>
      <c r="V166" s="1336"/>
      <c r="W166" s="1336"/>
      <c r="X166" s="1337"/>
      <c r="Y166" s="1344"/>
      <c r="Z166" s="1344"/>
      <c r="AA166" s="1344"/>
      <c r="AB166" s="1344"/>
      <c r="AC166" s="1344"/>
      <c r="AD166" s="1344"/>
      <c r="AE166" s="1344"/>
      <c r="AF166" s="1345"/>
      <c r="AG166" s="1346"/>
      <c r="AH166" s="1344"/>
      <c r="AI166" s="1344"/>
      <c r="AJ166" s="1344"/>
      <c r="AK166" s="1344"/>
      <c r="AL166" s="1344"/>
      <c r="AM166" s="1344"/>
      <c r="AN166" s="1345"/>
    </row>
    <row r="167" spans="3:41" ht="14.25" customHeight="1" thickBot="1" x14ac:dyDescent="0.25">
      <c r="C167" s="1034"/>
      <c r="D167" s="1035"/>
      <c r="E167" s="1338"/>
      <c r="F167" s="1339"/>
      <c r="G167" s="1339"/>
      <c r="H167" s="1339"/>
      <c r="I167" s="1339"/>
      <c r="J167" s="1339"/>
      <c r="K167" s="1339"/>
      <c r="L167" s="1339"/>
      <c r="M167" s="1339"/>
      <c r="N167" s="1339"/>
      <c r="O167" s="1339"/>
      <c r="P167" s="1339"/>
      <c r="Q167" s="1339"/>
      <c r="R167" s="1339"/>
      <c r="S167" s="1339"/>
      <c r="T167" s="1339"/>
      <c r="U167" s="1339"/>
      <c r="V167" s="1339"/>
      <c r="W167" s="1339"/>
      <c r="X167" s="1340"/>
      <c r="Y167" s="1347"/>
      <c r="Z167" s="1347"/>
      <c r="AA167" s="1347"/>
      <c r="AB167" s="1347"/>
      <c r="AC167" s="1347"/>
      <c r="AD167" s="1347"/>
      <c r="AE167" s="1347"/>
      <c r="AF167" s="1348"/>
      <c r="AG167" s="1349"/>
      <c r="AH167" s="1347"/>
      <c r="AI167" s="1347"/>
      <c r="AJ167" s="1347"/>
      <c r="AK167" s="1347"/>
      <c r="AL167" s="1347"/>
      <c r="AM167" s="1347"/>
      <c r="AN167" s="1348"/>
    </row>
    <row r="168" spans="3:41" ht="14.25" customHeight="1" thickTop="1" x14ac:dyDescent="0.2">
      <c r="C168" s="1057" t="s">
        <v>10</v>
      </c>
      <c r="D168" s="1058"/>
      <c r="E168" s="1027"/>
      <c r="F168" s="1027"/>
      <c r="G168" s="1061" t="s">
        <v>11</v>
      </c>
      <c r="H168" s="1062"/>
      <c r="I168" s="1062"/>
      <c r="J168" s="1063"/>
      <c r="K168" s="1064" t="s">
        <v>12</v>
      </c>
      <c r="L168" s="1064"/>
      <c r="M168" s="1064"/>
      <c r="N168" s="1064"/>
      <c r="O168" s="1064"/>
      <c r="P168" s="1064"/>
      <c r="Q168" s="1064"/>
      <c r="R168" s="1064"/>
      <c r="S168" s="1064"/>
      <c r="T168" s="1064"/>
      <c r="U168" s="1064"/>
      <c r="V168" s="1064"/>
      <c r="W168" s="1064"/>
      <c r="X168" s="1064"/>
      <c r="Y168" s="1065"/>
      <c r="Z168" s="1065"/>
      <c r="AA168" s="1065"/>
      <c r="AB168" s="1066"/>
      <c r="AC168" s="1027" t="s">
        <v>13</v>
      </c>
      <c r="AD168" s="1027"/>
      <c r="AE168" s="1027"/>
      <c r="AF168" s="1027"/>
      <c r="AG168" s="1058"/>
      <c r="AH168" s="1058"/>
      <c r="AI168" s="1058"/>
      <c r="AJ168" s="1058"/>
      <c r="AK168" s="1058"/>
      <c r="AL168" s="1058"/>
      <c r="AM168" s="1058"/>
      <c r="AN168" s="1067"/>
    </row>
    <row r="169" spans="3:41" ht="14.25" customHeight="1" x14ac:dyDescent="0.2">
      <c r="C169" s="1059"/>
      <c r="D169" s="1060"/>
      <c r="E169" s="1060"/>
      <c r="F169" s="1060"/>
      <c r="G169" s="1061"/>
      <c r="H169" s="1062"/>
      <c r="I169" s="1062"/>
      <c r="J169" s="1063"/>
      <c r="K169" s="1068"/>
      <c r="L169" s="1064"/>
      <c r="M169" s="1069"/>
      <c r="N169" s="1070" t="s">
        <v>14</v>
      </c>
      <c r="O169" s="1071"/>
      <c r="P169" s="1071"/>
      <c r="Q169" s="1070" t="s">
        <v>15</v>
      </c>
      <c r="R169" s="1071"/>
      <c r="S169" s="1071"/>
      <c r="T169" s="1089"/>
      <c r="U169" s="1090" t="s">
        <v>16</v>
      </c>
      <c r="V169" s="1026"/>
      <c r="W169" s="1026"/>
      <c r="X169" s="1091"/>
      <c r="Y169" s="1026" t="s">
        <v>17</v>
      </c>
      <c r="Z169" s="1026"/>
      <c r="AA169" s="1026"/>
      <c r="AB169" s="1091"/>
      <c r="AC169" s="1026" t="s">
        <v>18</v>
      </c>
      <c r="AD169" s="1026"/>
      <c r="AE169" s="1026"/>
      <c r="AF169" s="1091"/>
      <c r="AG169" s="1329"/>
      <c r="AH169" s="1330"/>
      <c r="AI169" s="1275" t="s">
        <v>19</v>
      </c>
      <c r="AJ169" s="1276"/>
      <c r="AK169" s="1329"/>
      <c r="AL169" s="1330"/>
      <c r="AM169" s="1275" t="s">
        <v>20</v>
      </c>
      <c r="AN169" s="1276"/>
    </row>
    <row r="170" spans="3:41" ht="14.25" customHeight="1" x14ac:dyDescent="0.2">
      <c r="C170" s="1352"/>
      <c r="D170" s="1352"/>
      <c r="E170" s="1352"/>
      <c r="F170" s="1352"/>
      <c r="G170" s="1361"/>
      <c r="H170" s="1362"/>
      <c r="I170" s="1362"/>
      <c r="J170" s="1355"/>
      <c r="K170" s="1350"/>
      <c r="L170" s="1350"/>
      <c r="M170" s="1356"/>
      <c r="N170" s="1357"/>
      <c r="O170" s="1350"/>
      <c r="P170" s="1350"/>
      <c r="Q170" s="1357"/>
      <c r="R170" s="1350"/>
      <c r="S170" s="1350"/>
      <c r="T170" s="1351"/>
      <c r="U170" s="1358"/>
      <c r="V170" s="1358"/>
      <c r="W170" s="1358"/>
      <c r="X170" s="1359"/>
      <c r="Y170" s="1358"/>
      <c r="Z170" s="1358"/>
      <c r="AA170" s="1358"/>
      <c r="AB170" s="1358"/>
      <c r="AC170" s="1360"/>
      <c r="AD170" s="1358"/>
      <c r="AE170" s="1358"/>
      <c r="AF170" s="1359"/>
      <c r="AG170" s="1360"/>
      <c r="AH170" s="1358"/>
      <c r="AI170" s="1358"/>
      <c r="AJ170" s="1359"/>
      <c r="AK170" s="1350"/>
      <c r="AL170" s="1350"/>
      <c r="AM170" s="1350"/>
      <c r="AN170" s="1351"/>
      <c r="AO170" s="76" t="str">
        <f>IF($AJ$10&lt;&gt;"【起前】","",IF($K170=SUM($AC170:$AN170),"ok","check"))</f>
        <v>ok</v>
      </c>
    </row>
    <row r="171" spans="3:41" ht="14.25" customHeight="1" x14ac:dyDescent="0.2">
      <c r="C171" s="1352"/>
      <c r="D171" s="1352"/>
      <c r="E171" s="1352"/>
      <c r="F171" s="1352"/>
      <c r="G171" s="1353"/>
      <c r="H171" s="1354"/>
      <c r="I171" s="1354"/>
      <c r="J171" s="1355"/>
      <c r="K171" s="1350"/>
      <c r="L171" s="1350"/>
      <c r="M171" s="1356"/>
      <c r="N171" s="1357"/>
      <c r="O171" s="1350"/>
      <c r="P171" s="1356"/>
      <c r="Q171" s="1350"/>
      <c r="R171" s="1350"/>
      <c r="S171" s="1350"/>
      <c r="T171" s="1351"/>
      <c r="U171" s="1358"/>
      <c r="V171" s="1358"/>
      <c r="W171" s="1358"/>
      <c r="X171" s="1359"/>
      <c r="Y171" s="1358"/>
      <c r="Z171" s="1358"/>
      <c r="AA171" s="1358"/>
      <c r="AB171" s="1358"/>
      <c r="AC171" s="1360"/>
      <c r="AD171" s="1358"/>
      <c r="AE171" s="1358"/>
      <c r="AF171" s="1359"/>
      <c r="AG171" s="1360"/>
      <c r="AH171" s="1358"/>
      <c r="AI171" s="1358"/>
      <c r="AJ171" s="1359"/>
      <c r="AK171" s="1350"/>
      <c r="AL171" s="1350"/>
      <c r="AM171" s="1350"/>
      <c r="AN171" s="1351"/>
      <c r="AO171" s="76" t="str">
        <f>IF($AJ$10&lt;&gt;"【起前】","",IF($K171=SUM($AC171:$AN171),"ok","check"))</f>
        <v>ok</v>
      </c>
    </row>
    <row r="172" spans="3:41" ht="14.25" customHeight="1" x14ac:dyDescent="0.2">
      <c r="C172" s="1352"/>
      <c r="D172" s="1352"/>
      <c r="E172" s="1352"/>
      <c r="F172" s="1352"/>
      <c r="G172" s="1353"/>
      <c r="H172" s="1354"/>
      <c r="I172" s="1354"/>
      <c r="J172" s="1355"/>
      <c r="K172" s="1350"/>
      <c r="L172" s="1350"/>
      <c r="M172" s="1356"/>
      <c r="N172" s="1357"/>
      <c r="O172" s="1350"/>
      <c r="P172" s="1356"/>
      <c r="Q172" s="1350"/>
      <c r="R172" s="1350"/>
      <c r="S172" s="1350"/>
      <c r="T172" s="1351"/>
      <c r="U172" s="1358"/>
      <c r="V172" s="1358"/>
      <c r="W172" s="1358"/>
      <c r="X172" s="1359"/>
      <c r="Y172" s="1358"/>
      <c r="Z172" s="1358"/>
      <c r="AA172" s="1358"/>
      <c r="AB172" s="1358"/>
      <c r="AC172" s="1360"/>
      <c r="AD172" s="1358"/>
      <c r="AE172" s="1358"/>
      <c r="AF172" s="1359"/>
      <c r="AG172" s="1360"/>
      <c r="AH172" s="1358"/>
      <c r="AI172" s="1358"/>
      <c r="AJ172" s="1359"/>
      <c r="AK172" s="1350"/>
      <c r="AL172" s="1350"/>
      <c r="AM172" s="1350"/>
      <c r="AN172" s="1351"/>
      <c r="AO172" s="76" t="str">
        <f>IF($AJ$10&lt;&gt;"【起前】","",IF($K172=SUM($AC172:$AN172),"ok","check"))</f>
        <v>ok</v>
      </c>
    </row>
    <row r="173" spans="3:41" ht="14.25" customHeight="1" x14ac:dyDescent="0.2">
      <c r="C173" s="1352"/>
      <c r="D173" s="1352"/>
      <c r="E173" s="1352"/>
      <c r="F173" s="1352"/>
      <c r="G173" s="1353"/>
      <c r="H173" s="1354"/>
      <c r="I173" s="1354"/>
      <c r="J173" s="1355"/>
      <c r="K173" s="1350"/>
      <c r="L173" s="1350"/>
      <c r="M173" s="1356"/>
      <c r="N173" s="1357"/>
      <c r="O173" s="1350"/>
      <c r="P173" s="1350"/>
      <c r="Q173" s="1357"/>
      <c r="R173" s="1350"/>
      <c r="S173" s="1350"/>
      <c r="T173" s="1351"/>
      <c r="U173" s="1358"/>
      <c r="V173" s="1358"/>
      <c r="W173" s="1358"/>
      <c r="X173" s="1359"/>
      <c r="Y173" s="1358"/>
      <c r="Z173" s="1358"/>
      <c r="AA173" s="1358"/>
      <c r="AB173" s="1358"/>
      <c r="AC173" s="1360"/>
      <c r="AD173" s="1358"/>
      <c r="AE173" s="1358"/>
      <c r="AF173" s="1359"/>
      <c r="AG173" s="1360"/>
      <c r="AH173" s="1358"/>
      <c r="AI173" s="1358"/>
      <c r="AJ173" s="1359"/>
      <c r="AK173" s="1350"/>
      <c r="AL173" s="1350"/>
      <c r="AM173" s="1350"/>
      <c r="AN173" s="1351"/>
      <c r="AO173" s="76" t="str">
        <f>IF($AJ$10&lt;&gt;"【起前】","",IF($K173=SUM($AC173:$AN173),"ok","check"))</f>
        <v>ok</v>
      </c>
    </row>
    <row r="174" spans="3:41" ht="14.25" customHeight="1" x14ac:dyDescent="0.2">
      <c r="C174" s="1352"/>
      <c r="D174" s="1352"/>
      <c r="E174" s="1352"/>
      <c r="F174" s="1352"/>
      <c r="G174" s="1353"/>
      <c r="H174" s="1354"/>
      <c r="I174" s="1354"/>
      <c r="J174" s="1355"/>
      <c r="K174" s="1350"/>
      <c r="L174" s="1350"/>
      <c r="M174" s="1356"/>
      <c r="N174" s="1357"/>
      <c r="O174" s="1350"/>
      <c r="P174" s="1350"/>
      <c r="Q174" s="1357"/>
      <c r="R174" s="1350"/>
      <c r="S174" s="1350"/>
      <c r="T174" s="1351"/>
      <c r="U174" s="1363"/>
      <c r="V174" s="1363"/>
      <c r="W174" s="1363"/>
      <c r="X174" s="1364"/>
      <c r="Y174" s="1358"/>
      <c r="Z174" s="1358"/>
      <c r="AA174" s="1358"/>
      <c r="AB174" s="1358"/>
      <c r="AC174" s="1360"/>
      <c r="AD174" s="1358"/>
      <c r="AE174" s="1358"/>
      <c r="AF174" s="1359"/>
      <c r="AG174" s="1360"/>
      <c r="AH174" s="1358"/>
      <c r="AI174" s="1358"/>
      <c r="AJ174" s="1359"/>
      <c r="AK174" s="1350"/>
      <c r="AL174" s="1350"/>
      <c r="AM174" s="1350"/>
      <c r="AN174" s="1351"/>
      <c r="AO174" s="76" t="str">
        <f>IF($AJ$10&lt;&gt;"【起前】","",IF($K174=SUM($AC174:$AN174),"ok","check"))</f>
        <v>ok</v>
      </c>
    </row>
    <row r="175" spans="3:41" ht="14.25" customHeight="1" thickBot="1" x14ac:dyDescent="0.25">
      <c r="C175" s="1123" t="s">
        <v>24</v>
      </c>
      <c r="D175" s="1124"/>
      <c r="E175" s="1124"/>
      <c r="F175" s="1124"/>
      <c r="G175" s="1125"/>
      <c r="H175" s="1125"/>
      <c r="I175" s="1125"/>
      <c r="J175" s="82" t="s">
        <v>25</v>
      </c>
      <c r="K175" s="1107">
        <f>SUM(K170:M174)</f>
        <v>0</v>
      </c>
      <c r="L175" s="1108"/>
      <c r="M175" s="1126"/>
      <c r="N175" s="1127">
        <f>SUM(N170:P174)</f>
        <v>0</v>
      </c>
      <c r="O175" s="1108"/>
      <c r="P175" s="1108"/>
      <c r="Q175" s="1128">
        <f>SUM(Q170:T174)</f>
        <v>0</v>
      </c>
      <c r="R175" s="1129"/>
      <c r="S175" s="1129"/>
      <c r="T175" s="1130"/>
      <c r="U175" s="1107">
        <f>SUM(U170:X174)</f>
        <v>0</v>
      </c>
      <c r="V175" s="1108"/>
      <c r="W175" s="1108"/>
      <c r="X175" s="1109"/>
      <c r="Y175" s="1107">
        <f>SUM(Y170:AB174)</f>
        <v>0</v>
      </c>
      <c r="Z175" s="1108"/>
      <c r="AA175" s="1108"/>
      <c r="AB175" s="1109"/>
      <c r="AC175" s="1107">
        <f>SUM(AC170:AF174)</f>
        <v>0</v>
      </c>
      <c r="AD175" s="1108"/>
      <c r="AE175" s="1108"/>
      <c r="AF175" s="1109"/>
      <c r="AG175" s="1107">
        <f>SUM(AG170:AJ174)</f>
        <v>0</v>
      </c>
      <c r="AH175" s="1108"/>
      <c r="AI175" s="1108"/>
      <c r="AJ175" s="1109"/>
      <c r="AK175" s="1107">
        <f>SUM(AK170:AN174)</f>
        <v>0</v>
      </c>
      <c r="AL175" s="1108"/>
      <c r="AM175" s="1108"/>
      <c r="AN175" s="1109"/>
    </row>
    <row r="176" spans="3:41" ht="14.25" customHeight="1" thickTop="1" x14ac:dyDescent="0.2">
      <c r="C176" s="1110" t="s">
        <v>27</v>
      </c>
      <c r="D176" s="1111"/>
      <c r="E176" s="1111"/>
      <c r="F176" s="1058"/>
      <c r="G176" s="1058"/>
      <c r="H176" s="1058"/>
      <c r="I176" s="1058"/>
      <c r="J176" s="1067"/>
      <c r="K176" s="1112" t="s">
        <v>28</v>
      </c>
      <c r="L176" s="1112"/>
      <c r="M176" s="1112"/>
      <c r="N176" s="1113"/>
      <c r="O176" s="1113"/>
      <c r="P176" s="1113"/>
      <c r="Q176" s="1113"/>
      <c r="R176" s="1113"/>
      <c r="S176" s="1113"/>
      <c r="T176" s="1113"/>
      <c r="U176" s="1112"/>
      <c r="V176" s="1112"/>
      <c r="W176" s="1112"/>
      <c r="X176" s="1112"/>
      <c r="Y176" s="1112"/>
      <c r="Z176" s="1112"/>
      <c r="AA176" s="1112"/>
      <c r="AB176" s="1112"/>
      <c r="AC176" s="1114" t="s">
        <v>29</v>
      </c>
      <c r="AD176" s="1115"/>
      <c r="AE176" s="1115"/>
      <c r="AF176" s="1115"/>
      <c r="AG176" s="1115"/>
      <c r="AH176" s="1115"/>
      <c r="AI176" s="1115"/>
      <c r="AJ176" s="1115"/>
      <c r="AK176" s="1115"/>
      <c r="AL176" s="1115"/>
      <c r="AM176" s="1115"/>
      <c r="AN176" s="1116"/>
    </row>
    <row r="177" spans="3:41" ht="14.25" customHeight="1" x14ac:dyDescent="0.2">
      <c r="C177" s="1117" t="s">
        <v>31</v>
      </c>
      <c r="D177" s="1117"/>
      <c r="E177" s="1059"/>
      <c r="F177" s="1090" t="s">
        <v>32</v>
      </c>
      <c r="G177" s="1026"/>
      <c r="H177" s="1026"/>
      <c r="I177" s="1026"/>
      <c r="J177" s="1091"/>
      <c r="K177" s="1118"/>
      <c r="L177" s="1119"/>
      <c r="M177" s="1120"/>
      <c r="N177" s="1121" t="s">
        <v>14</v>
      </c>
      <c r="O177" s="1027"/>
      <c r="P177" s="1122"/>
      <c r="Q177" s="1121" t="s">
        <v>15</v>
      </c>
      <c r="R177" s="1027"/>
      <c r="S177" s="1027"/>
      <c r="T177" s="1028"/>
      <c r="U177" s="1090" t="s">
        <v>16</v>
      </c>
      <c r="V177" s="1026"/>
      <c r="W177" s="1026"/>
      <c r="X177" s="1091"/>
      <c r="Y177" s="1090" t="s">
        <v>17</v>
      </c>
      <c r="Z177" s="1026"/>
      <c r="AA177" s="1026"/>
      <c r="AB177" s="1091"/>
      <c r="AC177" s="1090" t="s">
        <v>18</v>
      </c>
      <c r="AD177" s="1026"/>
      <c r="AE177" s="1026"/>
      <c r="AF177" s="1091"/>
      <c r="AG177" s="1329"/>
      <c r="AH177" s="1330"/>
      <c r="AI177" s="1275" t="s">
        <v>19</v>
      </c>
      <c r="AJ177" s="1276"/>
      <c r="AK177" s="1329"/>
      <c r="AL177" s="1330"/>
      <c r="AM177" s="1284" t="s">
        <v>20</v>
      </c>
      <c r="AN177" s="1285"/>
    </row>
    <row r="178" spans="3:41" ht="14.25" customHeight="1" x14ac:dyDescent="0.2">
      <c r="C178" s="1140" t="s">
        <v>33</v>
      </c>
      <c r="D178" s="1142" t="s">
        <v>34</v>
      </c>
      <c r="E178" s="1143"/>
      <c r="F178" s="1133"/>
      <c r="G178" s="1056"/>
      <c r="H178" s="1056"/>
      <c r="I178" s="1056"/>
      <c r="J178" s="83" t="s">
        <v>35</v>
      </c>
      <c r="K178" s="1365"/>
      <c r="L178" s="1350"/>
      <c r="M178" s="1356"/>
      <c r="N178" s="1357"/>
      <c r="O178" s="1350"/>
      <c r="P178" s="1356"/>
      <c r="Q178" s="1350"/>
      <c r="R178" s="1350"/>
      <c r="S178" s="1350"/>
      <c r="T178" s="1351"/>
      <c r="U178" s="1358"/>
      <c r="V178" s="1358"/>
      <c r="W178" s="1358"/>
      <c r="X178" s="1359"/>
      <c r="Y178" s="1358"/>
      <c r="Z178" s="1358"/>
      <c r="AA178" s="1358"/>
      <c r="AB178" s="1358"/>
      <c r="AC178" s="1360"/>
      <c r="AD178" s="1358"/>
      <c r="AE178" s="1358"/>
      <c r="AF178" s="1359"/>
      <c r="AG178" s="1360"/>
      <c r="AH178" s="1358"/>
      <c r="AI178" s="1358"/>
      <c r="AJ178" s="1359"/>
      <c r="AK178" s="1350"/>
      <c r="AL178" s="1350"/>
      <c r="AM178" s="1350"/>
      <c r="AN178" s="1351"/>
      <c r="AO178" s="76" t="str">
        <f t="shared" ref="AO178:AO188" si="0">IF($AJ$10&lt;&gt;"【起前】","",IF($K178=SUM($AC178:$AN178),"ok","check"))</f>
        <v>ok</v>
      </c>
    </row>
    <row r="179" spans="3:41" ht="14.25" customHeight="1" x14ac:dyDescent="0.2">
      <c r="C179" s="1141"/>
      <c r="D179" s="1133" t="s">
        <v>198</v>
      </c>
      <c r="E179" s="1056"/>
      <c r="F179" s="1133"/>
      <c r="G179" s="1056"/>
      <c r="H179" s="1056"/>
      <c r="I179" s="1056"/>
      <c r="J179" s="83" t="s">
        <v>37</v>
      </c>
      <c r="K179" s="1365"/>
      <c r="L179" s="1350"/>
      <c r="M179" s="1356"/>
      <c r="N179" s="1357"/>
      <c r="O179" s="1350"/>
      <c r="P179" s="1356"/>
      <c r="Q179" s="1350"/>
      <c r="R179" s="1350"/>
      <c r="S179" s="1350"/>
      <c r="T179" s="1351"/>
      <c r="U179" s="1358"/>
      <c r="V179" s="1358"/>
      <c r="W179" s="1358"/>
      <c r="X179" s="1359"/>
      <c r="Y179" s="1358"/>
      <c r="Z179" s="1358"/>
      <c r="AA179" s="1358"/>
      <c r="AB179" s="1358"/>
      <c r="AC179" s="1360"/>
      <c r="AD179" s="1358"/>
      <c r="AE179" s="1358"/>
      <c r="AF179" s="1359"/>
      <c r="AG179" s="1360"/>
      <c r="AH179" s="1358"/>
      <c r="AI179" s="1358"/>
      <c r="AJ179" s="1359"/>
      <c r="AK179" s="1350"/>
      <c r="AL179" s="1350"/>
      <c r="AM179" s="1350"/>
      <c r="AN179" s="1351"/>
      <c r="AO179" s="76" t="str">
        <f t="shared" si="0"/>
        <v>ok</v>
      </c>
    </row>
    <row r="180" spans="3:41" ht="14.25" customHeight="1" x14ac:dyDescent="0.2">
      <c r="C180" s="1141"/>
      <c r="D180" s="1133"/>
      <c r="E180" s="1056"/>
      <c r="F180" s="1133"/>
      <c r="G180" s="1056"/>
      <c r="H180" s="1056"/>
      <c r="I180" s="1056"/>
      <c r="J180" s="83" t="s">
        <v>39</v>
      </c>
      <c r="K180" s="1365"/>
      <c r="L180" s="1350"/>
      <c r="M180" s="1356"/>
      <c r="N180" s="1357"/>
      <c r="O180" s="1350"/>
      <c r="P180" s="1356"/>
      <c r="Q180" s="1350"/>
      <c r="R180" s="1350"/>
      <c r="S180" s="1350"/>
      <c r="T180" s="1351"/>
      <c r="U180" s="1358"/>
      <c r="V180" s="1358"/>
      <c r="W180" s="1358"/>
      <c r="X180" s="1359"/>
      <c r="Y180" s="1358"/>
      <c r="Z180" s="1358"/>
      <c r="AA180" s="1358"/>
      <c r="AB180" s="1358"/>
      <c r="AC180" s="1360"/>
      <c r="AD180" s="1358"/>
      <c r="AE180" s="1358"/>
      <c r="AF180" s="1359"/>
      <c r="AG180" s="1360"/>
      <c r="AH180" s="1358"/>
      <c r="AI180" s="1358"/>
      <c r="AJ180" s="1359"/>
      <c r="AK180" s="1350"/>
      <c r="AL180" s="1350"/>
      <c r="AM180" s="1350"/>
      <c r="AN180" s="1351"/>
      <c r="AO180" s="76" t="str">
        <f t="shared" si="0"/>
        <v>ok</v>
      </c>
    </row>
    <row r="181" spans="3:41" ht="14.25" customHeight="1" x14ac:dyDescent="0.2">
      <c r="C181" s="1141"/>
      <c r="D181" s="1133"/>
      <c r="E181" s="1056"/>
      <c r="F181" s="1133"/>
      <c r="G181" s="1056"/>
      <c r="H181" s="1056"/>
      <c r="I181" s="1056"/>
      <c r="J181" s="83" t="s">
        <v>41</v>
      </c>
      <c r="K181" s="1365"/>
      <c r="L181" s="1350"/>
      <c r="M181" s="1356"/>
      <c r="N181" s="1357"/>
      <c r="O181" s="1350"/>
      <c r="P181" s="1356"/>
      <c r="Q181" s="1350"/>
      <c r="R181" s="1350"/>
      <c r="S181" s="1350"/>
      <c r="T181" s="1351"/>
      <c r="U181" s="1358"/>
      <c r="V181" s="1358"/>
      <c r="W181" s="1358"/>
      <c r="X181" s="1359"/>
      <c r="Y181" s="1358"/>
      <c r="Z181" s="1358"/>
      <c r="AA181" s="1358"/>
      <c r="AB181" s="1358"/>
      <c r="AC181" s="1360"/>
      <c r="AD181" s="1358"/>
      <c r="AE181" s="1358"/>
      <c r="AF181" s="1359"/>
      <c r="AG181" s="1360"/>
      <c r="AH181" s="1358"/>
      <c r="AI181" s="1358"/>
      <c r="AJ181" s="1359"/>
      <c r="AK181" s="1350"/>
      <c r="AL181" s="1350"/>
      <c r="AM181" s="1350"/>
      <c r="AN181" s="1351"/>
      <c r="AO181" s="76" t="str">
        <f t="shared" si="0"/>
        <v>ok</v>
      </c>
    </row>
    <row r="182" spans="3:41" ht="14.25" customHeight="1" x14ac:dyDescent="0.2">
      <c r="C182" s="1145" t="s">
        <v>43</v>
      </c>
      <c r="D182" s="1148" t="s">
        <v>44</v>
      </c>
      <c r="E182" s="1133"/>
      <c r="F182" s="1133" t="s">
        <v>45</v>
      </c>
      <c r="G182" s="1056"/>
      <c r="H182" s="1056"/>
      <c r="I182" s="1056"/>
      <c r="J182" s="83" t="s">
        <v>46</v>
      </c>
      <c r="K182" s="1365"/>
      <c r="L182" s="1350"/>
      <c r="M182" s="1356"/>
      <c r="N182" s="1357"/>
      <c r="O182" s="1350"/>
      <c r="P182" s="1356"/>
      <c r="Q182" s="1350"/>
      <c r="R182" s="1350"/>
      <c r="S182" s="1350"/>
      <c r="T182" s="1351"/>
      <c r="U182" s="1358"/>
      <c r="V182" s="1358"/>
      <c r="W182" s="1358"/>
      <c r="X182" s="1359"/>
      <c r="Y182" s="1358"/>
      <c r="Z182" s="1358"/>
      <c r="AA182" s="1358"/>
      <c r="AB182" s="1358"/>
      <c r="AC182" s="1360"/>
      <c r="AD182" s="1358"/>
      <c r="AE182" s="1358"/>
      <c r="AF182" s="1359"/>
      <c r="AG182" s="1360"/>
      <c r="AH182" s="1358"/>
      <c r="AI182" s="1358"/>
      <c r="AJ182" s="1359"/>
      <c r="AK182" s="1350"/>
      <c r="AL182" s="1350"/>
      <c r="AM182" s="1350"/>
      <c r="AN182" s="1351"/>
      <c r="AO182" s="76" t="str">
        <f t="shared" si="0"/>
        <v>ok</v>
      </c>
    </row>
    <row r="183" spans="3:41" ht="14.25" customHeight="1" x14ac:dyDescent="0.2">
      <c r="C183" s="1146"/>
      <c r="D183" s="1148"/>
      <c r="E183" s="1133"/>
      <c r="F183" s="1133"/>
      <c r="G183" s="1056"/>
      <c r="H183" s="1056"/>
      <c r="I183" s="1056"/>
      <c r="J183" s="83" t="s">
        <v>47</v>
      </c>
      <c r="K183" s="1365"/>
      <c r="L183" s="1350"/>
      <c r="M183" s="1356"/>
      <c r="N183" s="1357"/>
      <c r="O183" s="1350"/>
      <c r="P183" s="1356"/>
      <c r="Q183" s="1350"/>
      <c r="R183" s="1350"/>
      <c r="S183" s="1350"/>
      <c r="T183" s="1351"/>
      <c r="U183" s="1358"/>
      <c r="V183" s="1358"/>
      <c r="W183" s="1358"/>
      <c r="X183" s="1359"/>
      <c r="Y183" s="1358"/>
      <c r="Z183" s="1358"/>
      <c r="AA183" s="1358"/>
      <c r="AB183" s="1358"/>
      <c r="AC183" s="1360"/>
      <c r="AD183" s="1358"/>
      <c r="AE183" s="1358"/>
      <c r="AF183" s="1359"/>
      <c r="AG183" s="1360"/>
      <c r="AH183" s="1358"/>
      <c r="AI183" s="1358"/>
      <c r="AJ183" s="1359"/>
      <c r="AK183" s="1350"/>
      <c r="AL183" s="1350"/>
      <c r="AM183" s="1350"/>
      <c r="AN183" s="1351"/>
      <c r="AO183" s="76" t="str">
        <f t="shared" si="0"/>
        <v>ok</v>
      </c>
    </row>
    <row r="184" spans="3:41" ht="14.25" customHeight="1" x14ac:dyDescent="0.2">
      <c r="C184" s="1147"/>
      <c r="D184" s="1148" t="s">
        <v>48</v>
      </c>
      <c r="E184" s="1133"/>
      <c r="F184" s="1133"/>
      <c r="G184" s="1056"/>
      <c r="H184" s="1056"/>
      <c r="I184" s="1056"/>
      <c r="J184" s="83" t="s">
        <v>49</v>
      </c>
      <c r="K184" s="1365"/>
      <c r="L184" s="1350"/>
      <c r="M184" s="1356"/>
      <c r="N184" s="1357"/>
      <c r="O184" s="1350"/>
      <c r="P184" s="1356"/>
      <c r="Q184" s="1350"/>
      <c r="R184" s="1350"/>
      <c r="S184" s="1350"/>
      <c r="T184" s="1351"/>
      <c r="U184" s="1358"/>
      <c r="V184" s="1358"/>
      <c r="W184" s="1358"/>
      <c r="X184" s="1359"/>
      <c r="Y184" s="1358"/>
      <c r="Z184" s="1358"/>
      <c r="AA184" s="1358"/>
      <c r="AB184" s="1358"/>
      <c r="AC184" s="1360"/>
      <c r="AD184" s="1358"/>
      <c r="AE184" s="1358"/>
      <c r="AF184" s="1359"/>
      <c r="AG184" s="1360"/>
      <c r="AH184" s="1358"/>
      <c r="AI184" s="1358"/>
      <c r="AJ184" s="1359"/>
      <c r="AK184" s="1350"/>
      <c r="AL184" s="1350"/>
      <c r="AM184" s="1350"/>
      <c r="AN184" s="1351"/>
      <c r="AO184" s="76" t="str">
        <f t="shared" si="0"/>
        <v>ok</v>
      </c>
    </row>
    <row r="185" spans="3:41" ht="14.25" customHeight="1" x14ac:dyDescent="0.2">
      <c r="C185" s="1148" t="s">
        <v>50</v>
      </c>
      <c r="D185" s="1148"/>
      <c r="E185" s="1133"/>
      <c r="F185" s="1133"/>
      <c r="G185" s="1056"/>
      <c r="H185" s="1056"/>
      <c r="I185" s="1056"/>
      <c r="J185" s="1056"/>
      <c r="K185" s="1365"/>
      <c r="L185" s="1350"/>
      <c r="M185" s="1356"/>
      <c r="N185" s="1357"/>
      <c r="O185" s="1350"/>
      <c r="P185" s="1356"/>
      <c r="Q185" s="1350"/>
      <c r="R185" s="1350"/>
      <c r="S185" s="1350"/>
      <c r="T185" s="1351"/>
      <c r="U185" s="1358"/>
      <c r="V185" s="1358"/>
      <c r="W185" s="1358"/>
      <c r="X185" s="1359"/>
      <c r="Y185" s="1358"/>
      <c r="Z185" s="1358"/>
      <c r="AA185" s="1358"/>
      <c r="AB185" s="1358"/>
      <c r="AC185" s="1360"/>
      <c r="AD185" s="1358"/>
      <c r="AE185" s="1358"/>
      <c r="AF185" s="1359"/>
      <c r="AG185" s="1360"/>
      <c r="AH185" s="1358"/>
      <c r="AI185" s="1358"/>
      <c r="AJ185" s="1359"/>
      <c r="AK185" s="1350"/>
      <c r="AL185" s="1350"/>
      <c r="AM185" s="1350"/>
      <c r="AN185" s="1351"/>
      <c r="AO185" s="76" t="str">
        <f t="shared" si="0"/>
        <v>ok</v>
      </c>
    </row>
    <row r="186" spans="3:41" ht="14.25" customHeight="1" x14ac:dyDescent="0.2">
      <c r="C186" s="1148"/>
      <c r="D186" s="1148"/>
      <c r="E186" s="1133"/>
      <c r="F186" s="1180"/>
      <c r="G186" s="1284"/>
      <c r="H186" s="1284"/>
      <c r="I186" s="1284"/>
      <c r="J186" s="1284"/>
      <c r="K186" s="1366"/>
      <c r="L186" s="1367"/>
      <c r="M186" s="1368"/>
      <c r="N186" s="1369"/>
      <c r="O186" s="1367"/>
      <c r="P186" s="1368"/>
      <c r="Q186" s="1370"/>
      <c r="R186" s="1370"/>
      <c r="S186" s="1370"/>
      <c r="T186" s="1371"/>
      <c r="U186" s="1363"/>
      <c r="V186" s="1363"/>
      <c r="W186" s="1363"/>
      <c r="X186" s="1364"/>
      <c r="Y186" s="1350"/>
      <c r="Z186" s="1350"/>
      <c r="AA186" s="1350"/>
      <c r="AB186" s="1350"/>
      <c r="AC186" s="1360"/>
      <c r="AD186" s="1358"/>
      <c r="AE186" s="1358"/>
      <c r="AF186" s="1359"/>
      <c r="AG186" s="1360"/>
      <c r="AH186" s="1358"/>
      <c r="AI186" s="1358"/>
      <c r="AJ186" s="1359"/>
      <c r="AK186" s="1350"/>
      <c r="AL186" s="1350"/>
      <c r="AM186" s="1350"/>
      <c r="AN186" s="1351"/>
      <c r="AO186" s="76" t="str">
        <f t="shared" si="0"/>
        <v>ok</v>
      </c>
    </row>
    <row r="187" spans="3:41" ht="14.25" customHeight="1" x14ac:dyDescent="0.2">
      <c r="C187" s="1148"/>
      <c r="D187" s="1148"/>
      <c r="E187" s="1133"/>
      <c r="F187" s="1133"/>
      <c r="G187" s="1056"/>
      <c r="H187" s="1056"/>
      <c r="I187" s="1056"/>
      <c r="J187" s="1056"/>
      <c r="K187" s="1365"/>
      <c r="L187" s="1350"/>
      <c r="M187" s="1356"/>
      <c r="N187" s="1357"/>
      <c r="O187" s="1350"/>
      <c r="P187" s="1356"/>
      <c r="Q187" s="1350"/>
      <c r="R187" s="1350"/>
      <c r="S187" s="1350"/>
      <c r="T187" s="1351"/>
      <c r="U187" s="1358"/>
      <c r="V187" s="1358"/>
      <c r="W187" s="1358"/>
      <c r="X187" s="1359"/>
      <c r="Y187" s="1350"/>
      <c r="Z187" s="1350"/>
      <c r="AA187" s="1350"/>
      <c r="AB187" s="1350"/>
      <c r="AC187" s="1360"/>
      <c r="AD187" s="1358"/>
      <c r="AE187" s="1358"/>
      <c r="AF187" s="1359"/>
      <c r="AG187" s="1360"/>
      <c r="AH187" s="1358"/>
      <c r="AI187" s="1358"/>
      <c r="AJ187" s="1359"/>
      <c r="AK187" s="1350"/>
      <c r="AL187" s="1350"/>
      <c r="AM187" s="1350"/>
      <c r="AN187" s="1351"/>
      <c r="AO187" s="76" t="str">
        <f t="shared" si="0"/>
        <v>ok</v>
      </c>
    </row>
    <row r="188" spans="3:41" ht="14.25" customHeight="1" x14ac:dyDescent="0.2">
      <c r="C188" s="1179" t="s">
        <v>51</v>
      </c>
      <c r="D188" s="1179"/>
      <c r="E188" s="1180"/>
      <c r="F188" s="1133"/>
      <c r="G188" s="1056"/>
      <c r="H188" s="1056"/>
      <c r="I188" s="1056"/>
      <c r="J188" s="1056"/>
      <c r="K188" s="1365"/>
      <c r="L188" s="1350"/>
      <c r="M188" s="1356"/>
      <c r="N188" s="1386"/>
      <c r="O188" s="1370"/>
      <c r="P188" s="1387"/>
      <c r="Q188" s="1370"/>
      <c r="R188" s="1370"/>
      <c r="S188" s="1370"/>
      <c r="T188" s="1371"/>
      <c r="U188" s="1363"/>
      <c r="V188" s="1363"/>
      <c r="W188" s="1363"/>
      <c r="X188" s="1364"/>
      <c r="Y188" s="1388"/>
      <c r="Z188" s="1363"/>
      <c r="AA188" s="1363"/>
      <c r="AB188" s="1363"/>
      <c r="AC188" s="1388"/>
      <c r="AD188" s="1363"/>
      <c r="AE188" s="1363"/>
      <c r="AF188" s="1364"/>
      <c r="AG188" s="1388"/>
      <c r="AH188" s="1363"/>
      <c r="AI188" s="1363"/>
      <c r="AJ188" s="1364"/>
      <c r="AK188" s="1365"/>
      <c r="AL188" s="1350"/>
      <c r="AM188" s="1350"/>
      <c r="AN188" s="1351"/>
      <c r="AO188" s="76" t="str">
        <f t="shared" si="0"/>
        <v>ok</v>
      </c>
    </row>
    <row r="189" spans="3:41" ht="14.25" customHeight="1" x14ac:dyDescent="0.2">
      <c r="C189" s="1218" t="s">
        <v>24</v>
      </c>
      <c r="D189" s="1219"/>
      <c r="E189" s="1219"/>
      <c r="F189" s="1219"/>
      <c r="G189" s="1219"/>
      <c r="H189" s="1219"/>
      <c r="I189" s="1219"/>
      <c r="J189" s="1219"/>
      <c r="K189" s="1220">
        <f>SUM(K178:M188)</f>
        <v>0</v>
      </c>
      <c r="L189" s="1221"/>
      <c r="M189" s="1222"/>
      <c r="N189" s="1223">
        <f>SUM(N178:P188)</f>
        <v>0</v>
      </c>
      <c r="O189" s="1192"/>
      <c r="P189" s="1192"/>
      <c r="Q189" s="1223">
        <f>SUM(Q178:T188)</f>
        <v>0</v>
      </c>
      <c r="R189" s="1192"/>
      <c r="S189" s="1192"/>
      <c r="T189" s="1193"/>
      <c r="U189" s="1221">
        <f>SUM(U178:X188)</f>
        <v>0</v>
      </c>
      <c r="V189" s="1221"/>
      <c r="W189" s="1221"/>
      <c r="X189" s="1224"/>
      <c r="Y189" s="1220">
        <f>SUM(Y178:AB188)</f>
        <v>0</v>
      </c>
      <c r="Z189" s="1221"/>
      <c r="AA189" s="1192"/>
      <c r="AB189" s="1193"/>
      <c r="AC189" s="1191">
        <f>SUM(AC178:AF188)</f>
        <v>0</v>
      </c>
      <c r="AD189" s="1192"/>
      <c r="AE189" s="1192"/>
      <c r="AF189" s="1193"/>
      <c r="AG189" s="1191">
        <f>SUM(AG178:AJ188)</f>
        <v>0</v>
      </c>
      <c r="AH189" s="1192"/>
      <c r="AI189" s="1192"/>
      <c r="AJ189" s="1193"/>
      <c r="AK189" s="1191">
        <f>SUM(AK178:AN188)</f>
        <v>0</v>
      </c>
      <c r="AL189" s="1192"/>
      <c r="AM189" s="1192"/>
      <c r="AN189" s="1193"/>
      <c r="AO189" s="76" t="str">
        <f>IF($AS$10&lt;&gt;"起債前貸等","",IF($K189=SUM($AC189:$AN189),"ok","check"))</f>
        <v/>
      </c>
    </row>
    <row r="190" spans="3:41" ht="14.25" customHeight="1" x14ac:dyDescent="0.2">
      <c r="C190" s="1194" t="s">
        <v>52</v>
      </c>
      <c r="D190" s="1195"/>
      <c r="E190" s="1195"/>
      <c r="F190" s="1195"/>
      <c r="G190" s="1195"/>
      <c r="H190" s="1195"/>
      <c r="I190" s="1195"/>
      <c r="J190" s="81" t="s">
        <v>53</v>
      </c>
      <c r="K190" s="1418" t="str">
        <f>IF(K189&gt;0,(K182+K183+K184)/(K175-K178-K179-K180-K181),"")</f>
        <v/>
      </c>
      <c r="L190" s="1373"/>
      <c r="M190" s="1419"/>
      <c r="N190" s="1372" t="str">
        <f>IF(N189&gt;0,(N182+N183+N184)/(N175-N178-N179-N180-N181),"")</f>
        <v/>
      </c>
      <c r="O190" s="1373"/>
      <c r="P190" s="1373"/>
      <c r="Q190" s="1372" t="str">
        <f>IF(Q189&gt;0,(Q182+Q183+Q184)/(Q175-Q178-Q179-Q181),"")</f>
        <v/>
      </c>
      <c r="R190" s="1373"/>
      <c r="S190" s="1373"/>
      <c r="T190" s="1374"/>
      <c r="U190" s="1200" t="s">
        <v>54</v>
      </c>
      <c r="V190" s="1200"/>
      <c r="W190" s="1201"/>
      <c r="X190" s="1204" t="s">
        <v>14</v>
      </c>
      <c r="Y190" s="1204"/>
      <c r="Z190" s="1204"/>
      <c r="AA190" s="1375"/>
      <c r="AB190" s="1376"/>
      <c r="AC190" s="1376"/>
      <c r="AD190" s="1376"/>
      <c r="AE190" s="1376"/>
      <c r="AF190" s="1376"/>
      <c r="AG190" s="1376"/>
      <c r="AH190" s="1376"/>
      <c r="AI190" s="1376"/>
      <c r="AJ190" s="1376"/>
      <c r="AK190" s="1376"/>
      <c r="AL190" s="1376"/>
      <c r="AM190" s="1376"/>
      <c r="AN190" s="1377"/>
    </row>
    <row r="191" spans="3:41" ht="14.25" customHeight="1" thickBot="1" x14ac:dyDescent="0.25">
      <c r="C191" s="1208" t="s">
        <v>55</v>
      </c>
      <c r="D191" s="1209"/>
      <c r="E191" s="1209"/>
      <c r="F191" s="1209"/>
      <c r="G191" s="1209"/>
      <c r="H191" s="1209"/>
      <c r="I191" s="1209"/>
      <c r="J191" s="373" t="s">
        <v>53</v>
      </c>
      <c r="K191" s="1378">
        <v>1</v>
      </c>
      <c r="L191" s="1379"/>
      <c r="M191" s="1379"/>
      <c r="N191" s="1380"/>
      <c r="O191" s="1381"/>
      <c r="P191" s="1381"/>
      <c r="Q191" s="1380"/>
      <c r="R191" s="1381"/>
      <c r="S191" s="1381"/>
      <c r="T191" s="1382"/>
      <c r="U191" s="1202"/>
      <c r="V191" s="1202"/>
      <c r="W191" s="1203"/>
      <c r="X191" s="1214" t="s">
        <v>56</v>
      </c>
      <c r="Y191" s="1214"/>
      <c r="Z191" s="1214"/>
      <c r="AA191" s="1383"/>
      <c r="AB191" s="1384"/>
      <c r="AC191" s="1384"/>
      <c r="AD191" s="1384"/>
      <c r="AE191" s="1384"/>
      <c r="AF191" s="1384"/>
      <c r="AG191" s="1384"/>
      <c r="AH191" s="1384"/>
      <c r="AI191" s="1384"/>
      <c r="AJ191" s="1384"/>
      <c r="AK191" s="1384"/>
      <c r="AL191" s="1384"/>
      <c r="AM191" s="1384"/>
      <c r="AN191" s="1385"/>
    </row>
    <row r="192" spans="3:41" ht="14.25" customHeight="1" thickTop="1" x14ac:dyDescent="0.2">
      <c r="C192" s="1225" t="s">
        <v>57</v>
      </c>
      <c r="D192" s="1058"/>
      <c r="E192" s="1110" t="s">
        <v>6</v>
      </c>
      <c r="F192" s="1227"/>
      <c r="G192" s="1228" t="str">
        <f>"令和"&amp;$AO3&amp;"年度"</f>
        <v>令和7年度</v>
      </c>
      <c r="H192" s="1229"/>
      <c r="I192" s="1229"/>
      <c r="J192" s="1230"/>
      <c r="K192" s="1110" t="s">
        <v>58</v>
      </c>
      <c r="L192" s="1111"/>
      <c r="M192" s="1231" t="s">
        <v>199</v>
      </c>
      <c r="N192" s="1232"/>
      <c r="O192" s="1232"/>
      <c r="P192" s="1232"/>
      <c r="Q192" s="1232"/>
      <c r="R192" s="1232"/>
      <c r="S192" s="1233"/>
      <c r="T192" s="1060" t="s">
        <v>59</v>
      </c>
      <c r="U192" s="1111"/>
      <c r="V192" s="1227"/>
      <c r="W192" s="1234" t="str">
        <f>"令和"&amp;$AO3&amp;"年5月23日"</f>
        <v>令和7年5月23日</v>
      </c>
      <c r="X192" s="1235"/>
      <c r="Y192" s="1235"/>
      <c r="Z192" s="1235"/>
      <c r="AA192" s="1236"/>
      <c r="AB192" s="85" t="s">
        <v>200</v>
      </c>
      <c r="AC192" s="377" t="s">
        <v>201</v>
      </c>
      <c r="AD192" s="377"/>
      <c r="AE192" s="149" t="s">
        <v>202</v>
      </c>
      <c r="AF192" s="377" t="s">
        <v>60</v>
      </c>
      <c r="AG192" s="377"/>
      <c r="AH192" s="149" t="s">
        <v>202</v>
      </c>
      <c r="AI192" s="377" t="s">
        <v>61</v>
      </c>
      <c r="AJ192" s="377"/>
      <c r="AK192" s="149" t="s">
        <v>202</v>
      </c>
      <c r="AL192" s="87" t="s">
        <v>223</v>
      </c>
      <c r="AM192" s="87"/>
      <c r="AN192" s="88"/>
    </row>
    <row r="193" spans="3:40" ht="14.25" customHeight="1" x14ac:dyDescent="0.2">
      <c r="C193" s="1029"/>
      <c r="D193" s="1027"/>
      <c r="E193" s="1159" t="s">
        <v>63</v>
      </c>
      <c r="F193" s="1160"/>
      <c r="G193" s="1160"/>
      <c r="H193" s="1161"/>
      <c r="I193" s="1159" t="s">
        <v>204</v>
      </c>
      <c r="J193" s="1160"/>
      <c r="K193" s="1160"/>
      <c r="L193" s="1160"/>
      <c r="M193" s="1160"/>
      <c r="N193" s="1161"/>
      <c r="O193" s="1159" t="s">
        <v>64</v>
      </c>
      <c r="P193" s="1160"/>
      <c r="Q193" s="1160"/>
      <c r="R193" s="1160"/>
      <c r="S193" s="1160"/>
      <c r="T193" s="1161"/>
      <c r="U193" s="1159" t="s">
        <v>65</v>
      </c>
      <c r="V193" s="1160"/>
      <c r="W193" s="1160"/>
      <c r="X193" s="1160"/>
      <c r="Y193" s="1160"/>
      <c r="Z193" s="1161"/>
      <c r="AA193" s="1159" t="s">
        <v>66</v>
      </c>
      <c r="AB193" s="1160"/>
      <c r="AC193" s="1160"/>
      <c r="AD193" s="1160"/>
      <c r="AE193" s="1160"/>
      <c r="AF193" s="1160"/>
      <c r="AG193" s="1160"/>
      <c r="AH193" s="1160"/>
      <c r="AI193" s="1160"/>
      <c r="AJ193" s="1160"/>
      <c r="AK193" s="1160"/>
      <c r="AL193" s="1160"/>
      <c r="AM193" s="1160"/>
      <c r="AN193" s="1161"/>
    </row>
    <row r="194" spans="3:40" ht="14.25" customHeight="1" x14ac:dyDescent="0.2">
      <c r="C194" s="1029"/>
      <c r="D194" s="1027"/>
      <c r="E194" s="1162" t="s">
        <v>239</v>
      </c>
      <c r="F194" s="1163"/>
      <c r="G194" s="1163"/>
      <c r="H194" s="1164"/>
      <c r="I194" s="89"/>
      <c r="J194" s="376"/>
      <c r="K194" s="1119"/>
      <c r="L194" s="1119"/>
      <c r="M194" s="1119"/>
      <c r="N194" s="91"/>
      <c r="O194" s="92" t="s">
        <v>205</v>
      </c>
      <c r="P194" s="376" t="s">
        <v>67</v>
      </c>
      <c r="Q194" s="75"/>
      <c r="R194" s="93" t="s">
        <v>202</v>
      </c>
      <c r="S194" s="94" t="s">
        <v>68</v>
      </c>
      <c r="T194" s="95"/>
      <c r="U194" s="96"/>
      <c r="V194" s="96" t="s">
        <v>69</v>
      </c>
      <c r="W194" s="1171">
        <v>4</v>
      </c>
      <c r="X194" s="1171"/>
      <c r="Y194" s="376" t="s">
        <v>70</v>
      </c>
      <c r="Z194" s="376"/>
      <c r="AA194" s="97" t="s">
        <v>202</v>
      </c>
      <c r="AB194" s="74" t="s">
        <v>71</v>
      </c>
      <c r="AC194" s="75"/>
      <c r="AD194" s="165" t="s">
        <v>205</v>
      </c>
      <c r="AE194" s="74" t="s">
        <v>72</v>
      </c>
      <c r="AF194" s="74"/>
      <c r="AG194" s="165" t="s">
        <v>205</v>
      </c>
      <c r="AH194" s="74" t="s">
        <v>73</v>
      </c>
      <c r="AI194" s="74"/>
      <c r="AJ194" s="165" t="s">
        <v>202</v>
      </c>
      <c r="AK194" s="74" t="s">
        <v>74</v>
      </c>
      <c r="AL194" s="374"/>
      <c r="AM194" s="374"/>
      <c r="AN194" s="100"/>
    </row>
    <row r="195" spans="3:40" ht="14.25" customHeight="1" x14ac:dyDescent="0.2">
      <c r="C195" s="1029"/>
      <c r="D195" s="1027"/>
      <c r="E195" s="1165"/>
      <c r="F195" s="1166"/>
      <c r="G195" s="1166"/>
      <c r="H195" s="1167"/>
      <c r="I195" s="89"/>
      <c r="J195" s="376"/>
      <c r="K195" s="1172">
        <v>160000</v>
      </c>
      <c r="L195" s="1172"/>
      <c r="M195" s="1172"/>
      <c r="N195" s="91" t="s">
        <v>75</v>
      </c>
      <c r="O195" s="150" t="s">
        <v>202</v>
      </c>
      <c r="P195" s="376" t="s">
        <v>76</v>
      </c>
      <c r="Q195" s="75"/>
      <c r="R195" s="101"/>
      <c r="S195" s="376"/>
      <c r="T195" s="95"/>
      <c r="U195" s="96"/>
      <c r="V195" s="102"/>
      <c r="W195" s="75"/>
      <c r="X195" s="102"/>
      <c r="Y195" s="101" t="s">
        <v>77</v>
      </c>
      <c r="Z195" s="376"/>
      <c r="AA195" s="103" t="s">
        <v>205</v>
      </c>
      <c r="AB195" s="102" t="s">
        <v>78</v>
      </c>
      <c r="AC195" s="102"/>
      <c r="AD195" s="102"/>
      <c r="AE195" s="102"/>
      <c r="AF195" s="374"/>
      <c r="AG195" s="98" t="s">
        <v>202</v>
      </c>
      <c r="AH195" s="374" t="s">
        <v>79</v>
      </c>
      <c r="AI195" s="104"/>
      <c r="AJ195" s="1173"/>
      <c r="AK195" s="1173"/>
      <c r="AL195" s="1173"/>
      <c r="AM195" s="1173"/>
      <c r="AN195" s="91" t="s">
        <v>80</v>
      </c>
    </row>
    <row r="196" spans="3:40" ht="14.25" customHeight="1" thickBot="1" x14ac:dyDescent="0.25">
      <c r="C196" s="1226"/>
      <c r="D196" s="1125"/>
      <c r="E196" s="1168"/>
      <c r="F196" s="1169"/>
      <c r="G196" s="1169"/>
      <c r="H196" s="1170"/>
      <c r="I196" s="1174" t="s">
        <v>206</v>
      </c>
      <c r="J196" s="1174"/>
      <c r="K196" s="1175">
        <v>160000</v>
      </c>
      <c r="L196" s="1175"/>
      <c r="M196" s="1175"/>
      <c r="N196" s="105" t="s">
        <v>81</v>
      </c>
      <c r="O196" s="106" t="s">
        <v>202</v>
      </c>
      <c r="P196" s="1389" t="s">
        <v>237</v>
      </c>
      <c r="Q196" s="1389"/>
      <c r="R196" s="1389"/>
      <c r="S196" s="1389"/>
      <c r="T196" s="1390"/>
      <c r="U196" s="107"/>
      <c r="V196" s="107"/>
      <c r="W196" s="107"/>
      <c r="X196" s="107"/>
      <c r="Y196" s="375" t="s">
        <v>82</v>
      </c>
      <c r="Z196" s="109" t="s">
        <v>21</v>
      </c>
      <c r="AA196" s="152" t="s">
        <v>202</v>
      </c>
      <c r="AB196" s="1178" t="s">
        <v>83</v>
      </c>
      <c r="AC196" s="1178"/>
      <c r="AD196" s="1178"/>
      <c r="AE196" s="381"/>
      <c r="AF196" s="381" t="s">
        <v>84</v>
      </c>
      <c r="AG196" s="375"/>
      <c r="AH196" s="381"/>
      <c r="AI196" s="381"/>
      <c r="AJ196" s="169"/>
      <c r="AK196" s="113" t="s">
        <v>85</v>
      </c>
      <c r="AL196" s="113"/>
      <c r="AM196" s="113"/>
      <c r="AN196" s="382"/>
    </row>
    <row r="197" spans="3:40" ht="13.5" thickTop="1" x14ac:dyDescent="0.2">
      <c r="C197" s="1225" t="s">
        <v>87</v>
      </c>
      <c r="D197" s="1067"/>
      <c r="E197" s="115"/>
      <c r="F197" s="1257" t="s">
        <v>88</v>
      </c>
      <c r="G197" s="1258"/>
      <c r="H197" s="1261"/>
      <c r="I197" s="1262" t="s">
        <v>208</v>
      </c>
      <c r="J197" s="1263"/>
      <c r="K197" s="1263"/>
      <c r="L197" s="1263"/>
      <c r="M197" s="1264"/>
      <c r="N197" s="1257" t="s">
        <v>89</v>
      </c>
      <c r="O197" s="1258"/>
      <c r="P197" s="1258"/>
      <c r="Q197" s="1261"/>
      <c r="R197" s="1262" t="s">
        <v>90</v>
      </c>
      <c r="S197" s="1263"/>
      <c r="T197" s="1263"/>
      <c r="U197" s="1262" t="s">
        <v>91</v>
      </c>
      <c r="V197" s="1263"/>
      <c r="W197" s="1264"/>
      <c r="X197" s="1257" t="s">
        <v>92</v>
      </c>
      <c r="Y197" s="1258"/>
      <c r="Z197" s="1258"/>
      <c r="AA197" s="1258"/>
      <c r="AB197" s="1258"/>
      <c r="AC197" s="1258"/>
      <c r="AD197" s="1258"/>
      <c r="AE197" s="1259"/>
      <c r="AF197" s="1237" t="s">
        <v>180</v>
      </c>
      <c r="AG197" s="1058"/>
      <c r="AH197" s="1058"/>
      <c r="AI197" s="1058"/>
      <c r="AJ197" s="1058"/>
      <c r="AK197" s="1058"/>
      <c r="AL197" s="1058"/>
      <c r="AM197" s="1058"/>
      <c r="AN197" s="1067"/>
    </row>
    <row r="198" spans="3:40" ht="14.25" customHeight="1" x14ac:dyDescent="0.2">
      <c r="C198" s="1061"/>
      <c r="D198" s="1028"/>
      <c r="E198" s="370" t="s">
        <v>93</v>
      </c>
      <c r="F198" s="1189" t="str">
        <f>"令和"&amp;$AO3&amp;"年10月11日"</f>
        <v>令和7年10月11日</v>
      </c>
      <c r="G198" s="1190"/>
      <c r="H198" s="117"/>
      <c r="I198" s="1238">
        <v>160000</v>
      </c>
      <c r="J198" s="1239"/>
      <c r="K198" s="1239"/>
      <c r="L198" s="1239"/>
      <c r="M198" s="153" t="s">
        <v>75</v>
      </c>
      <c r="N198" s="1240">
        <v>160000</v>
      </c>
      <c r="O198" s="1241"/>
      <c r="P198" s="1241"/>
      <c r="Q198" s="369" t="s">
        <v>75</v>
      </c>
      <c r="R198" s="1242">
        <v>20</v>
      </c>
      <c r="S198" s="1243"/>
      <c r="T198" s="155" t="s">
        <v>94</v>
      </c>
      <c r="U198" s="1242">
        <v>3</v>
      </c>
      <c r="V198" s="1243"/>
      <c r="W198" s="156" t="s">
        <v>94</v>
      </c>
      <c r="X198" s="1244" t="s">
        <v>209</v>
      </c>
      <c r="Y198" s="1245"/>
      <c r="Z198" s="1245"/>
      <c r="AA198" s="1245"/>
      <c r="AB198" s="1245"/>
      <c r="AC198" s="1245"/>
      <c r="AD198" s="1245"/>
      <c r="AE198" s="1245"/>
      <c r="AF198" s="122"/>
      <c r="AG198" s="1246" t="s">
        <v>95</v>
      </c>
      <c r="AH198" s="1246"/>
      <c r="AI198" s="1246"/>
      <c r="AJ198" s="123">
        <v>20</v>
      </c>
      <c r="AK198" s="94" t="s">
        <v>96</v>
      </c>
      <c r="AL198" s="124"/>
      <c r="AM198" s="94"/>
      <c r="AN198" s="125"/>
    </row>
    <row r="199" spans="3:40" ht="14.25" customHeight="1" x14ac:dyDescent="0.2">
      <c r="C199" s="1029"/>
      <c r="D199" s="1028"/>
      <c r="E199" s="126" t="s">
        <v>97</v>
      </c>
      <c r="F199" s="1391"/>
      <c r="G199" s="1392"/>
      <c r="H199" s="117"/>
      <c r="I199" s="1393"/>
      <c r="J199" s="1394"/>
      <c r="K199" s="1394"/>
      <c r="L199" s="1394"/>
      <c r="M199" s="157" t="s">
        <v>75</v>
      </c>
      <c r="N199" s="1393"/>
      <c r="O199" s="1394"/>
      <c r="P199" s="1394"/>
      <c r="Q199" s="158" t="s">
        <v>75</v>
      </c>
      <c r="R199" s="1395"/>
      <c r="S199" s="1396"/>
      <c r="T199" s="159" t="s">
        <v>94</v>
      </c>
      <c r="U199" s="1395"/>
      <c r="V199" s="1396"/>
      <c r="W199" s="160" t="s">
        <v>94</v>
      </c>
      <c r="X199" s="1397"/>
      <c r="Y199" s="1398"/>
      <c r="Z199" s="1398"/>
      <c r="AA199" s="1398"/>
      <c r="AB199" s="1398"/>
      <c r="AC199" s="1398"/>
      <c r="AD199" s="1398"/>
      <c r="AE199" s="1398"/>
      <c r="AF199" s="132"/>
      <c r="AG199" s="376" t="s">
        <v>98</v>
      </c>
      <c r="AH199" s="376"/>
      <c r="AI199" s="376"/>
      <c r="AJ199" s="380">
        <v>3</v>
      </c>
      <c r="AK199" s="376" t="s">
        <v>94</v>
      </c>
      <c r="AL199" s="376"/>
      <c r="AM199" s="376"/>
      <c r="AN199" s="91"/>
    </row>
    <row r="200" spans="3:40" ht="14.25" customHeight="1" x14ac:dyDescent="0.2">
      <c r="C200" s="1029"/>
      <c r="D200" s="1028"/>
      <c r="E200" s="126" t="s">
        <v>100</v>
      </c>
      <c r="F200" s="1391"/>
      <c r="G200" s="1392"/>
      <c r="H200" s="117"/>
      <c r="I200" s="1393"/>
      <c r="J200" s="1394"/>
      <c r="K200" s="1394"/>
      <c r="L200" s="1394"/>
      <c r="M200" s="157" t="s">
        <v>75</v>
      </c>
      <c r="N200" s="1393"/>
      <c r="O200" s="1394"/>
      <c r="P200" s="1394"/>
      <c r="Q200" s="158" t="s">
        <v>75</v>
      </c>
      <c r="R200" s="1395"/>
      <c r="S200" s="1396"/>
      <c r="T200" s="159" t="s">
        <v>94</v>
      </c>
      <c r="U200" s="1395"/>
      <c r="V200" s="1396"/>
      <c r="W200" s="160" t="s">
        <v>94</v>
      </c>
      <c r="X200" s="1397"/>
      <c r="Y200" s="1398"/>
      <c r="Z200" s="1398"/>
      <c r="AA200" s="1398"/>
      <c r="AB200" s="1398"/>
      <c r="AC200" s="1398"/>
      <c r="AD200" s="1398"/>
      <c r="AE200" s="1398"/>
      <c r="AF200" s="134"/>
      <c r="AG200" s="376"/>
      <c r="AH200" s="376"/>
      <c r="AI200" s="376"/>
      <c r="AJ200" s="376"/>
      <c r="AK200" s="376"/>
      <c r="AL200" s="376"/>
      <c r="AM200" s="376"/>
      <c r="AN200" s="91"/>
    </row>
    <row r="201" spans="3:40" ht="14.25" customHeight="1" thickBot="1" x14ac:dyDescent="0.25">
      <c r="C201" s="1226"/>
      <c r="D201" s="1260"/>
      <c r="E201" s="371" t="s">
        <v>101</v>
      </c>
      <c r="F201" s="1410"/>
      <c r="G201" s="1411"/>
      <c r="H201" s="136"/>
      <c r="I201" s="1412"/>
      <c r="J201" s="1413"/>
      <c r="K201" s="1413"/>
      <c r="L201" s="1413"/>
      <c r="M201" s="161" t="s">
        <v>75</v>
      </c>
      <c r="N201" s="1412"/>
      <c r="O201" s="1413"/>
      <c r="P201" s="1413"/>
      <c r="Q201" s="162" t="s">
        <v>75</v>
      </c>
      <c r="R201" s="1414"/>
      <c r="S201" s="1415"/>
      <c r="T201" s="163" t="s">
        <v>94</v>
      </c>
      <c r="U201" s="1414"/>
      <c r="V201" s="1415"/>
      <c r="W201" s="164" t="s">
        <v>94</v>
      </c>
      <c r="X201" s="1416"/>
      <c r="Y201" s="1417"/>
      <c r="Z201" s="1417"/>
      <c r="AA201" s="1417"/>
      <c r="AB201" s="1417"/>
      <c r="AC201" s="1417"/>
      <c r="AD201" s="1417"/>
      <c r="AE201" s="1417"/>
      <c r="AF201" s="141"/>
      <c r="AG201" s="381"/>
      <c r="AH201" s="381"/>
      <c r="AI201" s="381"/>
      <c r="AJ201" s="381"/>
      <c r="AK201" s="381"/>
      <c r="AL201" s="381"/>
      <c r="AM201" s="381"/>
      <c r="AN201" s="382"/>
    </row>
    <row r="202" spans="3:40" ht="12.75" customHeight="1" thickTop="1" x14ac:dyDescent="0.2">
      <c r="C202" s="142" t="s">
        <v>102</v>
      </c>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376"/>
      <c r="AB202" s="376"/>
      <c r="AC202" s="143"/>
      <c r="AD202" s="143"/>
      <c r="AE202" s="143"/>
      <c r="AF202" s="143"/>
      <c r="AG202" s="143"/>
      <c r="AH202" s="143"/>
      <c r="AI202" s="143"/>
      <c r="AJ202" s="143"/>
      <c r="AK202" s="143"/>
      <c r="AL202" s="143"/>
      <c r="AM202" s="143"/>
      <c r="AN202" s="144"/>
    </row>
    <row r="203" spans="3:40" ht="14.25" customHeight="1" x14ac:dyDescent="0.2">
      <c r="C203" s="379"/>
      <c r="D203" s="376"/>
      <c r="E203" s="376"/>
      <c r="F203" s="376"/>
      <c r="G203" s="376"/>
      <c r="H203" s="376"/>
      <c r="I203" s="376"/>
      <c r="J203" s="376"/>
      <c r="K203" s="376"/>
      <c r="L203" s="376"/>
      <c r="M203" s="376"/>
      <c r="N203" s="376"/>
      <c r="O203" s="376"/>
      <c r="P203" s="376"/>
      <c r="Q203" s="376"/>
      <c r="R203" s="376"/>
      <c r="S203" s="376"/>
      <c r="T203" s="376"/>
      <c r="U203" s="376"/>
      <c r="V203" s="376"/>
      <c r="W203" s="376"/>
      <c r="X203" s="376"/>
      <c r="Y203" s="376"/>
      <c r="Z203" s="376"/>
      <c r="AA203" s="376"/>
      <c r="AB203" s="376"/>
      <c r="AC203" s="376"/>
      <c r="AD203" s="376"/>
      <c r="AE203" s="376"/>
      <c r="AF203" s="376"/>
      <c r="AG203" s="376"/>
      <c r="AH203" s="376"/>
      <c r="AI203" s="376"/>
      <c r="AJ203" s="376"/>
      <c r="AK203" s="376"/>
      <c r="AL203" s="376"/>
      <c r="AM203" s="376"/>
      <c r="AN203" s="91"/>
    </row>
    <row r="204" spans="3:40" ht="14.25" customHeight="1" x14ac:dyDescent="0.2">
      <c r="C204" s="379"/>
      <c r="D204" s="376"/>
      <c r="E204" s="376"/>
      <c r="F204" s="376"/>
      <c r="G204" s="376"/>
      <c r="H204" s="376"/>
      <c r="I204" s="376"/>
      <c r="J204" s="376"/>
      <c r="K204" s="376"/>
      <c r="L204" s="376"/>
      <c r="M204" s="376"/>
      <c r="N204" s="376"/>
      <c r="O204" s="376"/>
      <c r="P204" s="376"/>
      <c r="Q204" s="376"/>
      <c r="R204" s="376"/>
      <c r="S204" s="376"/>
      <c r="T204" s="376"/>
      <c r="U204" s="376"/>
      <c r="V204" s="376"/>
      <c r="W204" s="376"/>
      <c r="X204" s="376"/>
      <c r="Y204" s="376"/>
      <c r="Z204" s="376"/>
      <c r="AA204" s="376"/>
      <c r="AB204" s="376"/>
      <c r="AC204" s="376"/>
      <c r="AD204" s="376"/>
      <c r="AE204" s="376"/>
      <c r="AF204" s="376"/>
      <c r="AG204" s="376"/>
      <c r="AH204" s="376"/>
      <c r="AI204" s="376"/>
      <c r="AJ204" s="376"/>
      <c r="AK204" s="376"/>
      <c r="AL204" s="376"/>
      <c r="AM204" s="376"/>
      <c r="AN204" s="91"/>
    </row>
    <row r="205" spans="3:40" ht="14.25" customHeight="1" x14ac:dyDescent="0.2">
      <c r="C205" s="379"/>
      <c r="D205" s="376"/>
      <c r="E205" s="376"/>
      <c r="F205" s="376"/>
      <c r="G205" s="376"/>
      <c r="H205" s="376"/>
      <c r="I205" s="376"/>
      <c r="J205" s="376"/>
      <c r="K205" s="376"/>
      <c r="L205" s="376"/>
      <c r="M205" s="376"/>
      <c r="N205" s="376"/>
      <c r="O205" s="376"/>
      <c r="P205" s="376"/>
      <c r="Q205" s="376"/>
      <c r="R205" s="376"/>
      <c r="S205" s="376"/>
      <c r="T205" s="75"/>
      <c r="U205" s="376"/>
      <c r="V205" s="376"/>
      <c r="W205" s="376"/>
      <c r="X205" s="376"/>
      <c r="Y205" s="376"/>
      <c r="Z205" s="376"/>
      <c r="AA205" s="376"/>
      <c r="AB205" s="376"/>
      <c r="AC205" s="376"/>
      <c r="AD205" s="376"/>
      <c r="AE205" s="376"/>
      <c r="AF205" s="376"/>
      <c r="AG205" s="376"/>
      <c r="AH205" s="376"/>
      <c r="AI205" s="376"/>
      <c r="AJ205" s="376"/>
      <c r="AK205" s="376"/>
      <c r="AL205" s="376"/>
      <c r="AM205" s="376"/>
      <c r="AN205" s="91"/>
    </row>
    <row r="206" spans="3:40" ht="15" customHeight="1" x14ac:dyDescent="0.2">
      <c r="C206" s="146"/>
      <c r="D206" s="377"/>
      <c r="E206" s="377"/>
      <c r="F206" s="377"/>
      <c r="G206" s="377"/>
      <c r="H206" s="377"/>
      <c r="I206" s="377"/>
      <c r="J206" s="377"/>
      <c r="K206" s="377"/>
      <c r="L206" s="377"/>
      <c r="M206" s="377"/>
      <c r="N206" s="377"/>
      <c r="O206" s="377"/>
      <c r="P206" s="377"/>
      <c r="Q206" s="377"/>
      <c r="R206" s="377"/>
      <c r="S206" s="377"/>
      <c r="T206" s="377"/>
      <c r="U206" s="377"/>
      <c r="V206" s="377"/>
      <c r="W206" s="377"/>
      <c r="X206" s="377"/>
      <c r="Y206" s="377"/>
      <c r="Z206" s="377"/>
      <c r="AA206" s="377"/>
      <c r="AB206" s="377"/>
      <c r="AC206" s="377"/>
      <c r="AD206" s="377"/>
      <c r="AE206" s="377"/>
      <c r="AF206" s="377"/>
      <c r="AG206" s="377"/>
      <c r="AH206" s="377"/>
      <c r="AI206" s="377"/>
      <c r="AJ206" s="377"/>
      <c r="AK206" s="377"/>
      <c r="AL206" s="377"/>
      <c r="AM206" s="377"/>
      <c r="AN206" s="378"/>
    </row>
    <row r="208" spans="3:40" x14ac:dyDescent="0.2">
      <c r="K208" s="1271"/>
      <c r="L208" s="1271"/>
      <c r="M208" s="1271"/>
      <c r="N208" s="1271"/>
      <c r="O208" s="1271"/>
      <c r="P208" s="1271"/>
      <c r="Q208" s="1271"/>
      <c r="R208" s="1271"/>
      <c r="S208" s="1271"/>
      <c r="T208" s="1271"/>
      <c r="U208" s="1271"/>
      <c r="V208" s="1271"/>
      <c r="W208" s="1271"/>
      <c r="X208" s="1271"/>
      <c r="Y208" s="1271"/>
      <c r="Z208" s="1271"/>
      <c r="AA208" s="1271"/>
      <c r="AB208" s="1271"/>
      <c r="AC208" s="1271"/>
      <c r="AD208" s="1271"/>
      <c r="AE208" s="1271"/>
      <c r="AF208" s="1271"/>
      <c r="AG208" s="1271"/>
      <c r="AH208" s="1271"/>
      <c r="AI208" s="1271"/>
      <c r="AJ208" s="1271"/>
      <c r="AK208" s="1271"/>
      <c r="AL208" s="1271"/>
      <c r="AM208" s="1271"/>
      <c r="AN208" s="1271"/>
    </row>
  </sheetData>
  <mergeCells count="1236">
    <mergeCell ref="K208:M208"/>
    <mergeCell ref="N208:P208"/>
    <mergeCell ref="Q208:T208"/>
    <mergeCell ref="U208:X208"/>
    <mergeCell ref="Y208:AB208"/>
    <mergeCell ref="AC208:AF208"/>
    <mergeCell ref="AG208:AJ208"/>
    <mergeCell ref="AK208:AN208"/>
    <mergeCell ref="E3:I3"/>
    <mergeCell ref="E4:I4"/>
    <mergeCell ref="M3:R3"/>
    <mergeCell ref="V3:AA3"/>
    <mergeCell ref="AE3:AJ3"/>
    <mergeCell ref="G9:J10"/>
    <mergeCell ref="G59:J60"/>
    <mergeCell ref="G109:J110"/>
    <mergeCell ref="G159:J160"/>
    <mergeCell ref="V4:AA4"/>
    <mergeCell ref="AE4:AJ4"/>
    <mergeCell ref="L4:S4"/>
    <mergeCell ref="R200:S200"/>
    <mergeCell ref="U200:V200"/>
    <mergeCell ref="X200:AE200"/>
    <mergeCell ref="F201:G201"/>
    <mergeCell ref="I201:L201"/>
    <mergeCell ref="N201:P201"/>
    <mergeCell ref="R201:S201"/>
    <mergeCell ref="U201:V201"/>
    <mergeCell ref="X201:AE201"/>
    <mergeCell ref="C190:I190"/>
    <mergeCell ref="K190:M190"/>
    <mergeCell ref="N190:P190"/>
    <mergeCell ref="C197:D201"/>
    <mergeCell ref="F197:H197"/>
    <mergeCell ref="I197:M197"/>
    <mergeCell ref="N197:Q197"/>
    <mergeCell ref="R197:T197"/>
    <mergeCell ref="U197:W197"/>
    <mergeCell ref="X197:AE197"/>
    <mergeCell ref="AF197:AN197"/>
    <mergeCell ref="F198:G198"/>
    <mergeCell ref="I198:L198"/>
    <mergeCell ref="N198:P198"/>
    <mergeCell ref="R198:S198"/>
    <mergeCell ref="U198:V198"/>
    <mergeCell ref="X198:AE198"/>
    <mergeCell ref="AG198:AI198"/>
    <mergeCell ref="F199:G199"/>
    <mergeCell ref="I199:L199"/>
    <mergeCell ref="N199:P199"/>
    <mergeCell ref="R199:S199"/>
    <mergeCell ref="U199:V199"/>
    <mergeCell ref="X199:AE199"/>
    <mergeCell ref="F200:G200"/>
    <mergeCell ref="I200:L200"/>
    <mergeCell ref="N200:P200"/>
    <mergeCell ref="C192:D196"/>
    <mergeCell ref="E192:F192"/>
    <mergeCell ref="G192:J192"/>
    <mergeCell ref="K192:L192"/>
    <mergeCell ref="M192:S192"/>
    <mergeCell ref="T192:V192"/>
    <mergeCell ref="W192:AA192"/>
    <mergeCell ref="E193:H193"/>
    <mergeCell ref="I193:N193"/>
    <mergeCell ref="O193:T193"/>
    <mergeCell ref="U193:Z193"/>
    <mergeCell ref="AA193:AN193"/>
    <mergeCell ref="E194:H196"/>
    <mergeCell ref="K194:M194"/>
    <mergeCell ref="W194:X194"/>
    <mergeCell ref="K195:M195"/>
    <mergeCell ref="AJ195:AM195"/>
    <mergeCell ref="I196:J196"/>
    <mergeCell ref="K196:M196"/>
    <mergeCell ref="P196:T196"/>
    <mergeCell ref="AB196:AD196"/>
    <mergeCell ref="Q190:T190"/>
    <mergeCell ref="U190:W191"/>
    <mergeCell ref="X190:Z190"/>
    <mergeCell ref="AA190:AN190"/>
    <mergeCell ref="C191:I191"/>
    <mergeCell ref="K191:M191"/>
    <mergeCell ref="N191:P191"/>
    <mergeCell ref="Q191:T191"/>
    <mergeCell ref="X191:Z191"/>
    <mergeCell ref="AA191:AN191"/>
    <mergeCell ref="AK188:AN188"/>
    <mergeCell ref="C189:J189"/>
    <mergeCell ref="K189:M189"/>
    <mergeCell ref="N189:P189"/>
    <mergeCell ref="Q189:T189"/>
    <mergeCell ref="U189:X189"/>
    <mergeCell ref="Y189:AB189"/>
    <mergeCell ref="AC189:AF189"/>
    <mergeCell ref="AG189:AJ189"/>
    <mergeCell ref="AK189:AN189"/>
    <mergeCell ref="C188:E188"/>
    <mergeCell ref="F188:J188"/>
    <mergeCell ref="K188:M188"/>
    <mergeCell ref="N188:P188"/>
    <mergeCell ref="Q188:T188"/>
    <mergeCell ref="U188:X188"/>
    <mergeCell ref="Y188:AB188"/>
    <mergeCell ref="AC188:AF188"/>
    <mergeCell ref="AG188:AJ188"/>
    <mergeCell ref="AK186:AN186"/>
    <mergeCell ref="C187:E187"/>
    <mergeCell ref="F187:J187"/>
    <mergeCell ref="K187:M187"/>
    <mergeCell ref="N187:P187"/>
    <mergeCell ref="Q187:T187"/>
    <mergeCell ref="U187:X187"/>
    <mergeCell ref="Y187:AB187"/>
    <mergeCell ref="AC187:AF187"/>
    <mergeCell ref="AG187:AJ187"/>
    <mergeCell ref="AK187:AN187"/>
    <mergeCell ref="C186:E186"/>
    <mergeCell ref="F186:J186"/>
    <mergeCell ref="K186:M186"/>
    <mergeCell ref="N186:P186"/>
    <mergeCell ref="Q186:T186"/>
    <mergeCell ref="U186:X186"/>
    <mergeCell ref="Y186:AB186"/>
    <mergeCell ref="AC186:AF186"/>
    <mergeCell ref="AG186:AJ186"/>
    <mergeCell ref="C185:E185"/>
    <mergeCell ref="F185:J185"/>
    <mergeCell ref="K185:M185"/>
    <mergeCell ref="N185:P185"/>
    <mergeCell ref="Q185:T185"/>
    <mergeCell ref="U185:X185"/>
    <mergeCell ref="Y185:AB185"/>
    <mergeCell ref="AC185:AF185"/>
    <mergeCell ref="AG185:AJ185"/>
    <mergeCell ref="AK185:AN185"/>
    <mergeCell ref="AG182:AJ182"/>
    <mergeCell ref="AK182:AN182"/>
    <mergeCell ref="F183:I183"/>
    <mergeCell ref="K183:M183"/>
    <mergeCell ref="N183:P183"/>
    <mergeCell ref="Q183:T183"/>
    <mergeCell ref="U183:X183"/>
    <mergeCell ref="Y183:AB183"/>
    <mergeCell ref="AC183:AF183"/>
    <mergeCell ref="AG183:AJ183"/>
    <mergeCell ref="AK183:AN183"/>
    <mergeCell ref="C182:C184"/>
    <mergeCell ref="D182:E183"/>
    <mergeCell ref="F182:I182"/>
    <mergeCell ref="K182:M182"/>
    <mergeCell ref="N182:P182"/>
    <mergeCell ref="Q182:T182"/>
    <mergeCell ref="U182:X182"/>
    <mergeCell ref="Y182:AB182"/>
    <mergeCell ref="AC182:AF182"/>
    <mergeCell ref="D184:E184"/>
    <mergeCell ref="F184:I184"/>
    <mergeCell ref="K184:M184"/>
    <mergeCell ref="N184:P184"/>
    <mergeCell ref="Q184:T184"/>
    <mergeCell ref="U184:X184"/>
    <mergeCell ref="Y184:AB184"/>
    <mergeCell ref="AC184:AF184"/>
    <mergeCell ref="AG180:AJ180"/>
    <mergeCell ref="AK180:AN180"/>
    <mergeCell ref="D181:E181"/>
    <mergeCell ref="F181:I181"/>
    <mergeCell ref="K181:M181"/>
    <mergeCell ref="N181:P181"/>
    <mergeCell ref="Q181:T181"/>
    <mergeCell ref="U181:X181"/>
    <mergeCell ref="Y181:AB181"/>
    <mergeCell ref="AC181:AF181"/>
    <mergeCell ref="AG181:AJ181"/>
    <mergeCell ref="AK181:AN181"/>
    <mergeCell ref="AG184:AJ184"/>
    <mergeCell ref="AK184:AN184"/>
    <mergeCell ref="AG178:AJ178"/>
    <mergeCell ref="AK178:AN178"/>
    <mergeCell ref="D179:E179"/>
    <mergeCell ref="F179:I179"/>
    <mergeCell ref="K179:M179"/>
    <mergeCell ref="N179:P179"/>
    <mergeCell ref="Q179:T179"/>
    <mergeCell ref="U179:X179"/>
    <mergeCell ref="Y179:AB179"/>
    <mergeCell ref="AC179:AF179"/>
    <mergeCell ref="AG179:AJ179"/>
    <mergeCell ref="AK179:AN179"/>
    <mergeCell ref="C178:C181"/>
    <mergeCell ref="D178:E178"/>
    <mergeCell ref="F178:I178"/>
    <mergeCell ref="K178:M178"/>
    <mergeCell ref="N178:P178"/>
    <mergeCell ref="Q178:T178"/>
    <mergeCell ref="U178:X178"/>
    <mergeCell ref="Y178:AB178"/>
    <mergeCell ref="AC178:AF178"/>
    <mergeCell ref="D180:E180"/>
    <mergeCell ref="F180:I180"/>
    <mergeCell ref="K180:M180"/>
    <mergeCell ref="N180:P180"/>
    <mergeCell ref="Q180:T180"/>
    <mergeCell ref="U180:X180"/>
    <mergeCell ref="Y180:AB180"/>
    <mergeCell ref="AC180:AF180"/>
    <mergeCell ref="C176:J176"/>
    <mergeCell ref="K176:AB176"/>
    <mergeCell ref="AC176:AN176"/>
    <mergeCell ref="C177:E177"/>
    <mergeCell ref="F177:J177"/>
    <mergeCell ref="K177:M177"/>
    <mergeCell ref="N177:P177"/>
    <mergeCell ref="Q177:T177"/>
    <mergeCell ref="U177:X177"/>
    <mergeCell ref="Y177:AB177"/>
    <mergeCell ref="AC177:AF177"/>
    <mergeCell ref="AG177:AH177"/>
    <mergeCell ref="AI177:AJ177"/>
    <mergeCell ref="AK177:AL177"/>
    <mergeCell ref="AM177:AN177"/>
    <mergeCell ref="AK174:AN174"/>
    <mergeCell ref="C175:I175"/>
    <mergeCell ref="K175:M175"/>
    <mergeCell ref="N175:P175"/>
    <mergeCell ref="Q175:T175"/>
    <mergeCell ref="U175:X175"/>
    <mergeCell ref="Y175:AB175"/>
    <mergeCell ref="AC175:AF175"/>
    <mergeCell ref="AG175:AJ175"/>
    <mergeCell ref="AK175:AN175"/>
    <mergeCell ref="C174:F174"/>
    <mergeCell ref="G174:J174"/>
    <mergeCell ref="K174:M174"/>
    <mergeCell ref="N174:P174"/>
    <mergeCell ref="Q174:T174"/>
    <mergeCell ref="U174:X174"/>
    <mergeCell ref="Y174:AB174"/>
    <mergeCell ref="AC174:AF174"/>
    <mergeCell ref="AG174:AJ174"/>
    <mergeCell ref="AK172:AN172"/>
    <mergeCell ref="C173:F173"/>
    <mergeCell ref="G173:J173"/>
    <mergeCell ref="K173:M173"/>
    <mergeCell ref="N173:P173"/>
    <mergeCell ref="Q173:T173"/>
    <mergeCell ref="U173:X173"/>
    <mergeCell ref="Y173:AB173"/>
    <mergeCell ref="AC173:AF173"/>
    <mergeCell ref="AG173:AJ173"/>
    <mergeCell ref="AK173:AN173"/>
    <mergeCell ref="C172:F172"/>
    <mergeCell ref="G172:J172"/>
    <mergeCell ref="K172:M172"/>
    <mergeCell ref="N172:P172"/>
    <mergeCell ref="Q172:T172"/>
    <mergeCell ref="U172:X172"/>
    <mergeCell ref="Y172:AB172"/>
    <mergeCell ref="AC172:AF172"/>
    <mergeCell ref="AG172:AJ172"/>
    <mergeCell ref="AK170:AN170"/>
    <mergeCell ref="C171:F171"/>
    <mergeCell ref="G171:J171"/>
    <mergeCell ref="K171:M171"/>
    <mergeCell ref="N171:P171"/>
    <mergeCell ref="Q171:T171"/>
    <mergeCell ref="U171:X171"/>
    <mergeCell ref="Y171:AB171"/>
    <mergeCell ref="AC171:AF171"/>
    <mergeCell ref="AG171:AJ171"/>
    <mergeCell ref="AK171:AN171"/>
    <mergeCell ref="C170:F170"/>
    <mergeCell ref="G170:J170"/>
    <mergeCell ref="K170:M170"/>
    <mergeCell ref="N170:P170"/>
    <mergeCell ref="Q170:T170"/>
    <mergeCell ref="U170:X170"/>
    <mergeCell ref="Y170:AB170"/>
    <mergeCell ref="AC170:AF170"/>
    <mergeCell ref="AG170:AJ170"/>
    <mergeCell ref="C168:F169"/>
    <mergeCell ref="G168:J169"/>
    <mergeCell ref="K168:AB168"/>
    <mergeCell ref="AC168:AN168"/>
    <mergeCell ref="K169:M169"/>
    <mergeCell ref="N169:P169"/>
    <mergeCell ref="Q169:T169"/>
    <mergeCell ref="U169:X169"/>
    <mergeCell ref="Y169:AB169"/>
    <mergeCell ref="AC169:AF169"/>
    <mergeCell ref="AG169:AH169"/>
    <mergeCell ref="AI169:AJ169"/>
    <mergeCell ref="AK169:AL169"/>
    <mergeCell ref="AM169:AN169"/>
    <mergeCell ref="C163:D163"/>
    <mergeCell ref="E163:X163"/>
    <mergeCell ref="Y163:AF163"/>
    <mergeCell ref="AG163:AN163"/>
    <mergeCell ref="C164:D167"/>
    <mergeCell ref="E164:X167"/>
    <mergeCell ref="Y164:AF164"/>
    <mergeCell ref="AG164:AN164"/>
    <mergeCell ref="Y165:AF165"/>
    <mergeCell ref="AG165:AN165"/>
    <mergeCell ref="Y166:AF166"/>
    <mergeCell ref="AG166:AN166"/>
    <mergeCell ref="Y167:AF167"/>
    <mergeCell ref="AG167:AN167"/>
    <mergeCell ref="AJ160:AN160"/>
    <mergeCell ref="C162:D162"/>
    <mergeCell ref="E162:X162"/>
    <mergeCell ref="Y162:AB162"/>
    <mergeCell ref="AE162:AF162"/>
    <mergeCell ref="AG162:AH162"/>
    <mergeCell ref="AI162:AJ162"/>
    <mergeCell ref="AK162:AL162"/>
    <mergeCell ref="K158:M158"/>
    <mergeCell ref="N158:P158"/>
    <mergeCell ref="Q158:T158"/>
    <mergeCell ref="U158:X158"/>
    <mergeCell ref="Y158:AB158"/>
    <mergeCell ref="AC158:AF158"/>
    <mergeCell ref="AG158:AJ158"/>
    <mergeCell ref="AK158:AN158"/>
    <mergeCell ref="AE159:AN159"/>
    <mergeCell ref="F151:G151"/>
    <mergeCell ref="I151:L151"/>
    <mergeCell ref="N151:P151"/>
    <mergeCell ref="R151:S151"/>
    <mergeCell ref="U151:V151"/>
    <mergeCell ref="X151:AE151"/>
    <mergeCell ref="C147:D151"/>
    <mergeCell ref="F147:H147"/>
    <mergeCell ref="I147:M147"/>
    <mergeCell ref="N147:Q147"/>
    <mergeCell ref="R147:T147"/>
    <mergeCell ref="U147:W147"/>
    <mergeCell ref="X147:AE147"/>
    <mergeCell ref="AF147:AN147"/>
    <mergeCell ref="F148:G148"/>
    <mergeCell ref="I148:L148"/>
    <mergeCell ref="N148:P148"/>
    <mergeCell ref="R148:S148"/>
    <mergeCell ref="U148:V148"/>
    <mergeCell ref="X148:AE148"/>
    <mergeCell ref="AG148:AI148"/>
    <mergeCell ref="F149:G149"/>
    <mergeCell ref="I149:L149"/>
    <mergeCell ref="N149:P149"/>
    <mergeCell ref="R149:S149"/>
    <mergeCell ref="U149:V149"/>
    <mergeCell ref="X149:AE149"/>
    <mergeCell ref="F150:G150"/>
    <mergeCell ref="I150:L150"/>
    <mergeCell ref="N150:P150"/>
    <mergeCell ref="R150:S150"/>
    <mergeCell ref="U150:V150"/>
    <mergeCell ref="C142:D146"/>
    <mergeCell ref="E142:F142"/>
    <mergeCell ref="G142:J142"/>
    <mergeCell ref="K142:L142"/>
    <mergeCell ref="M142:S142"/>
    <mergeCell ref="T142:V142"/>
    <mergeCell ref="W142:AA142"/>
    <mergeCell ref="E143:H143"/>
    <mergeCell ref="I143:N143"/>
    <mergeCell ref="O143:T143"/>
    <mergeCell ref="U143:Z143"/>
    <mergeCell ref="AA143:AN143"/>
    <mergeCell ref="E144:H146"/>
    <mergeCell ref="K144:M144"/>
    <mergeCell ref="W144:X144"/>
    <mergeCell ref="K145:M145"/>
    <mergeCell ref="AJ145:AM145"/>
    <mergeCell ref="I146:J146"/>
    <mergeCell ref="K146:M146"/>
    <mergeCell ref="P146:T146"/>
    <mergeCell ref="AB146:AD146"/>
    <mergeCell ref="X150:AE150"/>
    <mergeCell ref="C140:I140"/>
    <mergeCell ref="K140:M140"/>
    <mergeCell ref="N140:P140"/>
    <mergeCell ref="Q140:T140"/>
    <mergeCell ref="U140:W141"/>
    <mergeCell ref="X140:Z140"/>
    <mergeCell ref="AA140:AN140"/>
    <mergeCell ref="C141:I141"/>
    <mergeCell ref="K141:M141"/>
    <mergeCell ref="N141:P141"/>
    <mergeCell ref="Q141:T141"/>
    <mergeCell ref="X141:Z141"/>
    <mergeCell ref="AA141:AN141"/>
    <mergeCell ref="AK138:AN138"/>
    <mergeCell ref="C139:J139"/>
    <mergeCell ref="K139:M139"/>
    <mergeCell ref="N139:P139"/>
    <mergeCell ref="Q139:T139"/>
    <mergeCell ref="U139:X139"/>
    <mergeCell ref="Y139:AB139"/>
    <mergeCell ref="AC139:AF139"/>
    <mergeCell ref="AG139:AJ139"/>
    <mergeCell ref="AK139:AN139"/>
    <mergeCell ref="C138:E138"/>
    <mergeCell ref="F138:J138"/>
    <mergeCell ref="K138:M138"/>
    <mergeCell ref="N138:P138"/>
    <mergeCell ref="Q138:T138"/>
    <mergeCell ref="U138:X138"/>
    <mergeCell ref="Y138:AB138"/>
    <mergeCell ref="AC138:AF138"/>
    <mergeCell ref="AG138:AJ138"/>
    <mergeCell ref="AK136:AN136"/>
    <mergeCell ref="C137:E137"/>
    <mergeCell ref="F137:J137"/>
    <mergeCell ref="K137:M137"/>
    <mergeCell ref="N137:P137"/>
    <mergeCell ref="Q137:T137"/>
    <mergeCell ref="U137:X137"/>
    <mergeCell ref="Y137:AB137"/>
    <mergeCell ref="AC137:AF137"/>
    <mergeCell ref="AG137:AJ137"/>
    <mergeCell ref="AK137:AN137"/>
    <mergeCell ref="C136:E136"/>
    <mergeCell ref="F136:J136"/>
    <mergeCell ref="K136:M136"/>
    <mergeCell ref="N136:P136"/>
    <mergeCell ref="Q136:T136"/>
    <mergeCell ref="U136:X136"/>
    <mergeCell ref="Y136:AB136"/>
    <mergeCell ref="AC136:AF136"/>
    <mergeCell ref="AG136:AJ136"/>
    <mergeCell ref="C135:E135"/>
    <mergeCell ref="F135:J135"/>
    <mergeCell ref="K135:M135"/>
    <mergeCell ref="N135:P135"/>
    <mergeCell ref="Q135:T135"/>
    <mergeCell ref="U135:X135"/>
    <mergeCell ref="Y135:AB135"/>
    <mergeCell ref="AC135:AF135"/>
    <mergeCell ref="AG135:AJ135"/>
    <mergeCell ref="AK135:AN135"/>
    <mergeCell ref="AG132:AJ132"/>
    <mergeCell ref="AK132:AN132"/>
    <mergeCell ref="F133:I133"/>
    <mergeCell ref="K133:M133"/>
    <mergeCell ref="N133:P133"/>
    <mergeCell ref="Q133:T133"/>
    <mergeCell ref="U133:X133"/>
    <mergeCell ref="Y133:AB133"/>
    <mergeCell ref="AC133:AF133"/>
    <mergeCell ref="AG133:AJ133"/>
    <mergeCell ref="AK133:AN133"/>
    <mergeCell ref="C132:C134"/>
    <mergeCell ref="D132:E133"/>
    <mergeCell ref="F132:I132"/>
    <mergeCell ref="K132:M132"/>
    <mergeCell ref="N132:P132"/>
    <mergeCell ref="Q132:T132"/>
    <mergeCell ref="U132:X132"/>
    <mergeCell ref="Y132:AB132"/>
    <mergeCell ref="AC132:AF132"/>
    <mergeCell ref="D134:E134"/>
    <mergeCell ref="F134:I134"/>
    <mergeCell ref="K134:M134"/>
    <mergeCell ref="N134:P134"/>
    <mergeCell ref="Q134:T134"/>
    <mergeCell ref="U134:X134"/>
    <mergeCell ref="Y134:AB134"/>
    <mergeCell ref="AC134:AF134"/>
    <mergeCell ref="AG130:AJ130"/>
    <mergeCell ref="AK130:AN130"/>
    <mergeCell ref="D131:E131"/>
    <mergeCell ref="F131:I131"/>
    <mergeCell ref="K131:M131"/>
    <mergeCell ref="N131:P131"/>
    <mergeCell ref="Q131:T131"/>
    <mergeCell ref="U131:X131"/>
    <mergeCell ref="Y131:AB131"/>
    <mergeCell ref="AC131:AF131"/>
    <mergeCell ref="AG131:AJ131"/>
    <mergeCell ref="AK131:AN131"/>
    <mergeCell ref="AG134:AJ134"/>
    <mergeCell ref="AK134:AN134"/>
    <mergeCell ref="AG128:AJ128"/>
    <mergeCell ref="AK128:AN128"/>
    <mergeCell ref="D129:E129"/>
    <mergeCell ref="F129:I129"/>
    <mergeCell ref="K129:M129"/>
    <mergeCell ref="N129:P129"/>
    <mergeCell ref="Q129:T129"/>
    <mergeCell ref="U129:X129"/>
    <mergeCell ref="Y129:AB129"/>
    <mergeCell ref="AC129:AF129"/>
    <mergeCell ref="AG129:AJ129"/>
    <mergeCell ref="AK129:AN129"/>
    <mergeCell ref="C128:C131"/>
    <mergeCell ref="D128:E128"/>
    <mergeCell ref="F128:I128"/>
    <mergeCell ref="K128:M128"/>
    <mergeCell ref="N128:P128"/>
    <mergeCell ref="Q128:T128"/>
    <mergeCell ref="U128:X128"/>
    <mergeCell ref="Y128:AB128"/>
    <mergeCell ref="AC128:AF128"/>
    <mergeCell ref="D130:E130"/>
    <mergeCell ref="F130:I130"/>
    <mergeCell ref="K130:M130"/>
    <mergeCell ref="N130:P130"/>
    <mergeCell ref="Q130:T130"/>
    <mergeCell ref="U130:X130"/>
    <mergeCell ref="Y130:AB130"/>
    <mergeCell ref="AC130:AF130"/>
    <mergeCell ref="C126:J126"/>
    <mergeCell ref="K126:AB126"/>
    <mergeCell ref="AC126:AN126"/>
    <mergeCell ref="C127:E127"/>
    <mergeCell ref="F127:J127"/>
    <mergeCell ref="K127:M127"/>
    <mergeCell ref="N127:P127"/>
    <mergeCell ref="Q127:T127"/>
    <mergeCell ref="U127:X127"/>
    <mergeCell ref="Y127:AB127"/>
    <mergeCell ref="AC127:AF127"/>
    <mergeCell ref="AG127:AH127"/>
    <mergeCell ref="AI127:AJ127"/>
    <mergeCell ref="AK127:AL127"/>
    <mergeCell ref="AM127:AN127"/>
    <mergeCell ref="AK124:AN124"/>
    <mergeCell ref="C125:I125"/>
    <mergeCell ref="K125:M125"/>
    <mergeCell ref="N125:P125"/>
    <mergeCell ref="Q125:T125"/>
    <mergeCell ref="U125:X125"/>
    <mergeCell ref="Y125:AB125"/>
    <mergeCell ref="AC125:AF125"/>
    <mergeCell ref="AG125:AJ125"/>
    <mergeCell ref="AK125:AN125"/>
    <mergeCell ref="C124:F124"/>
    <mergeCell ref="G124:J124"/>
    <mergeCell ref="K124:M124"/>
    <mergeCell ref="N124:P124"/>
    <mergeCell ref="Q124:T124"/>
    <mergeCell ref="U124:X124"/>
    <mergeCell ref="Y124:AB124"/>
    <mergeCell ref="AC124:AF124"/>
    <mergeCell ref="AG124:AJ124"/>
    <mergeCell ref="AK122:AN122"/>
    <mergeCell ref="C123:F123"/>
    <mergeCell ref="G123:J123"/>
    <mergeCell ref="K123:M123"/>
    <mergeCell ref="N123:P123"/>
    <mergeCell ref="Q123:T123"/>
    <mergeCell ref="U123:X123"/>
    <mergeCell ref="Y123:AB123"/>
    <mergeCell ref="AC123:AF123"/>
    <mergeCell ref="AG123:AJ123"/>
    <mergeCell ref="AK123:AN123"/>
    <mergeCell ref="C122:F122"/>
    <mergeCell ref="G122:J122"/>
    <mergeCell ref="K122:M122"/>
    <mergeCell ref="N122:P122"/>
    <mergeCell ref="Q122:T122"/>
    <mergeCell ref="U122:X122"/>
    <mergeCell ref="Y122:AB122"/>
    <mergeCell ref="AC122:AF122"/>
    <mergeCell ref="AG122:AJ122"/>
    <mergeCell ref="AK120:AN120"/>
    <mergeCell ref="C121:F121"/>
    <mergeCell ref="G121:J121"/>
    <mergeCell ref="K121:M121"/>
    <mergeCell ref="N121:P121"/>
    <mergeCell ref="Q121:T121"/>
    <mergeCell ref="U121:X121"/>
    <mergeCell ref="Y121:AB121"/>
    <mergeCell ref="AC121:AF121"/>
    <mergeCell ref="AG121:AJ121"/>
    <mergeCell ref="AK121:AN121"/>
    <mergeCell ref="C120:F120"/>
    <mergeCell ref="G120:J120"/>
    <mergeCell ref="K120:M120"/>
    <mergeCell ref="N120:P120"/>
    <mergeCell ref="Q120:T120"/>
    <mergeCell ref="U120:X120"/>
    <mergeCell ref="Y120:AB120"/>
    <mergeCell ref="AC120:AF120"/>
    <mergeCell ref="AG120:AJ120"/>
    <mergeCell ref="C118:F119"/>
    <mergeCell ref="G118:J119"/>
    <mergeCell ref="K118:AB118"/>
    <mergeCell ref="AC118:AN118"/>
    <mergeCell ref="K119:M119"/>
    <mergeCell ref="N119:P119"/>
    <mergeCell ref="Q119:T119"/>
    <mergeCell ref="U119:X119"/>
    <mergeCell ref="Y119:AB119"/>
    <mergeCell ref="AC119:AF119"/>
    <mergeCell ref="AG119:AH119"/>
    <mergeCell ref="AI119:AJ119"/>
    <mergeCell ref="AK119:AL119"/>
    <mergeCell ref="AM119:AN119"/>
    <mergeCell ref="C113:D113"/>
    <mergeCell ref="E113:X113"/>
    <mergeCell ref="Y113:AF113"/>
    <mergeCell ref="AG113:AN113"/>
    <mergeCell ref="C114:D117"/>
    <mergeCell ref="E114:X117"/>
    <mergeCell ref="Y114:AF114"/>
    <mergeCell ref="AG114:AN114"/>
    <mergeCell ref="Y115:AF115"/>
    <mergeCell ref="AG115:AN115"/>
    <mergeCell ref="Y116:AF116"/>
    <mergeCell ref="AG116:AN116"/>
    <mergeCell ref="Y117:AF117"/>
    <mergeCell ref="AG117:AN117"/>
    <mergeCell ref="AJ110:AN110"/>
    <mergeCell ref="C112:D112"/>
    <mergeCell ref="E112:X112"/>
    <mergeCell ref="Y112:AB112"/>
    <mergeCell ref="AE112:AF112"/>
    <mergeCell ref="AG112:AH112"/>
    <mergeCell ref="AI112:AJ112"/>
    <mergeCell ref="AK112:AL112"/>
    <mergeCell ref="K108:M108"/>
    <mergeCell ref="N108:P108"/>
    <mergeCell ref="Q108:T108"/>
    <mergeCell ref="U108:X108"/>
    <mergeCell ref="Y108:AB108"/>
    <mergeCell ref="AC108:AF108"/>
    <mergeCell ref="AG108:AJ108"/>
    <mergeCell ref="AK108:AN108"/>
    <mergeCell ref="AE109:AN109"/>
    <mergeCell ref="F101:G101"/>
    <mergeCell ref="I101:L101"/>
    <mergeCell ref="N101:P101"/>
    <mergeCell ref="R101:S101"/>
    <mergeCell ref="U101:V101"/>
    <mergeCell ref="X101:AE101"/>
    <mergeCell ref="C97:D101"/>
    <mergeCell ref="F97:H97"/>
    <mergeCell ref="I97:M97"/>
    <mergeCell ref="N97:Q97"/>
    <mergeCell ref="R97:T97"/>
    <mergeCell ref="U97:W97"/>
    <mergeCell ref="X97:AE97"/>
    <mergeCell ref="AF97:AN97"/>
    <mergeCell ref="F98:G98"/>
    <mergeCell ref="I98:L98"/>
    <mergeCell ref="N98:P98"/>
    <mergeCell ref="R98:S98"/>
    <mergeCell ref="U98:V98"/>
    <mergeCell ref="X98:AE98"/>
    <mergeCell ref="AG98:AI98"/>
    <mergeCell ref="F99:G99"/>
    <mergeCell ref="I99:L99"/>
    <mergeCell ref="N99:P99"/>
    <mergeCell ref="R99:S99"/>
    <mergeCell ref="U99:V99"/>
    <mergeCell ref="X99:AE99"/>
    <mergeCell ref="F100:G100"/>
    <mergeCell ref="I100:L100"/>
    <mergeCell ref="N100:P100"/>
    <mergeCell ref="R100:S100"/>
    <mergeCell ref="U100:V100"/>
    <mergeCell ref="C92:D96"/>
    <mergeCell ref="E92:F92"/>
    <mergeCell ref="G92:J92"/>
    <mergeCell ref="K92:L92"/>
    <mergeCell ref="M92:S92"/>
    <mergeCell ref="T92:V92"/>
    <mergeCell ref="W92:AA92"/>
    <mergeCell ref="E93:H93"/>
    <mergeCell ref="I93:N93"/>
    <mergeCell ref="O93:T93"/>
    <mergeCell ref="U93:Z93"/>
    <mergeCell ref="AA93:AN93"/>
    <mergeCell ref="E94:H96"/>
    <mergeCell ref="K94:M94"/>
    <mergeCell ref="W94:X94"/>
    <mergeCell ref="K95:M95"/>
    <mergeCell ref="AJ95:AM95"/>
    <mergeCell ref="I96:J96"/>
    <mergeCell ref="K96:M96"/>
    <mergeCell ref="P96:T96"/>
    <mergeCell ref="AB96:AD96"/>
    <mergeCell ref="X100:AE100"/>
    <mergeCell ref="C90:I90"/>
    <mergeCell ref="K90:M90"/>
    <mergeCell ref="N90:P90"/>
    <mergeCell ref="Q90:T90"/>
    <mergeCell ref="U90:W91"/>
    <mergeCell ref="X90:Z90"/>
    <mergeCell ref="AA90:AN90"/>
    <mergeCell ref="C91:I91"/>
    <mergeCell ref="K91:M91"/>
    <mergeCell ref="N91:P91"/>
    <mergeCell ref="Q91:T91"/>
    <mergeCell ref="X91:Z91"/>
    <mergeCell ref="AA91:AN91"/>
    <mergeCell ref="AK88:AN88"/>
    <mergeCell ref="C89:J89"/>
    <mergeCell ref="K89:M89"/>
    <mergeCell ref="N89:P89"/>
    <mergeCell ref="Q89:T89"/>
    <mergeCell ref="U89:X89"/>
    <mergeCell ref="Y89:AB89"/>
    <mergeCell ref="AC89:AF89"/>
    <mergeCell ref="AG89:AJ89"/>
    <mergeCell ref="AK89:AN89"/>
    <mergeCell ref="C88:E88"/>
    <mergeCell ref="F88:J88"/>
    <mergeCell ref="K88:M88"/>
    <mergeCell ref="N88:P88"/>
    <mergeCell ref="Q88:T88"/>
    <mergeCell ref="U88:X88"/>
    <mergeCell ref="Y88:AB88"/>
    <mergeCell ref="AC88:AF88"/>
    <mergeCell ref="AG88:AJ88"/>
    <mergeCell ref="AK86:AN86"/>
    <mergeCell ref="C87:E87"/>
    <mergeCell ref="F87:J87"/>
    <mergeCell ref="K87:M87"/>
    <mergeCell ref="N87:P87"/>
    <mergeCell ref="Q87:T87"/>
    <mergeCell ref="U87:X87"/>
    <mergeCell ref="Y87:AB87"/>
    <mergeCell ref="AC87:AF87"/>
    <mergeCell ref="AG87:AJ87"/>
    <mergeCell ref="AK87:AN87"/>
    <mergeCell ref="C86:E86"/>
    <mergeCell ref="F86:J86"/>
    <mergeCell ref="K86:M86"/>
    <mergeCell ref="N86:P86"/>
    <mergeCell ref="Q86:T86"/>
    <mergeCell ref="U86:X86"/>
    <mergeCell ref="Y86:AB86"/>
    <mergeCell ref="AC86:AF86"/>
    <mergeCell ref="AG86:AJ86"/>
    <mergeCell ref="C85:E85"/>
    <mergeCell ref="F85:J85"/>
    <mergeCell ref="K85:M85"/>
    <mergeCell ref="N85:P85"/>
    <mergeCell ref="Q85:T85"/>
    <mergeCell ref="U85:X85"/>
    <mergeCell ref="Y85:AB85"/>
    <mergeCell ref="AC85:AF85"/>
    <mergeCell ref="AG85:AJ85"/>
    <mergeCell ref="AK85:AN85"/>
    <mergeCell ref="AG82:AJ82"/>
    <mergeCell ref="AK82:AN82"/>
    <mergeCell ref="F83:I83"/>
    <mergeCell ref="K83:M83"/>
    <mergeCell ref="N83:P83"/>
    <mergeCell ref="Q83:T83"/>
    <mergeCell ref="U83:X83"/>
    <mergeCell ref="Y83:AB83"/>
    <mergeCell ref="AC83:AF83"/>
    <mergeCell ref="AG83:AJ83"/>
    <mergeCell ref="AK83:AN83"/>
    <mergeCell ref="C82:C84"/>
    <mergeCell ref="D82:E83"/>
    <mergeCell ref="F82:I82"/>
    <mergeCell ref="K82:M82"/>
    <mergeCell ref="N82:P82"/>
    <mergeCell ref="Q82:T82"/>
    <mergeCell ref="U82:X82"/>
    <mergeCell ref="Y82:AB82"/>
    <mergeCell ref="AC82:AF82"/>
    <mergeCell ref="D84:E84"/>
    <mergeCell ref="F84:I84"/>
    <mergeCell ref="K84:M84"/>
    <mergeCell ref="N84:P84"/>
    <mergeCell ref="Q84:T84"/>
    <mergeCell ref="U84:X84"/>
    <mergeCell ref="Y84:AB84"/>
    <mergeCell ref="AC84:AF84"/>
    <mergeCell ref="AG80:AJ80"/>
    <mergeCell ref="AK80:AN80"/>
    <mergeCell ref="D81:E81"/>
    <mergeCell ref="F81:I81"/>
    <mergeCell ref="K81:M81"/>
    <mergeCell ref="N81:P81"/>
    <mergeCell ref="Q81:T81"/>
    <mergeCell ref="U81:X81"/>
    <mergeCell ref="Y81:AB81"/>
    <mergeCell ref="AC81:AF81"/>
    <mergeCell ref="AG81:AJ81"/>
    <mergeCell ref="AK81:AN81"/>
    <mergeCell ref="AG84:AJ84"/>
    <mergeCell ref="AK84:AN84"/>
    <mergeCell ref="AG78:AJ78"/>
    <mergeCell ref="AK78:AN78"/>
    <mergeCell ref="D79:E79"/>
    <mergeCell ref="F79:I79"/>
    <mergeCell ref="K79:M79"/>
    <mergeCell ref="N79:P79"/>
    <mergeCell ref="Q79:T79"/>
    <mergeCell ref="U79:X79"/>
    <mergeCell ref="Y79:AB79"/>
    <mergeCell ref="AC79:AF79"/>
    <mergeCell ref="AG79:AJ79"/>
    <mergeCell ref="AK79:AN79"/>
    <mergeCell ref="C78:C81"/>
    <mergeCell ref="D78:E78"/>
    <mergeCell ref="F78:I78"/>
    <mergeCell ref="K78:M78"/>
    <mergeCell ref="N78:P78"/>
    <mergeCell ref="Q78:T78"/>
    <mergeCell ref="U78:X78"/>
    <mergeCell ref="Y78:AB78"/>
    <mergeCell ref="AC78:AF78"/>
    <mergeCell ref="D80:E80"/>
    <mergeCell ref="F80:I80"/>
    <mergeCell ref="K80:M80"/>
    <mergeCell ref="N80:P80"/>
    <mergeCell ref="Q80:T80"/>
    <mergeCell ref="U80:X80"/>
    <mergeCell ref="Y80:AB80"/>
    <mergeCell ref="AC80:AF80"/>
    <mergeCell ref="C76:J76"/>
    <mergeCell ref="K76:AB76"/>
    <mergeCell ref="AC76:AN76"/>
    <mergeCell ref="C77:E77"/>
    <mergeCell ref="F77:J77"/>
    <mergeCell ref="K77:M77"/>
    <mergeCell ref="N77:P77"/>
    <mergeCell ref="Q77:T77"/>
    <mergeCell ref="U77:X77"/>
    <mergeCell ref="Y77:AB77"/>
    <mergeCell ref="AC77:AF77"/>
    <mergeCell ref="AG77:AH77"/>
    <mergeCell ref="AI77:AJ77"/>
    <mergeCell ref="AK77:AL77"/>
    <mergeCell ref="AM77:AN77"/>
    <mergeCell ref="AK74:AN74"/>
    <mergeCell ref="C75:I75"/>
    <mergeCell ref="K75:M75"/>
    <mergeCell ref="N75:P75"/>
    <mergeCell ref="Q75:T75"/>
    <mergeCell ref="U75:X75"/>
    <mergeCell ref="Y75:AB75"/>
    <mergeCell ref="AC75:AF75"/>
    <mergeCell ref="AG75:AJ75"/>
    <mergeCell ref="AK75:AN75"/>
    <mergeCell ref="C74:F74"/>
    <mergeCell ref="G74:J74"/>
    <mergeCell ref="K74:M74"/>
    <mergeCell ref="N74:P74"/>
    <mergeCell ref="Q74:T74"/>
    <mergeCell ref="U74:X74"/>
    <mergeCell ref="Y74:AB74"/>
    <mergeCell ref="AC74:AF74"/>
    <mergeCell ref="AG74:AJ74"/>
    <mergeCell ref="AK72:AN72"/>
    <mergeCell ref="C73:F73"/>
    <mergeCell ref="G73:J73"/>
    <mergeCell ref="K73:M73"/>
    <mergeCell ref="N73:P73"/>
    <mergeCell ref="Q73:T73"/>
    <mergeCell ref="U73:X73"/>
    <mergeCell ref="Y73:AB73"/>
    <mergeCell ref="AC73:AF73"/>
    <mergeCell ref="AG73:AJ73"/>
    <mergeCell ref="AK73:AN73"/>
    <mergeCell ref="C72:F72"/>
    <mergeCell ref="G72:J72"/>
    <mergeCell ref="K72:M72"/>
    <mergeCell ref="N72:P72"/>
    <mergeCell ref="Q72:T72"/>
    <mergeCell ref="U72:X72"/>
    <mergeCell ref="Y72:AB72"/>
    <mergeCell ref="AC72:AF72"/>
    <mergeCell ref="AG72:AJ72"/>
    <mergeCell ref="AK70:AN70"/>
    <mergeCell ref="C71:F71"/>
    <mergeCell ref="G71:J71"/>
    <mergeCell ref="K71:M71"/>
    <mergeCell ref="N71:P71"/>
    <mergeCell ref="Q71:T71"/>
    <mergeCell ref="U71:X71"/>
    <mergeCell ref="Y71:AB71"/>
    <mergeCell ref="AC71:AF71"/>
    <mergeCell ref="AG71:AJ71"/>
    <mergeCell ref="AK71:AN71"/>
    <mergeCell ref="C70:F70"/>
    <mergeCell ref="G70:J70"/>
    <mergeCell ref="K70:M70"/>
    <mergeCell ref="N70:P70"/>
    <mergeCell ref="Q70:T70"/>
    <mergeCell ref="U70:X70"/>
    <mergeCell ref="Y70:AB70"/>
    <mergeCell ref="AC70:AF70"/>
    <mergeCell ref="AG70:AJ70"/>
    <mergeCell ref="C68:F69"/>
    <mergeCell ref="G68:J69"/>
    <mergeCell ref="K68:AB68"/>
    <mergeCell ref="AC68:AN68"/>
    <mergeCell ref="K69:M69"/>
    <mergeCell ref="N69:P69"/>
    <mergeCell ref="Q69:T69"/>
    <mergeCell ref="U69:X69"/>
    <mergeCell ref="Y69:AB69"/>
    <mergeCell ref="AC69:AF69"/>
    <mergeCell ref="AG69:AH69"/>
    <mergeCell ref="AI69:AJ69"/>
    <mergeCell ref="AK69:AL69"/>
    <mergeCell ref="AM69:AN69"/>
    <mergeCell ref="C63:D63"/>
    <mergeCell ref="E63:X63"/>
    <mergeCell ref="Y63:AF63"/>
    <mergeCell ref="AG63:AN63"/>
    <mergeCell ref="C64:D67"/>
    <mergeCell ref="E64:X67"/>
    <mergeCell ref="Y64:AF64"/>
    <mergeCell ref="AG64:AN64"/>
    <mergeCell ref="Y65:AF65"/>
    <mergeCell ref="AG65:AN65"/>
    <mergeCell ref="Y66:AF66"/>
    <mergeCell ref="AG66:AN66"/>
    <mergeCell ref="Y67:AF67"/>
    <mergeCell ref="AG67:AN67"/>
    <mergeCell ref="AE59:AN59"/>
    <mergeCell ref="AJ60:AN60"/>
    <mergeCell ref="C62:D62"/>
    <mergeCell ref="E62:X62"/>
    <mergeCell ref="Y62:AB62"/>
    <mergeCell ref="AE62:AF62"/>
    <mergeCell ref="AG62:AH62"/>
    <mergeCell ref="AI62:AJ62"/>
    <mergeCell ref="AK62:AL62"/>
    <mergeCell ref="AG58:AJ58"/>
    <mergeCell ref="AK58:AN58"/>
    <mergeCell ref="K58:M58"/>
    <mergeCell ref="N58:P58"/>
    <mergeCell ref="Q58:T58"/>
    <mergeCell ref="U58:X58"/>
    <mergeCell ref="Y58:AB58"/>
    <mergeCell ref="AC58:AF58"/>
    <mergeCell ref="AF47:AN47"/>
    <mergeCell ref="I48:L48"/>
    <mergeCell ref="N48:P48"/>
    <mergeCell ref="R48:S48"/>
    <mergeCell ref="U48:V48"/>
    <mergeCell ref="X48:AE48"/>
    <mergeCell ref="AG48:AI48"/>
    <mergeCell ref="X49:AE49"/>
    <mergeCell ref="I51:L51"/>
    <mergeCell ref="N51:P51"/>
    <mergeCell ref="R51:S51"/>
    <mergeCell ref="U51:V51"/>
    <mergeCell ref="X51:AE51"/>
    <mergeCell ref="U50:V50"/>
    <mergeCell ref="X50:AE50"/>
    <mergeCell ref="X47:AE47"/>
    <mergeCell ref="C47:D51"/>
    <mergeCell ref="F47:H47"/>
    <mergeCell ref="I47:M47"/>
    <mergeCell ref="N47:Q47"/>
    <mergeCell ref="R47:T47"/>
    <mergeCell ref="U47:W47"/>
    <mergeCell ref="F49:G49"/>
    <mergeCell ref="I49:L49"/>
    <mergeCell ref="N49:P49"/>
    <mergeCell ref="R49:S49"/>
    <mergeCell ref="U49:V49"/>
    <mergeCell ref="F50:G50"/>
    <mergeCell ref="I50:L50"/>
    <mergeCell ref="N50:P50"/>
    <mergeCell ref="R50:S50"/>
    <mergeCell ref="F51:G51"/>
    <mergeCell ref="F48:G48"/>
    <mergeCell ref="AG39:AJ39"/>
    <mergeCell ref="AK39:AN39"/>
    <mergeCell ref="C40:I40"/>
    <mergeCell ref="K40:M40"/>
    <mergeCell ref="N40:P40"/>
    <mergeCell ref="Q40:T40"/>
    <mergeCell ref="U40:W41"/>
    <mergeCell ref="X40:Z40"/>
    <mergeCell ref="AA40:AN40"/>
    <mergeCell ref="C41:I41"/>
    <mergeCell ref="K41:M41"/>
    <mergeCell ref="N41:P41"/>
    <mergeCell ref="Q41:T41"/>
    <mergeCell ref="X41:Z41"/>
    <mergeCell ref="AA41:AN41"/>
    <mergeCell ref="C39:J39"/>
    <mergeCell ref="K39:M39"/>
    <mergeCell ref="N39:P39"/>
    <mergeCell ref="Q39:T39"/>
    <mergeCell ref="U39:X39"/>
    <mergeCell ref="Y39:AB39"/>
    <mergeCell ref="AC39:AF39"/>
    <mergeCell ref="C42:D46"/>
    <mergeCell ref="E42:F42"/>
    <mergeCell ref="G42:J42"/>
    <mergeCell ref="K42:L42"/>
    <mergeCell ref="M42:S42"/>
    <mergeCell ref="T42:V42"/>
    <mergeCell ref="W42:AA42"/>
    <mergeCell ref="E43:H43"/>
    <mergeCell ref="I43:N43"/>
    <mergeCell ref="O43:T43"/>
    <mergeCell ref="U43:Z43"/>
    <mergeCell ref="AA43:AN43"/>
    <mergeCell ref="E44:H46"/>
    <mergeCell ref="K44:M44"/>
    <mergeCell ref="W44:X44"/>
    <mergeCell ref="K45:M45"/>
    <mergeCell ref="AJ45:AM45"/>
    <mergeCell ref="I46:J46"/>
    <mergeCell ref="K46:M46"/>
    <mergeCell ref="P46:T46"/>
    <mergeCell ref="AB46:AD46"/>
    <mergeCell ref="AK37:AN37"/>
    <mergeCell ref="C38:E38"/>
    <mergeCell ref="F38:J38"/>
    <mergeCell ref="K38:M38"/>
    <mergeCell ref="N38:P38"/>
    <mergeCell ref="Q38:T38"/>
    <mergeCell ref="U38:X38"/>
    <mergeCell ref="Y38:AB38"/>
    <mergeCell ref="AC38:AF38"/>
    <mergeCell ref="AG38:AJ38"/>
    <mergeCell ref="AK38:AN38"/>
    <mergeCell ref="C37:E37"/>
    <mergeCell ref="F37:J37"/>
    <mergeCell ref="K37:M37"/>
    <mergeCell ref="N37:P37"/>
    <mergeCell ref="Q37:T37"/>
    <mergeCell ref="U37:X37"/>
    <mergeCell ref="Y37:AB37"/>
    <mergeCell ref="AC37:AF37"/>
    <mergeCell ref="AG37:AJ37"/>
    <mergeCell ref="C36:E36"/>
    <mergeCell ref="F36:J36"/>
    <mergeCell ref="K36:M36"/>
    <mergeCell ref="N36:P36"/>
    <mergeCell ref="Q36:T36"/>
    <mergeCell ref="U36:X36"/>
    <mergeCell ref="Y36:AB36"/>
    <mergeCell ref="AC36:AF36"/>
    <mergeCell ref="AG36:AJ36"/>
    <mergeCell ref="AK36:AN36"/>
    <mergeCell ref="C35:E35"/>
    <mergeCell ref="F35:J35"/>
    <mergeCell ref="K35:M35"/>
    <mergeCell ref="N35:P35"/>
    <mergeCell ref="Q35:T35"/>
    <mergeCell ref="U35:X35"/>
    <mergeCell ref="Y35:AB35"/>
    <mergeCell ref="AC35:AF35"/>
    <mergeCell ref="AG35:AJ35"/>
    <mergeCell ref="AK35:AN35"/>
    <mergeCell ref="AC33:AF33"/>
    <mergeCell ref="AG33:AJ33"/>
    <mergeCell ref="AK33:AN33"/>
    <mergeCell ref="D34:E34"/>
    <mergeCell ref="F34:I34"/>
    <mergeCell ref="K34:M34"/>
    <mergeCell ref="N34:P34"/>
    <mergeCell ref="Q34:T34"/>
    <mergeCell ref="U34:X34"/>
    <mergeCell ref="Y34:AB34"/>
    <mergeCell ref="F33:I33"/>
    <mergeCell ref="K33:M33"/>
    <mergeCell ref="N33:P33"/>
    <mergeCell ref="Q33:T33"/>
    <mergeCell ref="U33:X33"/>
    <mergeCell ref="Y33:AB33"/>
    <mergeCell ref="D32:E33"/>
    <mergeCell ref="F32:I32"/>
    <mergeCell ref="K32:M32"/>
    <mergeCell ref="N32:P32"/>
    <mergeCell ref="AC34:AF34"/>
    <mergeCell ref="AG34:AJ34"/>
    <mergeCell ref="AK34:AN34"/>
    <mergeCell ref="C28:C31"/>
    <mergeCell ref="D28:E28"/>
    <mergeCell ref="F28:I28"/>
    <mergeCell ref="K28:M28"/>
    <mergeCell ref="N28:P28"/>
    <mergeCell ref="Q28:T28"/>
    <mergeCell ref="AK30:AN30"/>
    <mergeCell ref="D31:E31"/>
    <mergeCell ref="F31:I31"/>
    <mergeCell ref="K31:M31"/>
    <mergeCell ref="N31:P31"/>
    <mergeCell ref="Q31:T31"/>
    <mergeCell ref="Q32:T32"/>
    <mergeCell ref="U32:X32"/>
    <mergeCell ref="Y32:AB32"/>
    <mergeCell ref="AC32:AF32"/>
    <mergeCell ref="AG32:AJ32"/>
    <mergeCell ref="AK32:AN32"/>
    <mergeCell ref="U31:X31"/>
    <mergeCell ref="Y31:AB31"/>
    <mergeCell ref="AC31:AF31"/>
    <mergeCell ref="AG31:AJ31"/>
    <mergeCell ref="AK31:AN31"/>
    <mergeCell ref="C32:C34"/>
    <mergeCell ref="U28:X28"/>
    <mergeCell ref="Y28:AB28"/>
    <mergeCell ref="AC28:AF28"/>
    <mergeCell ref="AG28:AJ28"/>
    <mergeCell ref="D30:E30"/>
    <mergeCell ref="F30:I30"/>
    <mergeCell ref="K30:M30"/>
    <mergeCell ref="N30:P30"/>
    <mergeCell ref="Q30:T30"/>
    <mergeCell ref="U30:X30"/>
    <mergeCell ref="Y30:AB30"/>
    <mergeCell ref="AC30:AF30"/>
    <mergeCell ref="AG30:AJ30"/>
    <mergeCell ref="AK27:AL27"/>
    <mergeCell ref="AK28:AN28"/>
    <mergeCell ref="D29:E29"/>
    <mergeCell ref="F29:I29"/>
    <mergeCell ref="K29:M29"/>
    <mergeCell ref="N29:P29"/>
    <mergeCell ref="Q29:T29"/>
    <mergeCell ref="U29:X29"/>
    <mergeCell ref="Y29:AB29"/>
    <mergeCell ref="AC29:AF29"/>
    <mergeCell ref="AG29:AJ29"/>
    <mergeCell ref="AK29:AN29"/>
    <mergeCell ref="AM27:AN27"/>
    <mergeCell ref="AK25:AN25"/>
    <mergeCell ref="C26:J26"/>
    <mergeCell ref="K26:AB26"/>
    <mergeCell ref="AC26:AN26"/>
    <mergeCell ref="C27:E27"/>
    <mergeCell ref="F27:J27"/>
    <mergeCell ref="K27:M27"/>
    <mergeCell ref="N27:P27"/>
    <mergeCell ref="Q27:T27"/>
    <mergeCell ref="U27:X27"/>
    <mergeCell ref="C25:I25"/>
    <mergeCell ref="K25:M25"/>
    <mergeCell ref="N25:P25"/>
    <mergeCell ref="Q25:T25"/>
    <mergeCell ref="U25:X25"/>
    <mergeCell ref="Y25:AB25"/>
    <mergeCell ref="AC25:AF25"/>
    <mergeCell ref="AG25:AJ25"/>
    <mergeCell ref="AI27:AJ27"/>
    <mergeCell ref="Y27:AB27"/>
    <mergeCell ref="AC27:AF27"/>
    <mergeCell ref="AG27:AH27"/>
    <mergeCell ref="AK23:AN23"/>
    <mergeCell ref="C24:F24"/>
    <mergeCell ref="G24:J24"/>
    <mergeCell ref="K24:M24"/>
    <mergeCell ref="N24:P24"/>
    <mergeCell ref="Q24:T24"/>
    <mergeCell ref="U24:X24"/>
    <mergeCell ref="Y24:AB24"/>
    <mergeCell ref="AC24:AF24"/>
    <mergeCell ref="AG24:AJ24"/>
    <mergeCell ref="AK24:AN24"/>
    <mergeCell ref="C23:F23"/>
    <mergeCell ref="G23:J23"/>
    <mergeCell ref="K23:M23"/>
    <mergeCell ref="N23:P23"/>
    <mergeCell ref="Q23:T23"/>
    <mergeCell ref="U23:X23"/>
    <mergeCell ref="Y23:AB23"/>
    <mergeCell ref="AC23:AF23"/>
    <mergeCell ref="AG23:AJ23"/>
    <mergeCell ref="AK21:AN21"/>
    <mergeCell ref="C22:F22"/>
    <mergeCell ref="G22:J22"/>
    <mergeCell ref="K22:M22"/>
    <mergeCell ref="N22:P22"/>
    <mergeCell ref="Q22:T22"/>
    <mergeCell ref="U22:X22"/>
    <mergeCell ref="Y22:AB22"/>
    <mergeCell ref="AC22:AF22"/>
    <mergeCell ref="AG22:AJ22"/>
    <mergeCell ref="AK22:AN22"/>
    <mergeCell ref="C21:F21"/>
    <mergeCell ref="G21:J21"/>
    <mergeCell ref="K21:M21"/>
    <mergeCell ref="N21:P21"/>
    <mergeCell ref="Q21:T21"/>
    <mergeCell ref="U21:X21"/>
    <mergeCell ref="Y21:AB21"/>
    <mergeCell ref="AC21:AF21"/>
    <mergeCell ref="AG21:AJ21"/>
    <mergeCell ref="C18:F19"/>
    <mergeCell ref="G18:J19"/>
    <mergeCell ref="K18:AB18"/>
    <mergeCell ref="AC18:AN18"/>
    <mergeCell ref="K19:M19"/>
    <mergeCell ref="N19:P19"/>
    <mergeCell ref="AK19:AL19"/>
    <mergeCell ref="AM19:AN19"/>
    <mergeCell ref="C20:F20"/>
    <mergeCell ref="G20:J20"/>
    <mergeCell ref="K20:M20"/>
    <mergeCell ref="N20:P20"/>
    <mergeCell ref="Q20:T20"/>
    <mergeCell ref="U20:X20"/>
    <mergeCell ref="Y20:AB20"/>
    <mergeCell ref="AC20:AF20"/>
    <mergeCell ref="Q19:T19"/>
    <mergeCell ref="U19:X19"/>
    <mergeCell ref="Y19:AB19"/>
    <mergeCell ref="AC19:AF19"/>
    <mergeCell ref="AG19:AH19"/>
    <mergeCell ref="AI19:AJ19"/>
    <mergeCell ref="AG20:AJ20"/>
    <mergeCell ref="AK20:AN20"/>
    <mergeCell ref="C13:D13"/>
    <mergeCell ref="E13:X13"/>
    <mergeCell ref="Y13:AF13"/>
    <mergeCell ref="AG13:AN13"/>
    <mergeCell ref="C14:D17"/>
    <mergeCell ref="E14:X17"/>
    <mergeCell ref="Y14:AF14"/>
    <mergeCell ref="AG14:AN14"/>
    <mergeCell ref="Y15:AF15"/>
    <mergeCell ref="AG15:AN15"/>
    <mergeCell ref="Y16:AF16"/>
    <mergeCell ref="AG16:AN16"/>
    <mergeCell ref="Y17:AF17"/>
    <mergeCell ref="AG17:AN17"/>
    <mergeCell ref="AE9:AN9"/>
    <mergeCell ref="AJ10:AN10"/>
    <mergeCell ref="C12:D12"/>
    <mergeCell ref="E12:X12"/>
    <mergeCell ref="Y12:AB12"/>
    <mergeCell ref="AE12:AF12"/>
    <mergeCell ref="AG12:AH12"/>
    <mergeCell ref="AI12:AJ12"/>
    <mergeCell ref="AK12:AL12"/>
  </mergeCells>
  <phoneticPr fontId="14"/>
  <conditionalFormatting sqref="Y20:AB24 Y28:AB38 Y78:AB88 Y128:AB136 Y138:AB138 Y178:AB188">
    <cfRule type="expression" dxfId="101" priority="8">
      <formula>$Y20&lt;0</formula>
    </cfRule>
  </conditionalFormatting>
  <conditionalFormatting sqref="Y70:AB74">
    <cfRule type="expression" dxfId="100" priority="6">
      <formula>$Y70&lt;0</formula>
    </cfRule>
  </conditionalFormatting>
  <conditionalFormatting sqref="Y120:AB124">
    <cfRule type="expression" dxfId="99" priority="4">
      <formula>$Y120&lt;0</formula>
    </cfRule>
  </conditionalFormatting>
  <conditionalFormatting sqref="Y170:AB174">
    <cfRule type="expression" dxfId="98" priority="2">
      <formula>$Y170&lt;0</formula>
    </cfRule>
  </conditionalFormatting>
  <conditionalFormatting sqref="AE9">
    <cfRule type="containsText" dxfId="97" priority="7" operator="containsText" text="支出金額と収入金額が一致していません">
      <formula>NOT(ISERROR(SEARCH("支出金額と収入金額が一致していません",AE9)))</formula>
    </cfRule>
  </conditionalFormatting>
  <conditionalFormatting sqref="AE59">
    <cfRule type="containsText" dxfId="96" priority="5" operator="containsText" text="支出金額と収入金額が一致していません">
      <formula>NOT(ISERROR(SEARCH("支出金額と収入金額が一致していません",AE59)))</formula>
    </cfRule>
  </conditionalFormatting>
  <conditionalFormatting sqref="AE109">
    <cfRule type="containsText" dxfId="95" priority="3" operator="containsText" text="支出金額と収入金額が一致していません">
      <formula>NOT(ISERROR(SEARCH("支出金額と収入金額が一致していません",AE109)))</formula>
    </cfRule>
  </conditionalFormatting>
  <conditionalFormatting sqref="AE159">
    <cfRule type="containsText" dxfId="94" priority="1" operator="containsText" text="支出金額と収入金額が一致していません">
      <formula>NOT(ISERROR(SEARCH("支出金額と収入金額が一致していません",AE159)))</formula>
    </cfRule>
  </conditionalFormatting>
  <dataValidations count="7">
    <dataValidation type="list" allowBlank="1" showInputMessage="1" showErrorMessage="1" sqref="O44:O46 AK42 AH42 AE42 AJ44 AG44:AG45 AD44 AA44:AA46 R44 Z46 H48:H51 AB42 Z96 AA90:AN91 AB92 H98:H101 AB142 Z146 H148:H151 O144:O146 AK142 AH142 AE142 AJ144 AG144:AG145 AD144 AA144:AA146 R144 AA40:AN41 AA140:AN141 O94:O96 AK92 AH92 AE92 AJ94 AG94:AG95 AD94 AA94:AA96 R94" xr:uid="{851CA1A1-3EE3-46AF-BF3D-9F9D169FF943}">
      <formula1>#REF!</formula1>
    </dataValidation>
    <dataValidation type="list" allowBlank="1" showInputMessage="1" showErrorMessage="1" sqref="H198:H201" xr:uid="{B0D7AC49-2961-4D21-AC2C-860F9CA7C710}">
      <formula1>$AP$52</formula1>
    </dataValidation>
    <dataValidation type="list" allowBlank="1" showInputMessage="1" showErrorMessage="1" sqref="AB192" xr:uid="{2C5E3612-045B-4F70-B7AA-C759E044BFB8}">
      <formula1>$AP$47:$AP$48</formula1>
    </dataValidation>
    <dataValidation type="list" allowBlank="1" showInputMessage="1" showErrorMessage="1" sqref="O194:O196 AK192 AH192 AE192 AJ194 AG194:AG195 AD194 AA194:AA196 R194" xr:uid="{76CEF03B-652A-4529-B6CF-CD1AEA5CA248}">
      <formula1>$AP$49:$AP$50</formula1>
    </dataValidation>
    <dataValidation type="list" allowBlank="1" showInputMessage="1" showErrorMessage="1" sqref="AA191:AN191" xr:uid="{7001CCDD-1FE8-446D-8A35-62D75C5F2842}">
      <formula1>$AP$33:$AP$42</formula1>
    </dataValidation>
    <dataValidation type="list" allowBlank="1" showInputMessage="1" showErrorMessage="1" sqref="Z196" xr:uid="{8B818666-5D9D-49E9-9E65-3151D700102D}">
      <formula1>$AP$44:$AP$45</formula1>
    </dataValidation>
    <dataValidation type="list" allowBlank="1" showInputMessage="1" showErrorMessage="1" sqref="AA190:AN190" xr:uid="{4F4C1D31-6E04-49E8-8C15-A694BBF4564C}">
      <formula1>$AP$28:$AP$31</formula1>
    </dataValidation>
  </dataValidations>
  <printOptions horizontalCentered="1"/>
  <pageMargins left="0.39370078740157483" right="0.43307086614173229" top="0.78740157480314965" bottom="0.78740157480314965" header="0.51181102362204722" footer="0.51181102362204722"/>
  <pageSetup paperSize="9" scale="73" orientation="landscape" r:id="rId1"/>
  <headerFooter alignWithMargins="0"/>
  <rowBreaks count="1" manualBreakCount="1">
    <brk id="7" min="2" max="3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15B5-4AFF-40B4-80D2-29ED9BFF575A}">
  <sheetPr codeName="Sheet15">
    <tabColor theme="8" tint="-0.499984740745262"/>
    <pageSetUpPr fitToPage="1"/>
  </sheetPr>
  <dimension ref="B1:AN50"/>
  <sheetViews>
    <sheetView view="pageBreakPreview" zoomScaleNormal="100" zoomScaleSheetLayoutView="100" zoomScalePageLayoutView="70" workbookViewId="0">
      <selection activeCell="E41" sqref="E41:F41"/>
    </sheetView>
  </sheetViews>
  <sheetFormatPr defaultColWidth="9" defaultRowHeight="13" x14ac:dyDescent="0.2"/>
  <cols>
    <col min="1" max="1" width="2.6328125" style="76" customWidth="1"/>
    <col min="2" max="2" width="2.81640625" style="76" customWidth="1"/>
    <col min="3" max="3" width="8.1796875" style="76" customWidth="1"/>
    <col min="4" max="4" width="3.08984375" style="76" customWidth="1"/>
    <col min="5" max="5" width="4.453125" style="76" customWidth="1"/>
    <col min="6" max="6" width="10.08984375" style="76" customWidth="1"/>
    <col min="7" max="7" width="6" style="76" customWidth="1"/>
    <col min="8" max="8" width="3.6328125" style="76" customWidth="1"/>
    <col min="9" max="9" width="3.81640625" style="76" customWidth="1"/>
    <col min="10" max="10" width="6.1796875" style="76" customWidth="1"/>
    <col min="11" max="11" width="3.1796875" style="76" customWidth="1"/>
    <col min="12" max="12" width="3.90625" style="76" customWidth="1"/>
    <col min="13" max="13" width="5.36328125" style="76" customWidth="1"/>
    <col min="14" max="14" width="4.453125" style="76" bestFit="1" customWidth="1"/>
    <col min="15" max="15" width="3" style="76" customWidth="1"/>
    <col min="16" max="16" width="3.81640625" style="76" customWidth="1"/>
    <col min="17" max="17" width="3.08984375" style="76" customWidth="1"/>
    <col min="18" max="18" width="3.81640625" style="76" customWidth="1"/>
    <col min="19" max="19" width="3.6328125" style="76" customWidth="1"/>
    <col min="20" max="35" width="3.81640625" style="76" customWidth="1"/>
    <col min="36" max="36" width="3.36328125" style="76" customWidth="1"/>
    <col min="37" max="39" width="3.81640625" style="76" customWidth="1"/>
    <col min="40" max="40" width="5.6328125" style="76" customWidth="1"/>
    <col min="41" max="41" width="26.36328125" style="76" bestFit="1" customWidth="1"/>
    <col min="42" max="16384" width="9" style="76"/>
  </cols>
  <sheetData>
    <row r="1" spans="2:40" x14ac:dyDescent="0.2">
      <c r="B1" s="74" t="s">
        <v>2</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1053" t="str">
        <f>IF(COUNTIF(J50:AM50,"ok")=COUNTA(J50:AM50),"ok","支出金額と収入金額が一致していません")</f>
        <v>ok</v>
      </c>
      <c r="AE1" s="1053"/>
      <c r="AF1" s="1053"/>
      <c r="AG1" s="1053"/>
      <c r="AH1" s="1053"/>
      <c r="AI1" s="1053"/>
      <c r="AJ1" s="1053"/>
      <c r="AK1" s="1053"/>
      <c r="AL1" s="1053"/>
      <c r="AM1" s="1053"/>
    </row>
    <row r="2" spans="2:40" x14ac:dyDescent="0.2">
      <c r="B2" s="77"/>
      <c r="C2" s="77"/>
      <c r="D2" s="77"/>
      <c r="E2" s="77"/>
      <c r="F2" s="1053" t="s">
        <v>186</v>
      </c>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t="s">
        <v>224</v>
      </c>
      <c r="AJ2" s="1053"/>
      <c r="AK2" s="1053"/>
      <c r="AL2" s="1053"/>
      <c r="AM2" s="1053"/>
    </row>
    <row r="3" spans="2:40" ht="14.25" customHeight="1" x14ac:dyDescent="0.2">
      <c r="B3" s="1420" t="s">
        <v>240</v>
      </c>
      <c r="C3" s="1420"/>
      <c r="D3" s="1420"/>
      <c r="E3" s="1420"/>
      <c r="F3" s="1420"/>
      <c r="G3" s="1420"/>
      <c r="H3" s="1420"/>
      <c r="I3" s="1420"/>
      <c r="J3" s="1420"/>
      <c r="K3" s="1420"/>
      <c r="L3" s="1420"/>
      <c r="M3" s="1420"/>
      <c r="N3" s="1420"/>
      <c r="O3" s="1420"/>
      <c r="P3" s="1420"/>
      <c r="Q3" s="1420"/>
      <c r="R3" s="1420"/>
      <c r="S3" s="1420"/>
      <c r="T3" s="1420"/>
      <c r="U3" s="1420"/>
      <c r="V3" s="1420"/>
      <c r="W3" s="1420"/>
      <c r="X3" s="1420"/>
      <c r="Y3" s="1420"/>
      <c r="Z3" s="1420"/>
      <c r="AA3" s="1420"/>
      <c r="AB3" s="1420"/>
      <c r="AC3" s="1420"/>
      <c r="AD3" s="1420"/>
      <c r="AE3" s="1420"/>
      <c r="AF3" s="1420"/>
      <c r="AG3" s="1420"/>
      <c r="AH3" s="1420"/>
      <c r="AI3" s="1420"/>
      <c r="AJ3" s="1420"/>
      <c r="AK3" s="1420"/>
      <c r="AL3" s="1420"/>
      <c r="AM3" s="1420"/>
    </row>
    <row r="4" spans="2:40" ht="14.25" customHeight="1" x14ac:dyDescent="0.2">
      <c r="B4" s="1023" t="s">
        <v>3</v>
      </c>
      <c r="C4" s="1024"/>
      <c r="D4" s="1421" t="s">
        <v>241</v>
      </c>
      <c r="E4" s="1422"/>
      <c r="F4" s="1422"/>
      <c r="G4" s="1422"/>
      <c r="H4" s="1422"/>
      <c r="I4" s="1422"/>
      <c r="J4" s="1422"/>
      <c r="K4" s="1422"/>
      <c r="L4" s="1422"/>
      <c r="M4" s="1422"/>
      <c r="N4" s="1422"/>
      <c r="O4" s="1422"/>
      <c r="P4" s="1422"/>
      <c r="Q4" s="1422"/>
      <c r="R4" s="1422"/>
      <c r="S4" s="1422"/>
      <c r="T4" s="1422"/>
      <c r="U4" s="1422"/>
      <c r="V4" s="1422"/>
      <c r="W4" s="1423"/>
      <c r="X4" s="1424" t="s">
        <v>4</v>
      </c>
      <c r="Y4" s="1424"/>
      <c r="Z4" s="1424"/>
      <c r="AA4" s="1424"/>
      <c r="AB4" s="170"/>
      <c r="AC4" s="171"/>
      <c r="AD4" s="1425"/>
      <c r="AE4" s="1425"/>
      <c r="AF4" s="1315" t="s">
        <v>5</v>
      </c>
      <c r="AG4" s="1315"/>
      <c r="AH4" s="1425"/>
      <c r="AI4" s="1425"/>
      <c r="AJ4" s="1315" t="s">
        <v>6</v>
      </c>
      <c r="AK4" s="1315"/>
      <c r="AL4" s="172"/>
      <c r="AM4" s="173"/>
    </row>
    <row r="5" spans="2:40" ht="14.25" customHeight="1" x14ac:dyDescent="0.2">
      <c r="B5" s="1023" t="s">
        <v>189</v>
      </c>
      <c r="C5" s="1024"/>
      <c r="D5" s="1426"/>
      <c r="E5" s="1426"/>
      <c r="F5" s="1426"/>
      <c r="G5" s="1426"/>
      <c r="H5" s="1426"/>
      <c r="I5" s="1426"/>
      <c r="J5" s="1426"/>
      <c r="K5" s="1426"/>
      <c r="L5" s="1426"/>
      <c r="M5" s="1426"/>
      <c r="N5" s="1426"/>
      <c r="O5" s="1426"/>
      <c r="P5" s="1426"/>
      <c r="Q5" s="1426"/>
      <c r="R5" s="1426"/>
      <c r="S5" s="1426"/>
      <c r="T5" s="1426"/>
      <c r="U5" s="1426"/>
      <c r="V5" s="1426"/>
      <c r="W5" s="1426"/>
      <c r="X5" s="1427" t="s">
        <v>7</v>
      </c>
      <c r="Y5" s="1427"/>
      <c r="Z5" s="1427"/>
      <c r="AA5" s="1427"/>
      <c r="AB5" s="1428"/>
      <c r="AC5" s="1428"/>
      <c r="AD5" s="1428"/>
      <c r="AE5" s="1429"/>
      <c r="AF5" s="1430" t="s">
        <v>8</v>
      </c>
      <c r="AG5" s="1428"/>
      <c r="AH5" s="1428"/>
      <c r="AI5" s="1428"/>
      <c r="AJ5" s="1428"/>
      <c r="AK5" s="1428"/>
      <c r="AL5" s="1428"/>
      <c r="AM5" s="1429"/>
    </row>
    <row r="6" spans="2:40" ht="14.25" customHeight="1" x14ac:dyDescent="0.2">
      <c r="B6" s="1030" t="s">
        <v>9</v>
      </c>
      <c r="C6" s="1031"/>
      <c r="D6" s="1431"/>
      <c r="E6" s="1432"/>
      <c r="F6" s="1432"/>
      <c r="G6" s="1432"/>
      <c r="H6" s="1432"/>
      <c r="I6" s="1432"/>
      <c r="J6" s="1432"/>
      <c r="K6" s="1432"/>
      <c r="L6" s="1432"/>
      <c r="M6" s="1432"/>
      <c r="N6" s="1432"/>
      <c r="O6" s="1432"/>
      <c r="P6" s="1432"/>
      <c r="Q6" s="1432"/>
      <c r="R6" s="1432"/>
      <c r="S6" s="1432"/>
      <c r="T6" s="1432"/>
      <c r="U6" s="1432"/>
      <c r="V6" s="1432"/>
      <c r="W6" s="1433"/>
      <c r="X6" s="1440"/>
      <c r="Y6" s="1440"/>
      <c r="Z6" s="1440"/>
      <c r="AA6" s="1440"/>
      <c r="AB6" s="1440"/>
      <c r="AC6" s="1440"/>
      <c r="AD6" s="1440"/>
      <c r="AE6" s="1441"/>
      <c r="AF6" s="1442"/>
      <c r="AG6" s="1440"/>
      <c r="AH6" s="1440"/>
      <c r="AI6" s="1440"/>
      <c r="AJ6" s="1440"/>
      <c r="AK6" s="1440"/>
      <c r="AL6" s="1440"/>
      <c r="AM6" s="1441"/>
    </row>
    <row r="7" spans="2:40" ht="14.25" customHeight="1" x14ac:dyDescent="0.2">
      <c r="B7" s="1032"/>
      <c r="C7" s="1033"/>
      <c r="D7" s="1434"/>
      <c r="E7" s="1435"/>
      <c r="F7" s="1435"/>
      <c r="G7" s="1435"/>
      <c r="H7" s="1435"/>
      <c r="I7" s="1435"/>
      <c r="J7" s="1435"/>
      <c r="K7" s="1435"/>
      <c r="L7" s="1435"/>
      <c r="M7" s="1435"/>
      <c r="N7" s="1435"/>
      <c r="O7" s="1435"/>
      <c r="P7" s="1435"/>
      <c r="Q7" s="1435"/>
      <c r="R7" s="1435"/>
      <c r="S7" s="1435"/>
      <c r="T7" s="1435"/>
      <c r="U7" s="1435"/>
      <c r="V7" s="1435"/>
      <c r="W7" s="1436"/>
      <c r="X7" s="1443"/>
      <c r="Y7" s="1443"/>
      <c r="Z7" s="1443"/>
      <c r="AA7" s="1443"/>
      <c r="AB7" s="1443"/>
      <c r="AC7" s="1443"/>
      <c r="AD7" s="1443"/>
      <c r="AE7" s="1444"/>
      <c r="AF7" s="1445"/>
      <c r="AG7" s="1443"/>
      <c r="AH7" s="1443"/>
      <c r="AI7" s="1443"/>
      <c r="AJ7" s="1443"/>
      <c r="AK7" s="1443"/>
      <c r="AL7" s="1443"/>
      <c r="AM7" s="1444"/>
    </row>
    <row r="8" spans="2:40" ht="14.25" customHeight="1" x14ac:dyDescent="0.2">
      <c r="B8" s="1032"/>
      <c r="C8" s="1033"/>
      <c r="D8" s="1434"/>
      <c r="E8" s="1435"/>
      <c r="F8" s="1435"/>
      <c r="G8" s="1435"/>
      <c r="H8" s="1435"/>
      <c r="I8" s="1435"/>
      <c r="J8" s="1435"/>
      <c r="K8" s="1435"/>
      <c r="L8" s="1435"/>
      <c r="M8" s="1435"/>
      <c r="N8" s="1435"/>
      <c r="O8" s="1435"/>
      <c r="P8" s="1435"/>
      <c r="Q8" s="1435"/>
      <c r="R8" s="1435"/>
      <c r="S8" s="1435"/>
      <c r="T8" s="1435"/>
      <c r="U8" s="1435"/>
      <c r="V8" s="1435"/>
      <c r="W8" s="1436"/>
      <c r="X8" s="1443"/>
      <c r="Y8" s="1443"/>
      <c r="Z8" s="1443"/>
      <c r="AA8" s="1443"/>
      <c r="AB8" s="1443"/>
      <c r="AC8" s="1443"/>
      <c r="AD8" s="1443"/>
      <c r="AE8" s="1444"/>
      <c r="AF8" s="1445"/>
      <c r="AG8" s="1443"/>
      <c r="AH8" s="1443"/>
      <c r="AI8" s="1443"/>
      <c r="AJ8" s="1443"/>
      <c r="AK8" s="1443"/>
      <c r="AL8" s="1443"/>
      <c r="AM8" s="1444"/>
    </row>
    <row r="9" spans="2:40" ht="14.25" customHeight="1" thickBot="1" x14ac:dyDescent="0.25">
      <c r="B9" s="1034"/>
      <c r="C9" s="1035"/>
      <c r="D9" s="1437"/>
      <c r="E9" s="1438"/>
      <c r="F9" s="1438"/>
      <c r="G9" s="1438"/>
      <c r="H9" s="1438"/>
      <c r="I9" s="1438"/>
      <c r="J9" s="1438"/>
      <c r="K9" s="1438"/>
      <c r="L9" s="1438"/>
      <c r="M9" s="1438"/>
      <c r="N9" s="1438"/>
      <c r="O9" s="1438"/>
      <c r="P9" s="1438"/>
      <c r="Q9" s="1438"/>
      <c r="R9" s="1438"/>
      <c r="S9" s="1438"/>
      <c r="T9" s="1438"/>
      <c r="U9" s="1438"/>
      <c r="V9" s="1438"/>
      <c r="W9" s="1439"/>
      <c r="X9" s="1446"/>
      <c r="Y9" s="1446"/>
      <c r="Z9" s="1446"/>
      <c r="AA9" s="1446"/>
      <c r="AB9" s="1446"/>
      <c r="AC9" s="1446"/>
      <c r="AD9" s="1446"/>
      <c r="AE9" s="1447"/>
      <c r="AF9" s="1448"/>
      <c r="AG9" s="1446"/>
      <c r="AH9" s="1446"/>
      <c r="AI9" s="1446"/>
      <c r="AJ9" s="1446"/>
      <c r="AK9" s="1446"/>
      <c r="AL9" s="1446"/>
      <c r="AM9" s="1447"/>
    </row>
    <row r="10" spans="2:40" ht="14.25" customHeight="1" thickTop="1" x14ac:dyDescent="0.2">
      <c r="B10" s="1057" t="s">
        <v>10</v>
      </c>
      <c r="C10" s="1058"/>
      <c r="D10" s="1027"/>
      <c r="E10" s="1027"/>
      <c r="F10" s="1029" t="s">
        <v>242</v>
      </c>
      <c r="G10" s="1027"/>
      <c r="H10" s="1027"/>
      <c r="I10" s="1028"/>
      <c r="J10" s="1064" t="s">
        <v>12</v>
      </c>
      <c r="K10" s="1064"/>
      <c r="L10" s="1064"/>
      <c r="M10" s="1064"/>
      <c r="N10" s="1064"/>
      <c r="O10" s="1064"/>
      <c r="P10" s="1064"/>
      <c r="Q10" s="1064"/>
      <c r="R10" s="1064"/>
      <c r="S10" s="1064"/>
      <c r="T10" s="1064"/>
      <c r="U10" s="1064"/>
      <c r="V10" s="1064"/>
      <c r="W10" s="1064"/>
      <c r="X10" s="1065"/>
      <c r="Y10" s="1065"/>
      <c r="Z10" s="1065"/>
      <c r="AA10" s="1066"/>
      <c r="AB10" s="1027" t="s">
        <v>13</v>
      </c>
      <c r="AC10" s="1027"/>
      <c r="AD10" s="1027"/>
      <c r="AE10" s="1027"/>
      <c r="AF10" s="1058"/>
      <c r="AG10" s="1058"/>
      <c r="AH10" s="1058"/>
      <c r="AI10" s="1058"/>
      <c r="AJ10" s="1058"/>
      <c r="AK10" s="1058"/>
      <c r="AL10" s="1058"/>
      <c r="AM10" s="1067"/>
    </row>
    <row r="11" spans="2:40" ht="14.25" customHeight="1" x14ac:dyDescent="0.2">
      <c r="B11" s="1059"/>
      <c r="C11" s="1060"/>
      <c r="D11" s="1060"/>
      <c r="E11" s="1060"/>
      <c r="F11" s="1029"/>
      <c r="G11" s="1027"/>
      <c r="H11" s="1027"/>
      <c r="I11" s="1028"/>
      <c r="J11" s="1068"/>
      <c r="K11" s="1064"/>
      <c r="L11" s="1069"/>
      <c r="M11" s="1070" t="s">
        <v>14</v>
      </c>
      <c r="N11" s="1071"/>
      <c r="O11" s="1071"/>
      <c r="P11" s="1070" t="s">
        <v>15</v>
      </c>
      <c r="Q11" s="1071"/>
      <c r="R11" s="1071"/>
      <c r="S11" s="1089"/>
      <c r="T11" s="1090" t="s">
        <v>16</v>
      </c>
      <c r="U11" s="1026"/>
      <c r="V11" s="1026"/>
      <c r="W11" s="1091"/>
      <c r="X11" s="1026" t="s">
        <v>17</v>
      </c>
      <c r="Y11" s="1026"/>
      <c r="Z11" s="1026"/>
      <c r="AA11" s="1091"/>
      <c r="AB11" s="1026" t="s">
        <v>18</v>
      </c>
      <c r="AC11" s="1026"/>
      <c r="AD11" s="1026"/>
      <c r="AE11" s="1091"/>
      <c r="AF11" s="1092">
        <v>3</v>
      </c>
      <c r="AG11" s="1093"/>
      <c r="AH11" s="1275" t="s">
        <v>19</v>
      </c>
      <c r="AI11" s="1276"/>
      <c r="AJ11" s="1273">
        <v>4</v>
      </c>
      <c r="AK11" s="1274"/>
      <c r="AL11" s="1275" t="s">
        <v>20</v>
      </c>
      <c r="AM11" s="1276"/>
    </row>
    <row r="12" spans="2:40" ht="14.25" customHeight="1" x14ac:dyDescent="0.2">
      <c r="B12" s="779" t="s">
        <v>0</v>
      </c>
      <c r="C12" s="779"/>
      <c r="D12" s="779"/>
      <c r="E12" s="779"/>
      <c r="F12" s="174"/>
      <c r="G12" s="175"/>
      <c r="H12" s="175"/>
      <c r="I12" s="176">
        <v>3</v>
      </c>
      <c r="J12" s="1449" t="s">
        <v>553</v>
      </c>
      <c r="K12" s="1449"/>
      <c r="L12" s="1450"/>
      <c r="M12" s="1451"/>
      <c r="N12" s="1317"/>
      <c r="O12" s="1317"/>
      <c r="P12" s="1451"/>
      <c r="Q12" s="1317"/>
      <c r="R12" s="1317"/>
      <c r="S12" s="1452"/>
      <c r="T12" s="1453"/>
      <c r="U12" s="1453"/>
      <c r="V12" s="1453"/>
      <c r="W12" s="1454"/>
      <c r="X12" s="1453"/>
      <c r="Y12" s="1453"/>
      <c r="Z12" s="1453"/>
      <c r="AA12" s="1453"/>
      <c r="AB12" s="1455"/>
      <c r="AC12" s="1456"/>
      <c r="AD12" s="1456"/>
      <c r="AE12" s="1457"/>
      <c r="AF12" s="1455"/>
      <c r="AG12" s="1456"/>
      <c r="AH12" s="1456"/>
      <c r="AI12" s="1457"/>
      <c r="AJ12" s="1131"/>
      <c r="AK12" s="1131"/>
      <c r="AL12" s="1131"/>
      <c r="AM12" s="1132"/>
      <c r="AN12" s="76" t="str">
        <f>IF($AI$2&lt;&gt;"【起前】","",IF($J12=SUM($AB12:$AM12),"ok","check"))</f>
        <v/>
      </c>
    </row>
    <row r="13" spans="2:40" ht="14.25" customHeight="1" x14ac:dyDescent="0.2">
      <c r="B13" s="779" t="s">
        <v>1</v>
      </c>
      <c r="C13" s="779"/>
      <c r="D13" s="779"/>
      <c r="E13" s="779"/>
      <c r="F13" s="1463" t="str">
        <f>"令和"&amp;'記載例①～④'!$AO3+1&amp;"年3月1日"</f>
        <v>令和8年3月1日</v>
      </c>
      <c r="G13" s="1464"/>
      <c r="H13" s="1464"/>
      <c r="I13" s="1465"/>
      <c r="J13" s="1317"/>
      <c r="K13" s="1317"/>
      <c r="L13" s="1318"/>
      <c r="M13" s="1451"/>
      <c r="N13" s="1317"/>
      <c r="O13" s="1318"/>
      <c r="P13" s="1317"/>
      <c r="Q13" s="1317"/>
      <c r="R13" s="1317"/>
      <c r="S13" s="1452"/>
      <c r="T13" s="1453"/>
      <c r="U13" s="1453"/>
      <c r="V13" s="1453"/>
      <c r="W13" s="1454"/>
      <c r="X13" s="1453"/>
      <c r="Y13" s="1453"/>
      <c r="Z13" s="1453"/>
      <c r="AA13" s="1453"/>
      <c r="AB13" s="1455"/>
      <c r="AC13" s="1456"/>
      <c r="AD13" s="1456"/>
      <c r="AE13" s="1457"/>
      <c r="AF13" s="1455"/>
      <c r="AG13" s="1456"/>
      <c r="AH13" s="1456"/>
      <c r="AI13" s="1457"/>
      <c r="AJ13" s="1131"/>
      <c r="AK13" s="1131"/>
      <c r="AL13" s="1131"/>
      <c r="AM13" s="1132"/>
      <c r="AN13" s="76" t="str">
        <f>IF($AI$2&lt;&gt;"【起前】","",IF($J13=SUM($AB13:$AM13),"ok","check"))</f>
        <v/>
      </c>
    </row>
    <row r="14" spans="2:40" ht="14.25" customHeight="1" x14ac:dyDescent="0.2">
      <c r="B14" s="1458"/>
      <c r="C14" s="1458"/>
      <c r="D14" s="1458"/>
      <c r="E14" s="1459"/>
      <c r="F14" s="1460"/>
      <c r="G14" s="1461"/>
      <c r="H14" s="1461"/>
      <c r="I14" s="1462"/>
      <c r="J14" s="1317"/>
      <c r="K14" s="1317"/>
      <c r="L14" s="1318"/>
      <c r="M14" s="1451"/>
      <c r="N14" s="1317"/>
      <c r="O14" s="1318"/>
      <c r="P14" s="1317"/>
      <c r="Q14" s="1317"/>
      <c r="R14" s="1317"/>
      <c r="S14" s="1452"/>
      <c r="T14" s="1453"/>
      <c r="U14" s="1453"/>
      <c r="V14" s="1453"/>
      <c r="W14" s="1454"/>
      <c r="X14" s="1453"/>
      <c r="Y14" s="1453"/>
      <c r="Z14" s="1453"/>
      <c r="AA14" s="1453"/>
      <c r="AB14" s="1455"/>
      <c r="AC14" s="1456"/>
      <c r="AD14" s="1456"/>
      <c r="AE14" s="1457"/>
      <c r="AF14" s="1455"/>
      <c r="AG14" s="1456"/>
      <c r="AH14" s="1456"/>
      <c r="AI14" s="1457"/>
      <c r="AJ14" s="1131"/>
      <c r="AK14" s="1131"/>
      <c r="AL14" s="1131"/>
      <c r="AM14" s="1132"/>
      <c r="AN14" s="76" t="str">
        <f>IF($AI$2&lt;&gt;"【起前】","",IF($J14=SUM($AB14:$AM14),"ok","check"))</f>
        <v/>
      </c>
    </row>
    <row r="15" spans="2:40" ht="14.25" customHeight="1" x14ac:dyDescent="0.2">
      <c r="B15" s="1466"/>
      <c r="C15" s="1466"/>
      <c r="D15" s="1466"/>
      <c r="E15" s="1314"/>
      <c r="F15" s="177"/>
      <c r="G15" s="178"/>
      <c r="H15" s="178"/>
      <c r="I15" s="179"/>
      <c r="J15" s="1449"/>
      <c r="K15" s="1449"/>
      <c r="L15" s="1450"/>
      <c r="M15" s="1451"/>
      <c r="N15" s="1317"/>
      <c r="O15" s="1317"/>
      <c r="P15" s="1451"/>
      <c r="Q15" s="1317"/>
      <c r="R15" s="1317"/>
      <c r="S15" s="1452"/>
      <c r="T15" s="1453"/>
      <c r="U15" s="1453"/>
      <c r="V15" s="1453"/>
      <c r="W15" s="1454"/>
      <c r="X15" s="1453"/>
      <c r="Y15" s="1453"/>
      <c r="Z15" s="1453"/>
      <c r="AA15" s="1453"/>
      <c r="AB15" s="1455"/>
      <c r="AC15" s="1456"/>
      <c r="AD15" s="1456"/>
      <c r="AE15" s="1457"/>
      <c r="AF15" s="1455"/>
      <c r="AG15" s="1456"/>
      <c r="AH15" s="1456"/>
      <c r="AI15" s="1457"/>
      <c r="AJ15" s="1131"/>
      <c r="AK15" s="1131"/>
      <c r="AL15" s="1131"/>
      <c r="AM15" s="1132"/>
      <c r="AN15" s="76" t="str">
        <f>IF($AI$2&lt;&gt;"【起前】","",IF($J15=SUM($AB15:$AM15),"ok","check"))</f>
        <v/>
      </c>
    </row>
    <row r="16" spans="2:40" ht="14.25" customHeight="1" x14ac:dyDescent="0.2">
      <c r="B16" s="1466"/>
      <c r="C16" s="1466"/>
      <c r="D16" s="1466"/>
      <c r="E16" s="1314"/>
      <c r="F16" s="1460"/>
      <c r="G16" s="1461"/>
      <c r="H16" s="1461"/>
      <c r="I16" s="1462"/>
      <c r="J16" s="1449"/>
      <c r="K16" s="1449"/>
      <c r="L16" s="1450"/>
      <c r="M16" s="1136"/>
      <c r="N16" s="1131"/>
      <c r="O16" s="1131"/>
      <c r="P16" s="1136"/>
      <c r="Q16" s="1131"/>
      <c r="R16" s="1131"/>
      <c r="S16" s="1132"/>
      <c r="T16" s="1471"/>
      <c r="U16" s="1471"/>
      <c r="V16" s="1471"/>
      <c r="W16" s="1472"/>
      <c r="X16" s="1453"/>
      <c r="Y16" s="1453"/>
      <c r="Z16" s="1453"/>
      <c r="AA16" s="1453"/>
      <c r="AB16" s="1455"/>
      <c r="AC16" s="1456"/>
      <c r="AD16" s="1456"/>
      <c r="AE16" s="1457"/>
      <c r="AF16" s="1455"/>
      <c r="AG16" s="1456"/>
      <c r="AH16" s="1456"/>
      <c r="AI16" s="1457"/>
      <c r="AJ16" s="1131"/>
      <c r="AK16" s="1131"/>
      <c r="AL16" s="1131"/>
      <c r="AM16" s="1132"/>
      <c r="AN16" s="76" t="str">
        <f>IF($AI$2&lt;&gt;"【起前】","",IF($J16=SUM($AB16:$AM16),"ok","check"))</f>
        <v/>
      </c>
    </row>
    <row r="17" spans="2:40" ht="14.25" customHeight="1" thickBot="1" x14ac:dyDescent="0.25">
      <c r="B17" s="1286" t="s">
        <v>24</v>
      </c>
      <c r="C17" s="1287"/>
      <c r="D17" s="1287"/>
      <c r="E17" s="1287"/>
      <c r="F17" s="1288"/>
      <c r="G17" s="1288"/>
      <c r="H17" s="1288"/>
      <c r="I17" s="148" t="s">
        <v>25</v>
      </c>
      <c r="J17" s="1467">
        <v>424379</v>
      </c>
      <c r="K17" s="1468"/>
      <c r="L17" s="1469"/>
      <c r="M17" s="1127">
        <f>SUM(M12:O16)</f>
        <v>0</v>
      </c>
      <c r="N17" s="1108"/>
      <c r="O17" s="1108"/>
      <c r="P17" s="1128">
        <f>SUM(P12:S16)</f>
        <v>0</v>
      </c>
      <c r="Q17" s="1129"/>
      <c r="R17" s="1129"/>
      <c r="S17" s="1130"/>
      <c r="T17" s="1467">
        <v>424379</v>
      </c>
      <c r="U17" s="1468"/>
      <c r="V17" s="1468"/>
      <c r="W17" s="1470"/>
      <c r="X17" s="1289">
        <f>SUM(X12:AA16)</f>
        <v>0</v>
      </c>
      <c r="Y17" s="1290"/>
      <c r="Z17" s="1290"/>
      <c r="AA17" s="1292"/>
      <c r="AB17" s="1107">
        <f>SUM(AB12:AE16)</f>
        <v>0</v>
      </c>
      <c r="AC17" s="1108"/>
      <c r="AD17" s="1108"/>
      <c r="AE17" s="1109"/>
      <c r="AF17" s="1107">
        <f>SUM(AF12:AI16)</f>
        <v>0</v>
      </c>
      <c r="AG17" s="1108"/>
      <c r="AH17" s="1108"/>
      <c r="AI17" s="1109"/>
      <c r="AJ17" s="1107">
        <f>SUM(AJ12:AM16)</f>
        <v>0</v>
      </c>
      <c r="AK17" s="1108"/>
      <c r="AL17" s="1108"/>
      <c r="AM17" s="1109"/>
    </row>
    <row r="18" spans="2:40" ht="14.25" customHeight="1" thickTop="1" x14ac:dyDescent="0.2">
      <c r="B18" s="1110" t="s">
        <v>27</v>
      </c>
      <c r="C18" s="1111"/>
      <c r="D18" s="1111"/>
      <c r="E18" s="1058"/>
      <c r="F18" s="1058"/>
      <c r="G18" s="1058"/>
      <c r="H18" s="1058"/>
      <c r="I18" s="1067"/>
      <c r="J18" s="1112" t="s">
        <v>28</v>
      </c>
      <c r="K18" s="1112"/>
      <c r="L18" s="1112"/>
      <c r="M18" s="1113"/>
      <c r="N18" s="1113"/>
      <c r="O18" s="1113"/>
      <c r="P18" s="1113"/>
      <c r="Q18" s="1113"/>
      <c r="R18" s="1113"/>
      <c r="S18" s="1113"/>
      <c r="T18" s="1112"/>
      <c r="U18" s="1112"/>
      <c r="V18" s="1112"/>
      <c r="W18" s="1112"/>
      <c r="X18" s="1112"/>
      <c r="Y18" s="1112"/>
      <c r="Z18" s="1112"/>
      <c r="AA18" s="1112"/>
      <c r="AB18" s="1114" t="s">
        <v>29</v>
      </c>
      <c r="AC18" s="1115"/>
      <c r="AD18" s="1115"/>
      <c r="AE18" s="1115"/>
      <c r="AF18" s="1115"/>
      <c r="AG18" s="1115"/>
      <c r="AH18" s="1115"/>
      <c r="AI18" s="1115"/>
      <c r="AJ18" s="1115"/>
      <c r="AK18" s="1115"/>
      <c r="AL18" s="1115"/>
      <c r="AM18" s="1116"/>
    </row>
    <row r="19" spans="2:40" ht="14.25" customHeight="1" x14ac:dyDescent="0.2">
      <c r="B19" s="1117" t="s">
        <v>31</v>
      </c>
      <c r="C19" s="1117"/>
      <c r="D19" s="1059"/>
      <c r="E19" s="1090" t="s">
        <v>32</v>
      </c>
      <c r="F19" s="1026"/>
      <c r="G19" s="1026"/>
      <c r="H19" s="1026"/>
      <c r="I19" s="1091"/>
      <c r="J19" s="1118"/>
      <c r="K19" s="1119"/>
      <c r="L19" s="1120"/>
      <c r="M19" s="1121" t="s">
        <v>14</v>
      </c>
      <c r="N19" s="1027"/>
      <c r="O19" s="1122"/>
      <c r="P19" s="1121" t="s">
        <v>15</v>
      </c>
      <c r="Q19" s="1027"/>
      <c r="R19" s="1027"/>
      <c r="S19" s="1028"/>
      <c r="T19" s="1090" t="s">
        <v>16</v>
      </c>
      <c r="U19" s="1026"/>
      <c r="V19" s="1026"/>
      <c r="W19" s="1091"/>
      <c r="X19" s="1090" t="s">
        <v>17</v>
      </c>
      <c r="Y19" s="1026"/>
      <c r="Z19" s="1026"/>
      <c r="AA19" s="1091"/>
      <c r="AB19" s="1090" t="s">
        <v>18</v>
      </c>
      <c r="AC19" s="1026"/>
      <c r="AD19" s="1026"/>
      <c r="AE19" s="1091"/>
      <c r="AF19" s="1092">
        <v>3</v>
      </c>
      <c r="AG19" s="1093"/>
      <c r="AH19" s="1275" t="s">
        <v>19</v>
      </c>
      <c r="AI19" s="1276"/>
      <c r="AJ19" s="1273">
        <v>4</v>
      </c>
      <c r="AK19" s="1274"/>
      <c r="AL19" s="1284" t="s">
        <v>20</v>
      </c>
      <c r="AM19" s="1285"/>
    </row>
    <row r="20" spans="2:40" ht="14.25" customHeight="1" x14ac:dyDescent="0.2">
      <c r="B20" s="1479" t="s">
        <v>33</v>
      </c>
      <c r="C20" s="1481" t="s">
        <v>34</v>
      </c>
      <c r="D20" s="1482"/>
      <c r="E20" s="1483"/>
      <c r="F20" s="1484"/>
      <c r="G20" s="1484"/>
      <c r="H20" s="1484"/>
      <c r="I20" s="180" t="s">
        <v>35</v>
      </c>
      <c r="J20" s="1475">
        <v>38924</v>
      </c>
      <c r="K20" s="1449"/>
      <c r="L20" s="1450"/>
      <c r="M20" s="1451"/>
      <c r="N20" s="1317"/>
      <c r="O20" s="1318"/>
      <c r="P20" s="1317"/>
      <c r="Q20" s="1317"/>
      <c r="R20" s="1317"/>
      <c r="S20" s="1452"/>
      <c r="T20" s="1473">
        <v>38924</v>
      </c>
      <c r="U20" s="1473"/>
      <c r="V20" s="1473"/>
      <c r="W20" s="1474"/>
      <c r="X20" s="1453"/>
      <c r="Y20" s="1453"/>
      <c r="Z20" s="1453"/>
      <c r="AA20" s="1453"/>
      <c r="AB20" s="1455"/>
      <c r="AC20" s="1456"/>
      <c r="AD20" s="1456"/>
      <c r="AE20" s="1457"/>
      <c r="AF20" s="1455"/>
      <c r="AG20" s="1456"/>
      <c r="AH20" s="1456"/>
      <c r="AI20" s="1457"/>
      <c r="AJ20" s="1131"/>
      <c r="AK20" s="1131"/>
      <c r="AL20" s="1131"/>
      <c r="AM20" s="1132"/>
      <c r="AN20" s="76" t="str">
        <f t="shared" ref="AN20:AN30" si="0">IF($AI$2&lt;&gt;"【起前】","",IF($J20=SUM($AB20:$AM20),"ok","check"))</f>
        <v/>
      </c>
    </row>
    <row r="21" spans="2:40" ht="14.25" customHeight="1" x14ac:dyDescent="0.2">
      <c r="B21" s="1480"/>
      <c r="C21" s="1314" t="s">
        <v>198</v>
      </c>
      <c r="D21" s="1315"/>
      <c r="E21" s="1314"/>
      <c r="F21" s="1315"/>
      <c r="G21" s="1315"/>
      <c r="H21" s="1315"/>
      <c r="I21" s="180" t="s">
        <v>37</v>
      </c>
      <c r="J21" s="1475"/>
      <c r="K21" s="1449"/>
      <c r="L21" s="1450"/>
      <c r="M21" s="1451"/>
      <c r="N21" s="1317"/>
      <c r="O21" s="1318"/>
      <c r="P21" s="1317"/>
      <c r="Q21" s="1317"/>
      <c r="R21" s="1317"/>
      <c r="S21" s="1452"/>
      <c r="T21" s="1473"/>
      <c r="U21" s="1473"/>
      <c r="V21" s="1473"/>
      <c r="W21" s="1474"/>
      <c r="X21" s="1453"/>
      <c r="Y21" s="1453"/>
      <c r="Z21" s="1453"/>
      <c r="AA21" s="1453"/>
      <c r="AB21" s="1455"/>
      <c r="AC21" s="1456"/>
      <c r="AD21" s="1456"/>
      <c r="AE21" s="1457"/>
      <c r="AF21" s="1455"/>
      <c r="AG21" s="1456"/>
      <c r="AH21" s="1456"/>
      <c r="AI21" s="1457"/>
      <c r="AJ21" s="1131"/>
      <c r="AK21" s="1131"/>
      <c r="AL21" s="1131"/>
      <c r="AM21" s="1132"/>
      <c r="AN21" s="76" t="str">
        <f t="shared" si="0"/>
        <v/>
      </c>
    </row>
    <row r="22" spans="2:40" ht="14.25" customHeight="1" x14ac:dyDescent="0.2">
      <c r="B22" s="1480"/>
      <c r="C22" s="1314"/>
      <c r="D22" s="1315"/>
      <c r="E22" s="1314"/>
      <c r="F22" s="1315"/>
      <c r="G22" s="1315"/>
      <c r="H22" s="1315"/>
      <c r="I22" s="180" t="s">
        <v>39</v>
      </c>
      <c r="J22" s="1475"/>
      <c r="K22" s="1449"/>
      <c r="L22" s="1450"/>
      <c r="M22" s="1451"/>
      <c r="N22" s="1317"/>
      <c r="O22" s="1318"/>
      <c r="P22" s="1317"/>
      <c r="Q22" s="1317"/>
      <c r="R22" s="1317"/>
      <c r="S22" s="1452"/>
      <c r="T22" s="1473"/>
      <c r="U22" s="1473"/>
      <c r="V22" s="1473"/>
      <c r="W22" s="1474"/>
      <c r="X22" s="1453"/>
      <c r="Y22" s="1453"/>
      <c r="Z22" s="1453"/>
      <c r="AA22" s="1453"/>
      <c r="AB22" s="1455"/>
      <c r="AC22" s="1456"/>
      <c r="AD22" s="1456"/>
      <c r="AE22" s="1457"/>
      <c r="AF22" s="1455"/>
      <c r="AG22" s="1456"/>
      <c r="AH22" s="1456"/>
      <c r="AI22" s="1457"/>
      <c r="AJ22" s="1131"/>
      <c r="AK22" s="1131"/>
      <c r="AL22" s="1131"/>
      <c r="AM22" s="1132"/>
      <c r="AN22" s="76" t="str">
        <f t="shared" si="0"/>
        <v/>
      </c>
    </row>
    <row r="23" spans="2:40" ht="14.25" customHeight="1" x14ac:dyDescent="0.2">
      <c r="B23" s="1480"/>
      <c r="C23" s="1314"/>
      <c r="D23" s="1315"/>
      <c r="E23" s="1314"/>
      <c r="F23" s="1315"/>
      <c r="G23" s="1315"/>
      <c r="H23" s="1315"/>
      <c r="I23" s="180" t="s">
        <v>41</v>
      </c>
      <c r="J23" s="1475"/>
      <c r="K23" s="1449"/>
      <c r="L23" s="1450"/>
      <c r="M23" s="1451"/>
      <c r="N23" s="1317"/>
      <c r="O23" s="1318"/>
      <c r="P23" s="1317"/>
      <c r="Q23" s="1317"/>
      <c r="R23" s="1317"/>
      <c r="S23" s="1452"/>
      <c r="T23" s="1473"/>
      <c r="U23" s="1473"/>
      <c r="V23" s="1473"/>
      <c r="W23" s="1474"/>
      <c r="X23" s="1453"/>
      <c r="Y23" s="1453"/>
      <c r="Z23" s="1453"/>
      <c r="AA23" s="1453"/>
      <c r="AB23" s="1455"/>
      <c r="AC23" s="1456"/>
      <c r="AD23" s="1456"/>
      <c r="AE23" s="1457"/>
      <c r="AF23" s="1455"/>
      <c r="AG23" s="1456"/>
      <c r="AH23" s="1456"/>
      <c r="AI23" s="1457"/>
      <c r="AJ23" s="1131"/>
      <c r="AK23" s="1131"/>
      <c r="AL23" s="1131"/>
      <c r="AM23" s="1132"/>
      <c r="AN23" s="76" t="str">
        <f t="shared" si="0"/>
        <v/>
      </c>
    </row>
    <row r="24" spans="2:40" ht="14.25" customHeight="1" x14ac:dyDescent="0.2">
      <c r="B24" s="1476" t="s">
        <v>43</v>
      </c>
      <c r="C24" s="1466" t="s">
        <v>44</v>
      </c>
      <c r="D24" s="1314"/>
      <c r="E24" s="1314" t="s">
        <v>45</v>
      </c>
      <c r="F24" s="1315"/>
      <c r="G24" s="1315"/>
      <c r="H24" s="1315"/>
      <c r="I24" s="180" t="s">
        <v>46</v>
      </c>
      <c r="J24" s="1475">
        <v>304900</v>
      </c>
      <c r="K24" s="1449"/>
      <c r="L24" s="1450"/>
      <c r="M24" s="1451"/>
      <c r="N24" s="1317"/>
      <c r="O24" s="1318"/>
      <c r="P24" s="1317"/>
      <c r="Q24" s="1317"/>
      <c r="R24" s="1317"/>
      <c r="S24" s="1452"/>
      <c r="T24" s="1473">
        <v>304900</v>
      </c>
      <c r="U24" s="1473"/>
      <c r="V24" s="1473"/>
      <c r="W24" s="1474"/>
      <c r="X24" s="1453"/>
      <c r="Y24" s="1453"/>
      <c r="Z24" s="1453"/>
      <c r="AA24" s="1453"/>
      <c r="AB24" s="1455"/>
      <c r="AC24" s="1456"/>
      <c r="AD24" s="1456"/>
      <c r="AE24" s="1457"/>
      <c r="AF24" s="1455"/>
      <c r="AG24" s="1456"/>
      <c r="AH24" s="1456"/>
      <c r="AI24" s="1457"/>
      <c r="AJ24" s="1131"/>
      <c r="AK24" s="1131"/>
      <c r="AL24" s="1131"/>
      <c r="AM24" s="1132"/>
      <c r="AN24" s="76" t="str">
        <f t="shared" si="0"/>
        <v/>
      </c>
    </row>
    <row r="25" spans="2:40" ht="14.25" customHeight="1" x14ac:dyDescent="0.2">
      <c r="B25" s="1477"/>
      <c r="C25" s="1466"/>
      <c r="D25" s="1314"/>
      <c r="E25" s="1314" t="s">
        <v>243</v>
      </c>
      <c r="F25" s="1315"/>
      <c r="G25" s="1315"/>
      <c r="H25" s="1315"/>
      <c r="I25" s="180" t="s">
        <v>47</v>
      </c>
      <c r="J25" s="1475">
        <v>67100</v>
      </c>
      <c r="K25" s="1449"/>
      <c r="L25" s="1450"/>
      <c r="M25" s="1451"/>
      <c r="N25" s="1317"/>
      <c r="O25" s="1318"/>
      <c r="P25" s="1317"/>
      <c r="Q25" s="1317"/>
      <c r="R25" s="1317"/>
      <c r="S25" s="1452"/>
      <c r="T25" s="1473">
        <v>67100</v>
      </c>
      <c r="U25" s="1473"/>
      <c r="V25" s="1473"/>
      <c r="W25" s="1474"/>
      <c r="X25" s="1453"/>
      <c r="Y25" s="1453"/>
      <c r="Z25" s="1453"/>
      <c r="AA25" s="1453"/>
      <c r="AB25" s="1455"/>
      <c r="AC25" s="1456"/>
      <c r="AD25" s="1456"/>
      <c r="AE25" s="1457"/>
      <c r="AF25" s="1455"/>
      <c r="AG25" s="1456"/>
      <c r="AH25" s="1456"/>
      <c r="AI25" s="1457"/>
      <c r="AJ25" s="1131"/>
      <c r="AK25" s="1131"/>
      <c r="AL25" s="1131"/>
      <c r="AM25" s="1132"/>
      <c r="AN25" s="76" t="str">
        <f t="shared" si="0"/>
        <v/>
      </c>
    </row>
    <row r="26" spans="2:40" ht="14.25" customHeight="1" x14ac:dyDescent="0.2">
      <c r="B26" s="1478"/>
      <c r="C26" s="1466" t="s">
        <v>48</v>
      </c>
      <c r="D26" s="1314"/>
      <c r="E26" s="1314"/>
      <c r="F26" s="1315"/>
      <c r="G26" s="1315"/>
      <c r="H26" s="1315"/>
      <c r="I26" s="180" t="s">
        <v>49</v>
      </c>
      <c r="J26" s="1475"/>
      <c r="K26" s="1449"/>
      <c r="L26" s="1450"/>
      <c r="M26" s="1451"/>
      <c r="N26" s="1317"/>
      <c r="O26" s="1318"/>
      <c r="P26" s="1317"/>
      <c r="Q26" s="1317"/>
      <c r="R26" s="1317"/>
      <c r="S26" s="1452"/>
      <c r="T26" s="1473"/>
      <c r="U26" s="1473"/>
      <c r="V26" s="1473"/>
      <c r="W26" s="1474"/>
      <c r="X26" s="1453"/>
      <c r="Y26" s="1453"/>
      <c r="Z26" s="1453"/>
      <c r="AA26" s="1453"/>
      <c r="AB26" s="1455"/>
      <c r="AC26" s="1456"/>
      <c r="AD26" s="1456"/>
      <c r="AE26" s="1457"/>
      <c r="AF26" s="1455"/>
      <c r="AG26" s="1456"/>
      <c r="AH26" s="1456"/>
      <c r="AI26" s="1457"/>
      <c r="AJ26" s="1131"/>
      <c r="AK26" s="1131"/>
      <c r="AL26" s="1131"/>
      <c r="AM26" s="1132"/>
      <c r="AN26" s="76" t="str">
        <f t="shared" si="0"/>
        <v/>
      </c>
    </row>
    <row r="27" spans="2:40" ht="14.25" customHeight="1" x14ac:dyDescent="0.2">
      <c r="B27" s="1466" t="s">
        <v>50</v>
      </c>
      <c r="C27" s="1466"/>
      <c r="D27" s="1314"/>
      <c r="E27" s="1314"/>
      <c r="F27" s="1315"/>
      <c r="G27" s="1315"/>
      <c r="H27" s="1315"/>
      <c r="I27" s="1315"/>
      <c r="J27" s="1475">
        <v>12500</v>
      </c>
      <c r="K27" s="1449"/>
      <c r="L27" s="1450"/>
      <c r="M27" s="1451"/>
      <c r="N27" s="1317"/>
      <c r="O27" s="1318"/>
      <c r="P27" s="1317"/>
      <c r="Q27" s="1317"/>
      <c r="R27" s="1317"/>
      <c r="S27" s="1452"/>
      <c r="T27" s="1473">
        <v>12500</v>
      </c>
      <c r="U27" s="1473"/>
      <c r="V27" s="1473"/>
      <c r="W27" s="1474"/>
      <c r="X27" s="1453"/>
      <c r="Y27" s="1453"/>
      <c r="Z27" s="1453"/>
      <c r="AA27" s="1453"/>
      <c r="AB27" s="1455"/>
      <c r="AC27" s="1456"/>
      <c r="AD27" s="1456"/>
      <c r="AE27" s="1457"/>
      <c r="AF27" s="1455"/>
      <c r="AG27" s="1456"/>
      <c r="AH27" s="1456"/>
      <c r="AI27" s="1457"/>
      <c r="AJ27" s="1131"/>
      <c r="AK27" s="1131"/>
      <c r="AL27" s="1131"/>
      <c r="AM27" s="1132"/>
      <c r="AN27" s="76" t="str">
        <f t="shared" si="0"/>
        <v/>
      </c>
    </row>
    <row r="28" spans="2:40" ht="14.25" customHeight="1" x14ac:dyDescent="0.2">
      <c r="B28" s="1485" t="s">
        <v>244</v>
      </c>
      <c r="C28" s="1485"/>
      <c r="D28" s="1485"/>
      <c r="E28" s="1486"/>
      <c r="F28" s="1487"/>
      <c r="G28" s="1487"/>
      <c r="H28" s="1487"/>
      <c r="I28" s="1487"/>
      <c r="J28" s="1488">
        <v>955</v>
      </c>
      <c r="K28" s="1489"/>
      <c r="L28" s="1490"/>
      <c r="M28" s="1491"/>
      <c r="N28" s="1492"/>
      <c r="O28" s="1493"/>
      <c r="P28" s="1320"/>
      <c r="Q28" s="1320"/>
      <c r="R28" s="1320"/>
      <c r="S28" s="1322"/>
      <c r="T28" s="1494">
        <v>955</v>
      </c>
      <c r="U28" s="1494"/>
      <c r="V28" s="1494"/>
      <c r="W28" s="1495"/>
      <c r="X28" s="1317"/>
      <c r="Y28" s="1317"/>
      <c r="Z28" s="1317"/>
      <c r="AA28" s="1317"/>
      <c r="AB28" s="1455"/>
      <c r="AC28" s="1456"/>
      <c r="AD28" s="1456"/>
      <c r="AE28" s="1457"/>
      <c r="AF28" s="1455"/>
      <c r="AG28" s="1456"/>
      <c r="AH28" s="1456"/>
      <c r="AI28" s="1457"/>
      <c r="AJ28" s="1131"/>
      <c r="AK28" s="1131"/>
      <c r="AL28" s="1131"/>
      <c r="AM28" s="1132"/>
      <c r="AN28" s="76" t="str">
        <f t="shared" si="0"/>
        <v/>
      </c>
    </row>
    <row r="29" spans="2:40" ht="14.25" customHeight="1" x14ac:dyDescent="0.2">
      <c r="B29" s="1458"/>
      <c r="C29" s="1458"/>
      <c r="D29" s="1459"/>
      <c r="E29" s="1459"/>
      <c r="F29" s="1496"/>
      <c r="G29" s="1496"/>
      <c r="H29" s="1496"/>
      <c r="I29" s="1496"/>
      <c r="J29" s="1316"/>
      <c r="K29" s="1317"/>
      <c r="L29" s="1318"/>
      <c r="M29" s="1451"/>
      <c r="N29" s="1317"/>
      <c r="O29" s="1318"/>
      <c r="P29" s="1317"/>
      <c r="Q29" s="1317"/>
      <c r="R29" s="1317"/>
      <c r="S29" s="1452"/>
      <c r="T29" s="1473"/>
      <c r="U29" s="1473"/>
      <c r="V29" s="1473"/>
      <c r="W29" s="1474"/>
      <c r="X29" s="1317"/>
      <c r="Y29" s="1317"/>
      <c r="Z29" s="1317"/>
      <c r="AA29" s="1317"/>
      <c r="AB29" s="1455"/>
      <c r="AC29" s="1456"/>
      <c r="AD29" s="1456"/>
      <c r="AE29" s="1457"/>
      <c r="AF29" s="1455"/>
      <c r="AG29" s="1456"/>
      <c r="AH29" s="1456"/>
      <c r="AI29" s="1457"/>
      <c r="AJ29" s="1131"/>
      <c r="AK29" s="1131"/>
      <c r="AL29" s="1131"/>
      <c r="AM29" s="1132"/>
      <c r="AN29" s="76" t="str">
        <f t="shared" si="0"/>
        <v/>
      </c>
    </row>
    <row r="30" spans="2:40" ht="14.25" customHeight="1" x14ac:dyDescent="0.2">
      <c r="B30" s="1179" t="s">
        <v>51</v>
      </c>
      <c r="C30" s="1179"/>
      <c r="D30" s="1180"/>
      <c r="E30" s="1314"/>
      <c r="F30" s="1315"/>
      <c r="G30" s="1315"/>
      <c r="H30" s="1315"/>
      <c r="I30" s="1315"/>
      <c r="J30" s="1316"/>
      <c r="K30" s="1317"/>
      <c r="L30" s="1318"/>
      <c r="M30" s="1319"/>
      <c r="N30" s="1320"/>
      <c r="O30" s="1321"/>
      <c r="P30" s="1320"/>
      <c r="Q30" s="1320"/>
      <c r="R30" s="1320"/>
      <c r="S30" s="1322"/>
      <c r="T30" s="1184"/>
      <c r="U30" s="1184"/>
      <c r="V30" s="1184"/>
      <c r="W30" s="1185"/>
      <c r="X30" s="1186"/>
      <c r="Y30" s="1184"/>
      <c r="Z30" s="1184"/>
      <c r="AA30" s="1184"/>
      <c r="AB30" s="1186"/>
      <c r="AC30" s="1184"/>
      <c r="AD30" s="1184"/>
      <c r="AE30" s="1185"/>
      <c r="AF30" s="1186"/>
      <c r="AG30" s="1184"/>
      <c r="AH30" s="1184"/>
      <c r="AI30" s="1185"/>
      <c r="AJ30" s="1181"/>
      <c r="AK30" s="1131"/>
      <c r="AL30" s="1131"/>
      <c r="AM30" s="1132"/>
      <c r="AN30" s="76" t="str">
        <f t="shared" si="0"/>
        <v/>
      </c>
    </row>
    <row r="31" spans="2:40" ht="14.25" customHeight="1" x14ac:dyDescent="0.2">
      <c r="B31" s="1218" t="s">
        <v>24</v>
      </c>
      <c r="C31" s="1219"/>
      <c r="D31" s="1219"/>
      <c r="E31" s="1219"/>
      <c r="F31" s="1219"/>
      <c r="G31" s="1219"/>
      <c r="H31" s="1219"/>
      <c r="I31" s="1219"/>
      <c r="J31" s="1308">
        <f>SUM(J20:L30)</f>
        <v>424379</v>
      </c>
      <c r="K31" s="1309"/>
      <c r="L31" s="1310"/>
      <c r="M31" s="1311">
        <f>SUM(M20:O30)</f>
        <v>0</v>
      </c>
      <c r="N31" s="1312"/>
      <c r="O31" s="1312"/>
      <c r="P31" s="1311">
        <f>SUM(P20:S30)</f>
        <v>0</v>
      </c>
      <c r="Q31" s="1312"/>
      <c r="R31" s="1312"/>
      <c r="S31" s="1313"/>
      <c r="T31" s="1221">
        <f>SUM(T20:W30)</f>
        <v>424379</v>
      </c>
      <c r="U31" s="1221"/>
      <c r="V31" s="1221"/>
      <c r="W31" s="1224"/>
      <c r="X31" s="1220">
        <f>SUM(X20:AA30)</f>
        <v>0</v>
      </c>
      <c r="Y31" s="1221"/>
      <c r="Z31" s="1192"/>
      <c r="AA31" s="1193"/>
      <c r="AB31" s="1191">
        <f>SUM(AB20:AE30)</f>
        <v>0</v>
      </c>
      <c r="AC31" s="1192"/>
      <c r="AD31" s="1192"/>
      <c r="AE31" s="1193"/>
      <c r="AF31" s="1191">
        <f>SUM(AF20:AI30)</f>
        <v>0</v>
      </c>
      <c r="AG31" s="1192"/>
      <c r="AH31" s="1192"/>
      <c r="AI31" s="1193"/>
      <c r="AJ31" s="1191">
        <f>SUM(AJ20:AM30)</f>
        <v>0</v>
      </c>
      <c r="AK31" s="1192"/>
      <c r="AL31" s="1192"/>
      <c r="AM31" s="1193"/>
      <c r="AN31" s="76" t="str">
        <f>IF($AR$2&lt;&gt;"起債前貸等","",IF($J31=SUM($AB31:$AM31),"ok","check"))</f>
        <v/>
      </c>
    </row>
    <row r="32" spans="2:40" ht="14.25" customHeight="1" x14ac:dyDescent="0.2">
      <c r="B32" s="1194" t="s">
        <v>52</v>
      </c>
      <c r="C32" s="1195"/>
      <c r="D32" s="1195"/>
      <c r="E32" s="1195"/>
      <c r="F32" s="1195"/>
      <c r="G32" s="1195"/>
      <c r="H32" s="1195"/>
      <c r="I32" s="81" t="s">
        <v>53</v>
      </c>
      <c r="J32" s="1303"/>
      <c r="K32" s="1304"/>
      <c r="L32" s="1304"/>
      <c r="M32" s="1305" t="str">
        <f>IF(M31&gt;0,(M24+M25+M26)/(M17-M20-M21-M22-M23),"")</f>
        <v/>
      </c>
      <c r="N32" s="1304"/>
      <c r="O32" s="1304"/>
      <c r="P32" s="1305" t="str">
        <f>IF(P31&gt;0,(P24+P25+P26)/(P17-P20-P21-P23),"")</f>
        <v/>
      </c>
      <c r="Q32" s="1304"/>
      <c r="R32" s="1304"/>
      <c r="S32" s="1306"/>
      <c r="T32" s="1200" t="s">
        <v>54</v>
      </c>
      <c r="U32" s="1200"/>
      <c r="V32" s="1201"/>
      <c r="W32" s="1204" t="s">
        <v>14</v>
      </c>
      <c r="X32" s="1204"/>
      <c r="Y32" s="1204"/>
      <c r="Z32" s="1500"/>
      <c r="AA32" s="1501"/>
      <c r="AB32" s="1501"/>
      <c r="AC32" s="1501"/>
      <c r="AD32" s="1501"/>
      <c r="AE32" s="1501"/>
      <c r="AF32" s="1501"/>
      <c r="AG32" s="1501"/>
      <c r="AH32" s="1501"/>
      <c r="AI32" s="1501"/>
      <c r="AJ32" s="1501"/>
      <c r="AK32" s="1501"/>
      <c r="AL32" s="1501"/>
      <c r="AM32" s="1502"/>
    </row>
    <row r="33" spans="2:39" ht="14.25" customHeight="1" thickBot="1" x14ac:dyDescent="0.25">
      <c r="B33" s="1208" t="s">
        <v>55</v>
      </c>
      <c r="C33" s="1209"/>
      <c r="D33" s="1209"/>
      <c r="E33" s="1209"/>
      <c r="F33" s="1209"/>
      <c r="G33" s="1209"/>
      <c r="H33" s="1209"/>
      <c r="I33" s="84" t="s">
        <v>53</v>
      </c>
      <c r="J33" s="1503"/>
      <c r="K33" s="1504"/>
      <c r="L33" s="1504"/>
      <c r="M33" s="1505"/>
      <c r="N33" s="1504"/>
      <c r="O33" s="1504"/>
      <c r="P33" s="1505"/>
      <c r="Q33" s="1504"/>
      <c r="R33" s="1504"/>
      <c r="S33" s="1506"/>
      <c r="T33" s="1202"/>
      <c r="U33" s="1202"/>
      <c r="V33" s="1203"/>
      <c r="W33" s="1214" t="s">
        <v>56</v>
      </c>
      <c r="X33" s="1214"/>
      <c r="Y33" s="1214"/>
      <c r="Z33" s="1497"/>
      <c r="AA33" s="1498"/>
      <c r="AB33" s="1498"/>
      <c r="AC33" s="1498"/>
      <c r="AD33" s="1498"/>
      <c r="AE33" s="1498"/>
      <c r="AF33" s="1498"/>
      <c r="AG33" s="1498"/>
      <c r="AH33" s="1498"/>
      <c r="AI33" s="1498"/>
      <c r="AJ33" s="1498"/>
      <c r="AK33" s="1498"/>
      <c r="AL33" s="1498"/>
      <c r="AM33" s="1499"/>
    </row>
    <row r="34" spans="2:39" ht="14.25" customHeight="1" thickTop="1" x14ac:dyDescent="0.2">
      <c r="B34" s="1225" t="s">
        <v>57</v>
      </c>
      <c r="C34" s="1058"/>
      <c r="D34" s="1110" t="s">
        <v>6</v>
      </c>
      <c r="E34" s="1227"/>
      <c r="F34" s="1228" t="str">
        <f>"令和"&amp;'記載例①～④'!$AO3&amp;"年度"</f>
        <v>令和7年度</v>
      </c>
      <c r="G34" s="1229"/>
      <c r="H34" s="1229"/>
      <c r="I34" s="1230"/>
      <c r="J34" s="1110" t="s">
        <v>58</v>
      </c>
      <c r="K34" s="1111"/>
      <c r="L34" s="1231" t="s">
        <v>199</v>
      </c>
      <c r="M34" s="1232"/>
      <c r="N34" s="1232"/>
      <c r="O34" s="1232"/>
      <c r="P34" s="1232"/>
      <c r="Q34" s="1232"/>
      <c r="R34" s="1233"/>
      <c r="S34" s="1060" t="s">
        <v>59</v>
      </c>
      <c r="T34" s="1111"/>
      <c r="U34" s="1227"/>
      <c r="V34" s="1234" t="str">
        <f>"令和"&amp;'記載例①～④'!$AO3&amp;"年6月20日"</f>
        <v>令和7年6月20日</v>
      </c>
      <c r="W34" s="1235"/>
      <c r="X34" s="1235"/>
      <c r="Y34" s="1235"/>
      <c r="Z34" s="1236"/>
      <c r="AA34" s="85" t="s">
        <v>200</v>
      </c>
      <c r="AB34" s="86" t="s">
        <v>201</v>
      </c>
      <c r="AC34" s="86"/>
      <c r="AD34" s="149" t="s">
        <v>202</v>
      </c>
      <c r="AE34" s="86" t="s">
        <v>60</v>
      </c>
      <c r="AF34" s="86"/>
      <c r="AG34" s="149" t="s">
        <v>202</v>
      </c>
      <c r="AH34" s="86" t="s">
        <v>61</v>
      </c>
      <c r="AI34" s="86"/>
      <c r="AJ34" s="149" t="s">
        <v>202</v>
      </c>
      <c r="AK34" s="87" t="s">
        <v>223</v>
      </c>
      <c r="AL34" s="87"/>
      <c r="AM34" s="88"/>
    </row>
    <row r="35" spans="2:39" ht="14.25" customHeight="1" x14ac:dyDescent="0.2">
      <c r="B35" s="1029"/>
      <c r="C35" s="1027"/>
      <c r="D35" s="1159" t="s">
        <v>63</v>
      </c>
      <c r="E35" s="1160"/>
      <c r="F35" s="1160"/>
      <c r="G35" s="1161"/>
      <c r="H35" s="1159" t="s">
        <v>204</v>
      </c>
      <c r="I35" s="1160"/>
      <c r="J35" s="1160"/>
      <c r="K35" s="1160"/>
      <c r="L35" s="1160"/>
      <c r="M35" s="1161"/>
      <c r="N35" s="1159" t="s">
        <v>64</v>
      </c>
      <c r="O35" s="1160"/>
      <c r="P35" s="1160"/>
      <c r="Q35" s="1160"/>
      <c r="R35" s="1160"/>
      <c r="S35" s="1161"/>
      <c r="T35" s="1159" t="s">
        <v>65</v>
      </c>
      <c r="U35" s="1160"/>
      <c r="V35" s="1160"/>
      <c r="W35" s="1160"/>
      <c r="X35" s="1160"/>
      <c r="Y35" s="1161"/>
      <c r="Z35" s="1159" t="s">
        <v>66</v>
      </c>
      <c r="AA35" s="1160"/>
      <c r="AB35" s="1160"/>
      <c r="AC35" s="1160"/>
      <c r="AD35" s="1160"/>
      <c r="AE35" s="1160"/>
      <c r="AF35" s="1160"/>
      <c r="AG35" s="1160"/>
      <c r="AH35" s="1160"/>
      <c r="AI35" s="1160"/>
      <c r="AJ35" s="1160"/>
      <c r="AK35" s="1160"/>
      <c r="AL35" s="1160"/>
      <c r="AM35" s="1161"/>
    </row>
    <row r="36" spans="2:39" ht="14.25" customHeight="1" x14ac:dyDescent="0.2">
      <c r="B36" s="1029"/>
      <c r="C36" s="1027"/>
      <c r="D36" s="1162" t="s">
        <v>245</v>
      </c>
      <c r="E36" s="1163"/>
      <c r="F36" s="1163"/>
      <c r="G36" s="1164"/>
      <c r="H36" s="89"/>
      <c r="I36" s="90"/>
      <c r="J36" s="1119"/>
      <c r="K36" s="1119"/>
      <c r="L36" s="1119"/>
      <c r="M36" s="91"/>
      <c r="N36" s="151" t="s">
        <v>205</v>
      </c>
      <c r="O36" s="90" t="s">
        <v>67</v>
      </c>
      <c r="P36" s="75"/>
      <c r="Q36" s="151" t="s">
        <v>202</v>
      </c>
      <c r="R36" s="94" t="s">
        <v>68</v>
      </c>
      <c r="S36" s="95"/>
      <c r="T36" s="96"/>
      <c r="U36" s="96" t="s">
        <v>69</v>
      </c>
      <c r="V36" s="1171">
        <v>5</v>
      </c>
      <c r="W36" s="1171"/>
      <c r="X36" s="90" t="s">
        <v>70</v>
      </c>
      <c r="Y36" s="90"/>
      <c r="Z36" s="97" t="s">
        <v>202</v>
      </c>
      <c r="AA36" s="74" t="s">
        <v>71</v>
      </c>
      <c r="AB36" s="75"/>
      <c r="AC36" s="165" t="s">
        <v>205</v>
      </c>
      <c r="AD36" s="74" t="s">
        <v>72</v>
      </c>
      <c r="AE36" s="74"/>
      <c r="AF36" s="165" t="s">
        <v>205</v>
      </c>
      <c r="AG36" s="74" t="s">
        <v>73</v>
      </c>
      <c r="AH36" s="74"/>
      <c r="AI36" s="98" t="s">
        <v>202</v>
      </c>
      <c r="AJ36" s="74" t="s">
        <v>74</v>
      </c>
      <c r="AK36" s="99"/>
      <c r="AL36" s="99"/>
      <c r="AM36" s="100"/>
    </row>
    <row r="37" spans="2:39" ht="14.25" customHeight="1" x14ac:dyDescent="0.2">
      <c r="B37" s="1029"/>
      <c r="C37" s="1027"/>
      <c r="D37" s="1165"/>
      <c r="E37" s="1166"/>
      <c r="F37" s="1166"/>
      <c r="G37" s="1167"/>
      <c r="H37" s="89"/>
      <c r="I37" s="90"/>
      <c r="J37" s="1172">
        <v>304900</v>
      </c>
      <c r="K37" s="1172"/>
      <c r="L37" s="1172"/>
      <c r="M37" s="91" t="s">
        <v>75</v>
      </c>
      <c r="N37" s="92" t="s">
        <v>205</v>
      </c>
      <c r="O37" s="90" t="s">
        <v>76</v>
      </c>
      <c r="P37" s="75"/>
      <c r="Q37" s="101"/>
      <c r="R37" s="90"/>
      <c r="S37" s="95"/>
      <c r="T37" s="96"/>
      <c r="U37" s="102"/>
      <c r="V37" s="75"/>
      <c r="W37" s="102"/>
      <c r="X37" s="101" t="s">
        <v>77</v>
      </c>
      <c r="Y37" s="90"/>
      <c r="Z37" s="103" t="s">
        <v>205</v>
      </c>
      <c r="AA37" s="102" t="s">
        <v>78</v>
      </c>
      <c r="AB37" s="102"/>
      <c r="AC37" s="102"/>
      <c r="AD37" s="102"/>
      <c r="AE37" s="99"/>
      <c r="AF37" s="98" t="s">
        <v>202</v>
      </c>
      <c r="AG37" s="99" t="s">
        <v>79</v>
      </c>
      <c r="AH37" s="104"/>
      <c r="AI37" s="1173"/>
      <c r="AJ37" s="1173"/>
      <c r="AK37" s="1173"/>
      <c r="AL37" s="1173"/>
      <c r="AM37" s="91" t="s">
        <v>80</v>
      </c>
    </row>
    <row r="38" spans="2:39" ht="14.25" customHeight="1" thickBot="1" x14ac:dyDescent="0.25">
      <c r="B38" s="1226"/>
      <c r="C38" s="1125"/>
      <c r="D38" s="1168"/>
      <c r="E38" s="1169"/>
      <c r="F38" s="1169"/>
      <c r="G38" s="1170"/>
      <c r="H38" s="1174" t="s">
        <v>206</v>
      </c>
      <c r="I38" s="1174"/>
      <c r="J38" s="1175">
        <v>304900</v>
      </c>
      <c r="K38" s="1175"/>
      <c r="L38" s="1175"/>
      <c r="M38" s="105" t="s">
        <v>81</v>
      </c>
      <c r="N38" s="152" t="s">
        <v>202</v>
      </c>
      <c r="O38" s="1176" t="s">
        <v>207</v>
      </c>
      <c r="P38" s="1176"/>
      <c r="Q38" s="1176"/>
      <c r="R38" s="1176"/>
      <c r="S38" s="1177"/>
      <c r="T38" s="107"/>
      <c r="U38" s="107"/>
      <c r="V38" s="107"/>
      <c r="W38" s="107"/>
      <c r="X38" s="108" t="s">
        <v>82</v>
      </c>
      <c r="Y38" s="109" t="s">
        <v>21</v>
      </c>
      <c r="Z38" s="106" t="s">
        <v>202</v>
      </c>
      <c r="AA38" s="1178" t="s">
        <v>83</v>
      </c>
      <c r="AB38" s="1178"/>
      <c r="AC38" s="1178"/>
      <c r="AD38" s="110"/>
      <c r="AE38" s="111" t="s">
        <v>84</v>
      </c>
      <c r="AF38" s="108"/>
      <c r="AG38" s="111"/>
      <c r="AH38" s="111"/>
      <c r="AI38" s="112"/>
      <c r="AJ38" s="113" t="s">
        <v>85</v>
      </c>
      <c r="AK38" s="113"/>
      <c r="AL38" s="113"/>
      <c r="AM38" s="114"/>
    </row>
    <row r="39" spans="2:39" ht="13.5" thickTop="1" x14ac:dyDescent="0.2">
      <c r="B39" s="1225" t="s">
        <v>87</v>
      </c>
      <c r="C39" s="1067"/>
      <c r="D39" s="115"/>
      <c r="E39" s="1257" t="s">
        <v>88</v>
      </c>
      <c r="F39" s="1258"/>
      <c r="G39" s="1261"/>
      <c r="H39" s="1262" t="s">
        <v>208</v>
      </c>
      <c r="I39" s="1263"/>
      <c r="J39" s="1263"/>
      <c r="K39" s="1263"/>
      <c r="L39" s="1264"/>
      <c r="M39" s="1257" t="s">
        <v>89</v>
      </c>
      <c r="N39" s="1258"/>
      <c r="O39" s="1258"/>
      <c r="P39" s="1261"/>
      <c r="Q39" s="1262" t="s">
        <v>90</v>
      </c>
      <c r="R39" s="1263"/>
      <c r="S39" s="1263"/>
      <c r="T39" s="1262" t="s">
        <v>91</v>
      </c>
      <c r="U39" s="1263"/>
      <c r="V39" s="1264"/>
      <c r="W39" s="1257" t="s">
        <v>92</v>
      </c>
      <c r="X39" s="1258"/>
      <c r="Y39" s="1258"/>
      <c r="Z39" s="1258"/>
      <c r="AA39" s="1258"/>
      <c r="AB39" s="1258"/>
      <c r="AC39" s="1258"/>
      <c r="AD39" s="1259"/>
      <c r="AE39" s="1237" t="s">
        <v>180</v>
      </c>
      <c r="AF39" s="1058"/>
      <c r="AG39" s="1058"/>
      <c r="AH39" s="1058"/>
      <c r="AI39" s="1058"/>
      <c r="AJ39" s="1058"/>
      <c r="AK39" s="1058"/>
      <c r="AL39" s="1058"/>
      <c r="AM39" s="1067"/>
    </row>
    <row r="40" spans="2:39" ht="14.25" customHeight="1" x14ac:dyDescent="0.2">
      <c r="B40" s="1061"/>
      <c r="C40" s="1028"/>
      <c r="D40" s="116" t="s">
        <v>93</v>
      </c>
      <c r="E40" s="1189" t="str">
        <f>"令和"&amp;'記載例①～④'!AO3&amp;"年10月11日"</f>
        <v>令和7年10月11日</v>
      </c>
      <c r="F40" s="1190"/>
      <c r="G40" s="117"/>
      <c r="H40" s="1238">
        <v>300000</v>
      </c>
      <c r="I40" s="1239"/>
      <c r="J40" s="1239"/>
      <c r="K40" s="1239"/>
      <c r="L40" s="153" t="s">
        <v>75</v>
      </c>
      <c r="M40" s="1240">
        <v>300000</v>
      </c>
      <c r="N40" s="1241"/>
      <c r="O40" s="1241"/>
      <c r="P40" s="154" t="s">
        <v>75</v>
      </c>
      <c r="Q40" s="1242">
        <v>12</v>
      </c>
      <c r="R40" s="1243"/>
      <c r="S40" s="155" t="s">
        <v>94</v>
      </c>
      <c r="T40" s="1242">
        <v>3</v>
      </c>
      <c r="U40" s="1243"/>
      <c r="V40" s="156" t="s">
        <v>94</v>
      </c>
      <c r="W40" s="1323" t="s">
        <v>209</v>
      </c>
      <c r="X40" s="1324"/>
      <c r="Y40" s="1324"/>
      <c r="Z40" s="1324"/>
      <c r="AA40" s="1324"/>
      <c r="AB40" s="1324"/>
      <c r="AC40" s="1324"/>
      <c r="AD40" s="1324"/>
      <c r="AE40" s="122"/>
      <c r="AF40" s="1246" t="s">
        <v>95</v>
      </c>
      <c r="AG40" s="1246"/>
      <c r="AH40" s="1246"/>
      <c r="AI40" s="123">
        <v>12</v>
      </c>
      <c r="AJ40" s="94" t="s">
        <v>96</v>
      </c>
      <c r="AK40" s="124"/>
      <c r="AL40" s="94"/>
      <c r="AM40" s="125"/>
    </row>
    <row r="41" spans="2:39" ht="14.25" customHeight="1" x14ac:dyDescent="0.2">
      <c r="B41" s="1029"/>
      <c r="C41" s="1028"/>
      <c r="D41" s="126" t="s">
        <v>97</v>
      </c>
      <c r="E41" s="1265" t="str">
        <f>"令和"&amp;'記載例①～④'!$AO3+1&amp;"年3月20日"</f>
        <v>令和8年3月20日</v>
      </c>
      <c r="F41" s="1266"/>
      <c r="G41" s="127" t="s">
        <v>99</v>
      </c>
      <c r="H41" s="1238">
        <v>4900</v>
      </c>
      <c r="I41" s="1239"/>
      <c r="J41" s="1239"/>
      <c r="K41" s="1239"/>
      <c r="L41" s="157" t="s">
        <v>75</v>
      </c>
      <c r="M41" s="1238">
        <v>4900</v>
      </c>
      <c r="N41" s="1239"/>
      <c r="O41" s="1239"/>
      <c r="P41" s="158" t="s">
        <v>75</v>
      </c>
      <c r="Q41" s="1255">
        <v>12</v>
      </c>
      <c r="R41" s="1256"/>
      <c r="S41" s="159" t="s">
        <v>94</v>
      </c>
      <c r="T41" s="1255">
        <v>3</v>
      </c>
      <c r="U41" s="1256"/>
      <c r="V41" s="160" t="s">
        <v>94</v>
      </c>
      <c r="W41" s="1247" t="s">
        <v>210</v>
      </c>
      <c r="X41" s="1248"/>
      <c r="Y41" s="1248"/>
      <c r="Z41" s="1248"/>
      <c r="AA41" s="1248"/>
      <c r="AB41" s="1248"/>
      <c r="AC41" s="1248"/>
      <c r="AD41" s="1248"/>
      <c r="AE41" s="132"/>
      <c r="AF41" s="90" t="s">
        <v>98</v>
      </c>
      <c r="AG41" s="90"/>
      <c r="AH41" s="90"/>
      <c r="AI41" s="133">
        <v>3</v>
      </c>
      <c r="AJ41" s="90" t="s">
        <v>94</v>
      </c>
      <c r="AK41" s="90"/>
      <c r="AL41" s="90"/>
      <c r="AM41" s="91"/>
    </row>
    <row r="42" spans="2:39" ht="14.25" customHeight="1" x14ac:dyDescent="0.2">
      <c r="B42" s="1029"/>
      <c r="C42" s="1028"/>
      <c r="D42" s="126" t="s">
        <v>100</v>
      </c>
      <c r="E42" s="1267"/>
      <c r="F42" s="1268"/>
      <c r="G42" s="117"/>
      <c r="H42" s="1238"/>
      <c r="I42" s="1239"/>
      <c r="J42" s="1239"/>
      <c r="K42" s="1239"/>
      <c r="L42" s="157" t="s">
        <v>75</v>
      </c>
      <c r="M42" s="1238"/>
      <c r="N42" s="1239"/>
      <c r="O42" s="1239"/>
      <c r="P42" s="158" t="s">
        <v>75</v>
      </c>
      <c r="Q42" s="1255"/>
      <c r="R42" s="1256"/>
      <c r="S42" s="159" t="s">
        <v>94</v>
      </c>
      <c r="T42" s="1255"/>
      <c r="U42" s="1256"/>
      <c r="V42" s="160" t="s">
        <v>94</v>
      </c>
      <c r="W42" s="1247"/>
      <c r="X42" s="1248"/>
      <c r="Y42" s="1248"/>
      <c r="Z42" s="1248"/>
      <c r="AA42" s="1248"/>
      <c r="AB42" s="1248"/>
      <c r="AC42" s="1248"/>
      <c r="AD42" s="1248"/>
      <c r="AE42" s="134"/>
      <c r="AF42" s="90"/>
      <c r="AG42" s="90"/>
      <c r="AH42" s="90"/>
      <c r="AI42" s="90"/>
      <c r="AJ42" s="90"/>
      <c r="AK42" s="90"/>
      <c r="AL42" s="90"/>
      <c r="AM42" s="91"/>
    </row>
    <row r="43" spans="2:39" ht="14.25" customHeight="1" thickBot="1" x14ac:dyDescent="0.25">
      <c r="B43" s="1226"/>
      <c r="C43" s="1260"/>
      <c r="D43" s="135" t="s">
        <v>101</v>
      </c>
      <c r="E43" s="1269"/>
      <c r="F43" s="1270"/>
      <c r="G43" s="136"/>
      <c r="H43" s="1249"/>
      <c r="I43" s="1250"/>
      <c r="J43" s="1250"/>
      <c r="K43" s="1250"/>
      <c r="L43" s="161" t="s">
        <v>75</v>
      </c>
      <c r="M43" s="1249"/>
      <c r="N43" s="1250"/>
      <c r="O43" s="1250"/>
      <c r="P43" s="162" t="s">
        <v>75</v>
      </c>
      <c r="Q43" s="1251"/>
      <c r="R43" s="1252"/>
      <c r="S43" s="163" t="s">
        <v>94</v>
      </c>
      <c r="T43" s="1251"/>
      <c r="U43" s="1252"/>
      <c r="V43" s="164" t="s">
        <v>94</v>
      </c>
      <c r="W43" s="1253"/>
      <c r="X43" s="1254"/>
      <c r="Y43" s="1254"/>
      <c r="Z43" s="1254"/>
      <c r="AA43" s="1254"/>
      <c r="AB43" s="1254"/>
      <c r="AC43" s="1254"/>
      <c r="AD43" s="1254"/>
      <c r="AE43" s="141"/>
      <c r="AF43" s="111"/>
      <c r="AG43" s="111"/>
      <c r="AH43" s="111"/>
      <c r="AI43" s="111"/>
      <c r="AJ43" s="111"/>
      <c r="AK43" s="111"/>
      <c r="AL43" s="111"/>
      <c r="AM43" s="114"/>
    </row>
    <row r="44" spans="2:39" ht="12.75" customHeight="1" thickTop="1" x14ac:dyDescent="0.2">
      <c r="B44" s="142" t="s">
        <v>102</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90"/>
      <c r="AA44" s="90"/>
      <c r="AB44" s="143"/>
      <c r="AC44" s="143"/>
      <c r="AD44" s="143"/>
      <c r="AE44" s="143"/>
      <c r="AF44" s="143"/>
      <c r="AG44" s="143"/>
      <c r="AH44" s="143"/>
      <c r="AI44" s="143"/>
      <c r="AJ44" s="143"/>
      <c r="AK44" s="143"/>
      <c r="AL44" s="143"/>
      <c r="AM44" s="144"/>
    </row>
    <row r="45" spans="2:39" ht="14.25" customHeight="1" x14ac:dyDescent="0.2">
      <c r="B45" s="145"/>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1"/>
    </row>
    <row r="46" spans="2:39" ht="14.25" customHeight="1" x14ac:dyDescent="0.2">
      <c r="B46" s="145"/>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1"/>
    </row>
    <row r="47" spans="2:39" ht="14.25" customHeight="1" x14ac:dyDescent="0.2">
      <c r="B47" s="145"/>
      <c r="C47" s="90"/>
      <c r="D47" s="90"/>
      <c r="E47" s="90"/>
      <c r="F47" s="90"/>
      <c r="G47" s="90"/>
      <c r="H47" s="90"/>
      <c r="I47" s="90"/>
      <c r="J47" s="90"/>
      <c r="K47" s="90"/>
      <c r="L47" s="90"/>
      <c r="M47" s="90"/>
      <c r="N47" s="90"/>
      <c r="O47" s="90"/>
      <c r="P47" s="90"/>
      <c r="Q47" s="90"/>
      <c r="R47" s="90"/>
      <c r="S47" s="75"/>
      <c r="T47" s="90"/>
      <c r="U47" s="90"/>
      <c r="V47" s="90"/>
      <c r="W47" s="90"/>
      <c r="X47" s="90"/>
      <c r="Y47" s="90"/>
      <c r="Z47" s="90"/>
      <c r="AA47" s="90"/>
      <c r="AB47" s="90"/>
      <c r="AC47" s="90"/>
      <c r="AD47" s="90"/>
      <c r="AE47" s="90"/>
      <c r="AF47" s="90"/>
      <c r="AG47" s="90"/>
      <c r="AH47" s="90"/>
      <c r="AI47" s="90"/>
      <c r="AJ47" s="90"/>
      <c r="AK47" s="90"/>
      <c r="AL47" s="90"/>
      <c r="AM47" s="91"/>
    </row>
    <row r="48" spans="2:39" ht="15" customHeight="1" x14ac:dyDescent="0.2">
      <c r="B48" s="14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147"/>
    </row>
    <row r="50" spans="10:39" x14ac:dyDescent="0.2">
      <c r="J50" s="1271"/>
      <c r="K50" s="1271"/>
      <c r="L50" s="1271"/>
      <c r="M50" s="1271"/>
      <c r="N50" s="1271"/>
      <c r="O50" s="1271"/>
      <c r="P50" s="1271"/>
      <c r="Q50" s="1271"/>
      <c r="R50" s="1271"/>
      <c r="S50" s="1271"/>
      <c r="T50" s="1271"/>
      <c r="U50" s="1271"/>
      <c r="V50" s="1271"/>
      <c r="W50" s="1271"/>
      <c r="X50" s="1271"/>
      <c r="Y50" s="1271"/>
      <c r="Z50" s="1271"/>
      <c r="AA50" s="1271"/>
      <c r="AB50" s="1271"/>
      <c r="AC50" s="1271"/>
      <c r="AD50" s="1271"/>
      <c r="AE50" s="1271"/>
      <c r="AF50" s="1271"/>
      <c r="AG50" s="1271"/>
      <c r="AH50" s="1271"/>
      <c r="AI50" s="1271"/>
      <c r="AJ50" s="1271"/>
      <c r="AK50" s="1271"/>
      <c r="AL50" s="1271"/>
      <c r="AM50" s="1271"/>
    </row>
  </sheetData>
  <mergeCells count="306">
    <mergeCell ref="AF50:AI50"/>
    <mergeCell ref="AJ50:AM50"/>
    <mergeCell ref="J50:L50"/>
    <mergeCell ref="M50:O50"/>
    <mergeCell ref="P50:S50"/>
    <mergeCell ref="T50:W50"/>
    <mergeCell ref="X50:AA50"/>
    <mergeCell ref="AB50:AE50"/>
    <mergeCell ref="AE39:AM39"/>
    <mergeCell ref="H40:K40"/>
    <mergeCell ref="M40:O40"/>
    <mergeCell ref="Q40:R40"/>
    <mergeCell ref="T40:U40"/>
    <mergeCell ref="W40:AD40"/>
    <mergeCell ref="AF40:AH40"/>
    <mergeCell ref="W41:AD41"/>
    <mergeCell ref="H43:K43"/>
    <mergeCell ref="M43:O43"/>
    <mergeCell ref="Q43:R43"/>
    <mergeCell ref="T43:U43"/>
    <mergeCell ref="W43:AD43"/>
    <mergeCell ref="T42:U42"/>
    <mergeCell ref="W42:AD42"/>
    <mergeCell ref="W39:AD39"/>
    <mergeCell ref="B39:C43"/>
    <mergeCell ref="E39:G39"/>
    <mergeCell ref="H39:L39"/>
    <mergeCell ref="M39:P39"/>
    <mergeCell ref="Q39:S39"/>
    <mergeCell ref="T39:V39"/>
    <mergeCell ref="E41:F41"/>
    <mergeCell ref="H41:K41"/>
    <mergeCell ref="M41:O41"/>
    <mergeCell ref="Q41:R41"/>
    <mergeCell ref="T41:U41"/>
    <mergeCell ref="E42:F42"/>
    <mergeCell ref="H42:K42"/>
    <mergeCell ref="M42:O42"/>
    <mergeCell ref="Q42:R42"/>
    <mergeCell ref="E43:F43"/>
    <mergeCell ref="E40:F40"/>
    <mergeCell ref="V36:W36"/>
    <mergeCell ref="J37:L37"/>
    <mergeCell ref="AI37:AL37"/>
    <mergeCell ref="H38:I38"/>
    <mergeCell ref="J38:L38"/>
    <mergeCell ref="O38:S38"/>
    <mergeCell ref="AA38:AC38"/>
    <mergeCell ref="V34:Z34"/>
    <mergeCell ref="D35:G35"/>
    <mergeCell ref="H35:M35"/>
    <mergeCell ref="N35:S35"/>
    <mergeCell ref="T35:Y35"/>
    <mergeCell ref="Z35:AM35"/>
    <mergeCell ref="B34:C38"/>
    <mergeCell ref="D34:E34"/>
    <mergeCell ref="F34:I34"/>
    <mergeCell ref="J34:K34"/>
    <mergeCell ref="L34:R34"/>
    <mergeCell ref="S34:U34"/>
    <mergeCell ref="D36:G38"/>
    <mergeCell ref="J36:L36"/>
    <mergeCell ref="B33:H33"/>
    <mergeCell ref="J33:L33"/>
    <mergeCell ref="M33:O33"/>
    <mergeCell ref="P33:S33"/>
    <mergeCell ref="B31:I31"/>
    <mergeCell ref="J31:L31"/>
    <mergeCell ref="M31:O31"/>
    <mergeCell ref="P31:S31"/>
    <mergeCell ref="T31:W31"/>
    <mergeCell ref="X31:AA31"/>
    <mergeCell ref="W33:Y33"/>
    <mergeCell ref="Z33:AM33"/>
    <mergeCell ref="AB31:AE31"/>
    <mergeCell ref="AF31:AI31"/>
    <mergeCell ref="AJ31:AM31"/>
    <mergeCell ref="B32:H32"/>
    <mergeCell ref="J32:L32"/>
    <mergeCell ref="M32:O32"/>
    <mergeCell ref="P32:S32"/>
    <mergeCell ref="T32:V33"/>
    <mergeCell ref="W32:Y32"/>
    <mergeCell ref="Z32:AM32"/>
    <mergeCell ref="AJ29:AM29"/>
    <mergeCell ref="B30:D30"/>
    <mergeCell ref="E30:I30"/>
    <mergeCell ref="J30:L30"/>
    <mergeCell ref="M30:O30"/>
    <mergeCell ref="P30:S30"/>
    <mergeCell ref="T30:W30"/>
    <mergeCell ref="X30:AA30"/>
    <mergeCell ref="AB30:AE30"/>
    <mergeCell ref="AF30:AI30"/>
    <mergeCell ref="AJ30:AM30"/>
    <mergeCell ref="B29:D29"/>
    <mergeCell ref="E29:I29"/>
    <mergeCell ref="J29:L29"/>
    <mergeCell ref="M29:O29"/>
    <mergeCell ref="P29:S29"/>
    <mergeCell ref="T29:W29"/>
    <mergeCell ref="X29:AA29"/>
    <mergeCell ref="AB29:AE29"/>
    <mergeCell ref="AF29:AI29"/>
    <mergeCell ref="AJ27:AM27"/>
    <mergeCell ref="B28:D28"/>
    <mergeCell ref="E28:I28"/>
    <mergeCell ref="J28:L28"/>
    <mergeCell ref="M28:O28"/>
    <mergeCell ref="P28:S28"/>
    <mergeCell ref="T28:W28"/>
    <mergeCell ref="X28:AA28"/>
    <mergeCell ref="AB28:AE28"/>
    <mergeCell ref="AF28:AI28"/>
    <mergeCell ref="AJ28:AM28"/>
    <mergeCell ref="B27:D27"/>
    <mergeCell ref="E27:I27"/>
    <mergeCell ref="J27:L27"/>
    <mergeCell ref="M27:O27"/>
    <mergeCell ref="P27:S27"/>
    <mergeCell ref="T27:W27"/>
    <mergeCell ref="X27:AA27"/>
    <mergeCell ref="AB27:AE27"/>
    <mergeCell ref="AF27:AI27"/>
    <mergeCell ref="AF25:AI25"/>
    <mergeCell ref="AJ25:AM25"/>
    <mergeCell ref="C26:D26"/>
    <mergeCell ref="E26:H26"/>
    <mergeCell ref="J26:L26"/>
    <mergeCell ref="M26:O26"/>
    <mergeCell ref="P26:S26"/>
    <mergeCell ref="T26:W26"/>
    <mergeCell ref="X26:AA26"/>
    <mergeCell ref="AB26:AE26"/>
    <mergeCell ref="AF26:AI26"/>
    <mergeCell ref="AJ26:AM26"/>
    <mergeCell ref="AJ23:AM23"/>
    <mergeCell ref="B24:B26"/>
    <mergeCell ref="C24:D25"/>
    <mergeCell ref="E24:H24"/>
    <mergeCell ref="J24:L24"/>
    <mergeCell ref="M24:O24"/>
    <mergeCell ref="P24:S24"/>
    <mergeCell ref="B20:B23"/>
    <mergeCell ref="C20:D20"/>
    <mergeCell ref="E20:H20"/>
    <mergeCell ref="J20:L20"/>
    <mergeCell ref="M20:O20"/>
    <mergeCell ref="T24:W24"/>
    <mergeCell ref="X24:AA24"/>
    <mergeCell ref="AB24:AE24"/>
    <mergeCell ref="AF24:AI24"/>
    <mergeCell ref="AJ24:AM24"/>
    <mergeCell ref="E25:H25"/>
    <mergeCell ref="J25:L25"/>
    <mergeCell ref="M25:O25"/>
    <mergeCell ref="P25:S25"/>
    <mergeCell ref="T25:W25"/>
    <mergeCell ref="X25:AA25"/>
    <mergeCell ref="AB25:AE25"/>
    <mergeCell ref="C23:D23"/>
    <mergeCell ref="E23:H23"/>
    <mergeCell ref="J23:L23"/>
    <mergeCell ref="M23:O23"/>
    <mergeCell ref="P23:S23"/>
    <mergeCell ref="T23:W23"/>
    <mergeCell ref="X23:AA23"/>
    <mergeCell ref="AB23:AE23"/>
    <mergeCell ref="AF23:AI23"/>
    <mergeCell ref="X21:AA21"/>
    <mergeCell ref="AB21:AE21"/>
    <mergeCell ref="AF21:AI21"/>
    <mergeCell ref="AJ21:AM21"/>
    <mergeCell ref="C22:D22"/>
    <mergeCell ref="E22:H22"/>
    <mergeCell ref="J22:L22"/>
    <mergeCell ref="M22:O22"/>
    <mergeCell ref="P22:S22"/>
    <mergeCell ref="T22:W22"/>
    <mergeCell ref="C21:D21"/>
    <mergeCell ref="E21:H21"/>
    <mergeCell ref="J21:L21"/>
    <mergeCell ref="M21:O21"/>
    <mergeCell ref="P21:S21"/>
    <mergeCell ref="T21:W21"/>
    <mergeCell ref="X22:AA22"/>
    <mergeCell ref="AB22:AE22"/>
    <mergeCell ref="AF22:AI22"/>
    <mergeCell ref="AJ22:AM22"/>
    <mergeCell ref="P20:S20"/>
    <mergeCell ref="T20:W20"/>
    <mergeCell ref="X20:AA20"/>
    <mergeCell ref="AB20:AE20"/>
    <mergeCell ref="AF20:AI20"/>
    <mergeCell ref="AJ20:AM20"/>
    <mergeCell ref="AB19:AE19"/>
    <mergeCell ref="AF19:AG19"/>
    <mergeCell ref="AH19:AI19"/>
    <mergeCell ref="AJ19:AK19"/>
    <mergeCell ref="AL19:AM19"/>
    <mergeCell ref="B18:I18"/>
    <mergeCell ref="J18:AA18"/>
    <mergeCell ref="AB18:AM18"/>
    <mergeCell ref="B19:D19"/>
    <mergeCell ref="E19:I19"/>
    <mergeCell ref="J19:L19"/>
    <mergeCell ref="M19:O19"/>
    <mergeCell ref="P19:S19"/>
    <mergeCell ref="T19:W19"/>
    <mergeCell ref="X19:AA19"/>
    <mergeCell ref="AJ16:AM16"/>
    <mergeCell ref="B17:H17"/>
    <mergeCell ref="J17:L17"/>
    <mergeCell ref="M17:O17"/>
    <mergeCell ref="P17:S17"/>
    <mergeCell ref="T17:W17"/>
    <mergeCell ref="X17:AA17"/>
    <mergeCell ref="AB17:AE17"/>
    <mergeCell ref="AF17:AI17"/>
    <mergeCell ref="AJ17:AM17"/>
    <mergeCell ref="B16:E16"/>
    <mergeCell ref="F16:I16"/>
    <mergeCell ref="J16:L16"/>
    <mergeCell ref="M16:O16"/>
    <mergeCell ref="P16:S16"/>
    <mergeCell ref="T16:W16"/>
    <mergeCell ref="X16:AA16"/>
    <mergeCell ref="AB16:AE16"/>
    <mergeCell ref="AF16:AI16"/>
    <mergeCell ref="B15:E15"/>
    <mergeCell ref="J15:L15"/>
    <mergeCell ref="M15:O15"/>
    <mergeCell ref="P15:S15"/>
    <mergeCell ref="T15:W15"/>
    <mergeCell ref="X15:AA15"/>
    <mergeCell ref="AB15:AE15"/>
    <mergeCell ref="AF15:AI15"/>
    <mergeCell ref="AJ15:AM15"/>
    <mergeCell ref="AJ13:AM13"/>
    <mergeCell ref="B14:E14"/>
    <mergeCell ref="F14:I14"/>
    <mergeCell ref="J14:L14"/>
    <mergeCell ref="M14:O14"/>
    <mergeCell ref="P14:S14"/>
    <mergeCell ref="T14:W14"/>
    <mergeCell ref="X14:AA14"/>
    <mergeCell ref="AB14:AE14"/>
    <mergeCell ref="AF14:AI14"/>
    <mergeCell ref="AJ14:AM14"/>
    <mergeCell ref="B13:E13"/>
    <mergeCell ref="F13:I13"/>
    <mergeCell ref="J13:L13"/>
    <mergeCell ref="M13:O13"/>
    <mergeCell ref="P13:S13"/>
    <mergeCell ref="T13:W13"/>
    <mergeCell ref="X13:AA13"/>
    <mergeCell ref="AB13:AE13"/>
    <mergeCell ref="AF13:AI13"/>
    <mergeCell ref="B10:E11"/>
    <mergeCell ref="F10:I11"/>
    <mergeCell ref="J10:AA10"/>
    <mergeCell ref="AB10:AM10"/>
    <mergeCell ref="J11:L11"/>
    <mergeCell ref="AH11:AI11"/>
    <mergeCell ref="AJ11:AK11"/>
    <mergeCell ref="AL11:AM11"/>
    <mergeCell ref="B12:E12"/>
    <mergeCell ref="J12:L12"/>
    <mergeCell ref="M12:O12"/>
    <mergeCell ref="P12:S12"/>
    <mergeCell ref="T12:W12"/>
    <mergeCell ref="X12:AA12"/>
    <mergeCell ref="AB12:AE12"/>
    <mergeCell ref="M11:O11"/>
    <mergeCell ref="P11:S11"/>
    <mergeCell ref="T11:W11"/>
    <mergeCell ref="X11:AA11"/>
    <mergeCell ref="AB11:AE11"/>
    <mergeCell ref="AF11:AG11"/>
    <mergeCell ref="AF12:AI12"/>
    <mergeCell ref="AJ12:AM12"/>
    <mergeCell ref="B5:C5"/>
    <mergeCell ref="D5:W5"/>
    <mergeCell ref="X5:AE5"/>
    <mergeCell ref="AF5:AM5"/>
    <mergeCell ref="B6:C9"/>
    <mergeCell ref="D6:W9"/>
    <mergeCell ref="X6:AE6"/>
    <mergeCell ref="AF6:AM6"/>
    <mergeCell ref="X7:AE7"/>
    <mergeCell ref="AF7:AM7"/>
    <mergeCell ref="X8:AE8"/>
    <mergeCell ref="AF8:AM8"/>
    <mergeCell ref="X9:AE9"/>
    <mergeCell ref="AF9:AM9"/>
    <mergeCell ref="AD1:AM1"/>
    <mergeCell ref="F2:AH2"/>
    <mergeCell ref="AI2:AM2"/>
    <mergeCell ref="B3:AM3"/>
    <mergeCell ref="B4:C4"/>
    <mergeCell ref="D4:W4"/>
    <mergeCell ref="X4:AA4"/>
    <mergeCell ref="AD4:AE4"/>
    <mergeCell ref="AF4:AG4"/>
    <mergeCell ref="AH4:AI4"/>
    <mergeCell ref="AJ4:AK4"/>
  </mergeCells>
  <phoneticPr fontId="14"/>
  <conditionalFormatting sqref="X12:AA16 X20:AA28 X30:AA30">
    <cfRule type="expression" dxfId="93" priority="2">
      <formula>$X12&lt;0</formula>
    </cfRule>
  </conditionalFormatting>
  <conditionalFormatting sqref="AD1">
    <cfRule type="containsText" dxfId="92" priority="1" operator="containsText" text="支出金額と収入金額が一致していません">
      <formula>NOT(ISERROR(SEARCH("支出金額と収入金額が一致していません",AD1)))</formula>
    </cfRule>
  </conditionalFormatting>
  <dataValidations count="6">
    <dataValidation type="list" allowBlank="1" showInputMessage="1" showErrorMessage="1" sqref="Y38" xr:uid="{F7CBB9F6-2479-43DA-B064-048677112C68}">
      <formula1>$AO$36:$AO$37</formula1>
    </dataValidation>
    <dataValidation type="list" allowBlank="1" showInputMessage="1" showErrorMessage="1" sqref="Z33:AM33" xr:uid="{790AE2CC-175C-4050-8FCC-6EB15EDCDC19}">
      <formula1>$AO$25:$AO$34</formula1>
    </dataValidation>
    <dataValidation type="list" allowBlank="1" showInputMessage="1" showErrorMessage="1" sqref="G40:G43" xr:uid="{3C149E67-13DF-48A8-911D-EE063EA19A32}">
      <formula1>$AO$44</formula1>
    </dataValidation>
    <dataValidation type="list" allowBlank="1" showInputMessage="1" showErrorMessage="1" sqref="N36:N38 Q36 Z36:Z38 AC36 AF36:AF37 AI36 AD34 AG34 AJ34" xr:uid="{8CD90612-0B5F-47B6-A100-CA988E3DAD5D}">
      <formula1>$AO$41:$AO$42</formula1>
    </dataValidation>
    <dataValidation type="list" allowBlank="1" showInputMessage="1" showErrorMessage="1" sqref="AA34" xr:uid="{3C9CA863-09B9-4113-BA34-3A410F2E5B95}">
      <formula1>$AO$39:$AO$40</formula1>
    </dataValidation>
    <dataValidation type="list" allowBlank="1" showInputMessage="1" showErrorMessage="1" sqref="Z32:AM32" xr:uid="{F152DAC7-F71A-44B3-BFA9-3BC38376EBAB}">
      <formula1>$AO$20:$AO$23</formula1>
    </dataValidation>
  </dataValidations>
  <printOptions horizontalCentered="1"/>
  <pageMargins left="0.39370078740157483" right="0.43307086614173229" top="0.78740157480314965" bottom="0.78740157480314965" header="0.51181102362204722" footer="0.51181102362204722"/>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2582" r:id="rId4" name="Check Box 6">
              <controlPr defaultSize="0" autoFill="0" autoLine="0" autoPict="0">
                <anchor moveWithCells="1">
                  <from>
                    <xdr:col>52</xdr:col>
                    <xdr:colOff>0</xdr:colOff>
                    <xdr:row>31</xdr:row>
                    <xdr:rowOff>0</xdr:rowOff>
                  </from>
                  <to>
                    <xdr:col>53</xdr:col>
                    <xdr:colOff>139700</xdr:colOff>
                    <xdr:row>32</xdr:row>
                    <xdr:rowOff>50800</xdr:rowOff>
                  </to>
                </anchor>
              </controlPr>
            </control>
          </mc:Choice>
        </mc:AlternateContent>
        <mc:AlternateContent xmlns:mc="http://schemas.openxmlformats.org/markup-compatibility/2006">
          <mc:Choice Requires="x14">
            <control shapeId="152583" r:id="rId5" name="Check Box 7">
              <controlPr defaultSize="0" autoFill="0" autoLine="0" autoPict="0">
                <anchor moveWithCells="1">
                  <from>
                    <xdr:col>52</xdr:col>
                    <xdr:colOff>590550</xdr:colOff>
                    <xdr:row>31</xdr:row>
                    <xdr:rowOff>0</xdr:rowOff>
                  </from>
                  <to>
                    <xdr:col>54</xdr:col>
                    <xdr:colOff>107950</xdr:colOff>
                    <xdr:row>32</xdr:row>
                    <xdr:rowOff>50800</xdr:rowOff>
                  </to>
                </anchor>
              </controlPr>
            </control>
          </mc:Choice>
        </mc:AlternateContent>
        <mc:AlternateContent xmlns:mc="http://schemas.openxmlformats.org/markup-compatibility/2006">
          <mc:Choice Requires="x14">
            <control shapeId="152584" r:id="rId6" name="Check Box 8">
              <controlPr defaultSize="0" autoFill="0" autoLine="0" autoPict="0">
                <anchor moveWithCells="1">
                  <from>
                    <xdr:col>54</xdr:col>
                    <xdr:colOff>88900</xdr:colOff>
                    <xdr:row>31</xdr:row>
                    <xdr:rowOff>0</xdr:rowOff>
                  </from>
                  <to>
                    <xdr:col>55</xdr:col>
                    <xdr:colOff>228600</xdr:colOff>
                    <xdr:row>32</xdr:row>
                    <xdr:rowOff>50800</xdr:rowOff>
                  </to>
                </anchor>
              </controlPr>
            </control>
          </mc:Choice>
        </mc:AlternateContent>
        <mc:AlternateContent xmlns:mc="http://schemas.openxmlformats.org/markup-compatibility/2006">
          <mc:Choice Requires="x14">
            <control shapeId="152585" r:id="rId7" name="Check Box 9">
              <controlPr defaultSize="0" autoFill="0" autoLine="0" autoPict="0">
                <anchor moveWithCells="1">
                  <from>
                    <xdr:col>55</xdr:col>
                    <xdr:colOff>107950</xdr:colOff>
                    <xdr:row>31</xdr:row>
                    <xdr:rowOff>0</xdr:rowOff>
                  </from>
                  <to>
                    <xdr:col>56</xdr:col>
                    <xdr:colOff>247650</xdr:colOff>
                    <xdr:row>32</xdr:row>
                    <xdr:rowOff>50800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9D8E-54CE-43F4-B931-478D59B02BA5}">
  <sheetPr codeName="Sheet16">
    <pageSetUpPr fitToPage="1"/>
  </sheetPr>
  <dimension ref="A1:CE101"/>
  <sheetViews>
    <sheetView view="pageBreakPreview" zoomScaleNormal="80" zoomScaleSheetLayoutView="100" workbookViewId="0">
      <selection activeCell="F10" sqref="F10:I10"/>
    </sheetView>
  </sheetViews>
  <sheetFormatPr defaultColWidth="9" defaultRowHeight="13" x14ac:dyDescent="0.2"/>
  <cols>
    <col min="1" max="1" width="1.36328125" style="344" customWidth="1"/>
    <col min="2" max="2" width="3.36328125" style="344" customWidth="1"/>
    <col min="3" max="3" width="9.6328125" style="344" customWidth="1"/>
    <col min="4" max="4" width="3.81640625" style="344" customWidth="1"/>
    <col min="5" max="5" width="3.1796875" style="344" customWidth="1"/>
    <col min="6" max="9" width="4" style="344" customWidth="1"/>
    <col min="10" max="12" width="2.90625" style="344" customWidth="1"/>
    <col min="13" max="15" width="3.81640625" style="344" customWidth="1"/>
    <col min="16" max="38" width="2.453125" style="344" customWidth="1"/>
    <col min="39" max="39" width="4.08984375" style="344" customWidth="1"/>
    <col min="40" max="40" width="4.81640625" style="344" customWidth="1"/>
    <col min="41" max="41" width="4.81640625" style="346" customWidth="1"/>
    <col min="42" max="60" width="2.453125" style="344" customWidth="1"/>
    <col min="61" max="61" width="3.90625" style="344" customWidth="1"/>
    <col min="62" max="62" width="4.81640625" style="344" customWidth="1"/>
    <col min="63" max="63" width="4.81640625" style="346" customWidth="1"/>
    <col min="64" max="83" width="2.453125" style="344" customWidth="1"/>
    <col min="84" max="16384" width="9" style="346"/>
  </cols>
  <sheetData>
    <row r="1" spans="1:83" s="316" customFormat="1" ht="27.75" customHeight="1" x14ac:dyDescent="0.2">
      <c r="A1" s="1612" t="s">
        <v>377</v>
      </c>
      <c r="B1" s="1612"/>
      <c r="C1" s="1612"/>
      <c r="D1" s="1612"/>
      <c r="E1" s="1612"/>
      <c r="F1" s="1612"/>
      <c r="G1" s="1612"/>
      <c r="H1" s="1612"/>
      <c r="I1" s="1612"/>
      <c r="J1" s="1612"/>
      <c r="K1" s="1612"/>
      <c r="L1" s="1612"/>
      <c r="M1" s="1612"/>
      <c r="N1" s="1612"/>
      <c r="O1" s="1612"/>
      <c r="P1" s="1612"/>
      <c r="Q1" s="1612"/>
      <c r="R1" s="1612"/>
      <c r="S1" s="1612"/>
      <c r="T1" s="1612"/>
      <c r="U1" s="1612"/>
      <c r="V1" s="1612"/>
      <c r="W1" s="1612"/>
      <c r="X1" s="1612"/>
      <c r="Y1" s="1612"/>
      <c r="Z1" s="1612"/>
      <c r="AA1" s="1612"/>
      <c r="AB1" s="1612"/>
      <c r="AC1" s="1612"/>
      <c r="AD1" s="1612"/>
      <c r="AE1" s="1612"/>
      <c r="AF1" s="1612"/>
      <c r="AG1" s="1612"/>
      <c r="AH1" s="1612"/>
      <c r="AI1" s="1612"/>
      <c r="AJ1" s="1612"/>
      <c r="AK1" s="1612"/>
      <c r="AL1" s="1612"/>
      <c r="AM1" s="1612"/>
      <c r="AN1" s="1612"/>
      <c r="AO1" s="1612"/>
      <c r="AP1" s="1612"/>
      <c r="AQ1" s="1612"/>
      <c r="AR1" s="1612"/>
      <c r="AS1" s="1612"/>
      <c r="AT1" s="1612"/>
      <c r="AU1" s="1612"/>
      <c r="AV1" s="1612"/>
      <c r="AW1" s="1612"/>
      <c r="AX1" s="1612"/>
      <c r="AY1" s="1612"/>
      <c r="AZ1" s="1612"/>
      <c r="BA1" s="1612"/>
      <c r="BB1" s="1612"/>
      <c r="BC1" s="1612"/>
      <c r="BD1" s="1612"/>
      <c r="BE1" s="1612"/>
      <c r="BF1" s="1612"/>
      <c r="BG1" s="1612"/>
      <c r="BH1" s="1612"/>
      <c r="BI1" s="1612"/>
      <c r="BJ1" s="1612"/>
      <c r="BK1" s="1612"/>
      <c r="BL1" s="1612"/>
      <c r="BM1" s="1612"/>
      <c r="BN1" s="1612"/>
      <c r="BO1" s="1612"/>
      <c r="BP1" s="1612"/>
      <c r="BQ1" s="1612"/>
      <c r="BR1" s="1612"/>
      <c r="BS1" s="1612"/>
      <c r="BT1" s="1612"/>
      <c r="BU1" s="1612"/>
      <c r="BV1" s="1612"/>
      <c r="BW1" s="1612"/>
      <c r="BX1" s="1612"/>
      <c r="BY1" s="1612"/>
      <c r="BZ1" s="1612"/>
      <c r="CA1" s="1612"/>
      <c r="CB1" s="1612"/>
      <c r="CC1" s="1612"/>
      <c r="CD1" s="1612"/>
      <c r="CE1" s="1612"/>
    </row>
    <row r="2" spans="1:83" s="316" customFormat="1" ht="3" customHeight="1" x14ac:dyDescent="0.2">
      <c r="A2" s="1612"/>
      <c r="B2" s="1612"/>
      <c r="C2" s="1612"/>
      <c r="D2" s="1612"/>
      <c r="E2" s="1612"/>
      <c r="F2" s="1612"/>
      <c r="G2" s="1612"/>
      <c r="H2" s="1612"/>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c r="AP2" s="1612"/>
      <c r="AQ2" s="1612"/>
      <c r="AR2" s="1612"/>
      <c r="AS2" s="1612"/>
      <c r="AT2" s="1612"/>
      <c r="AU2" s="1612"/>
      <c r="AV2" s="1612"/>
      <c r="AW2" s="1612"/>
      <c r="AX2" s="1612"/>
      <c r="AY2" s="1612"/>
      <c r="AZ2" s="1612"/>
      <c r="BA2" s="1612"/>
      <c r="BB2" s="1612"/>
      <c r="BC2" s="1612"/>
      <c r="BD2" s="1612"/>
      <c r="BE2" s="1612"/>
      <c r="BF2" s="1612"/>
      <c r="BG2" s="1612"/>
      <c r="BH2" s="1612"/>
      <c r="BI2" s="1612"/>
      <c r="BJ2" s="1612"/>
      <c r="BK2" s="1612"/>
      <c r="BL2" s="1612"/>
      <c r="BM2" s="1612"/>
      <c r="BN2" s="1612"/>
      <c r="BO2" s="1612"/>
      <c r="BP2" s="1612"/>
      <c r="BQ2" s="1612"/>
      <c r="BR2" s="1612"/>
      <c r="BS2" s="1612"/>
      <c r="BT2" s="1612"/>
      <c r="BU2" s="1612"/>
      <c r="BV2" s="1612"/>
      <c r="BW2" s="1612"/>
      <c r="BX2" s="1612"/>
      <c r="BY2" s="1612"/>
      <c r="BZ2" s="1612"/>
      <c r="CA2" s="1612"/>
      <c r="CB2" s="1612"/>
      <c r="CC2" s="1612"/>
      <c r="CD2" s="1612"/>
      <c r="CE2" s="1612"/>
    </row>
    <row r="3" spans="1:83" s="324" customFormat="1" ht="24.75" customHeight="1" x14ac:dyDescent="0.2">
      <c r="A3" s="317" t="s">
        <v>373</v>
      </c>
      <c r="B3" s="317"/>
      <c r="C3" s="317"/>
      <c r="D3" s="317"/>
      <c r="E3" s="317"/>
      <c r="F3" s="317"/>
      <c r="G3" s="317"/>
      <c r="H3" s="317"/>
      <c r="I3" s="317"/>
      <c r="J3" s="317"/>
      <c r="K3" s="318"/>
      <c r="L3" s="319"/>
      <c r="M3" s="319"/>
      <c r="N3" s="319"/>
      <c r="O3" s="319"/>
      <c r="P3" s="319"/>
      <c r="Q3" s="319"/>
      <c r="R3" s="319"/>
      <c r="S3" s="319"/>
      <c r="T3" s="319"/>
      <c r="U3" s="319"/>
      <c r="V3" s="320"/>
      <c r="W3" s="320"/>
      <c r="X3" s="320"/>
      <c r="Y3" s="321"/>
      <c r="Z3" s="321"/>
      <c r="AA3" s="321"/>
      <c r="AB3" s="322"/>
      <c r="AC3" s="322"/>
      <c r="AD3" s="322"/>
      <c r="AE3" s="322"/>
      <c r="AF3" s="322"/>
      <c r="AG3" s="322"/>
      <c r="AH3" s="322"/>
      <c r="AI3" s="322"/>
      <c r="AJ3" s="322"/>
      <c r="AK3" s="322"/>
      <c r="AL3" s="322"/>
      <c r="AM3" s="322"/>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323"/>
    </row>
    <row r="4" spans="1:83" s="325" customFormat="1" ht="10.5" customHeight="1" x14ac:dyDescent="0.2">
      <c r="B4" s="326"/>
      <c r="C4" s="326"/>
      <c r="E4" s="327"/>
      <c r="F4" s="327"/>
      <c r="G4" s="327"/>
      <c r="H4" s="327"/>
      <c r="I4" s="327"/>
      <c r="J4" s="327"/>
      <c r="K4" s="328"/>
      <c r="L4" s="329"/>
      <c r="M4" s="329"/>
      <c r="N4" s="329"/>
      <c r="O4" s="329"/>
      <c r="P4" s="329"/>
      <c r="Q4" s="329"/>
      <c r="R4" s="329"/>
      <c r="S4" s="329"/>
      <c r="T4" s="329"/>
      <c r="U4" s="329"/>
      <c r="V4" s="330"/>
      <c r="W4" s="331"/>
      <c r="X4" s="332"/>
      <c r="Y4" s="326"/>
      <c r="Z4" s="326"/>
      <c r="AA4" s="326"/>
      <c r="AB4" s="326"/>
      <c r="AC4" s="326"/>
      <c r="AD4" s="326"/>
      <c r="AE4" s="326"/>
      <c r="AF4" s="326"/>
      <c r="AG4" s="326"/>
      <c r="AH4" s="326"/>
      <c r="AI4" s="326"/>
      <c r="AJ4" s="326"/>
      <c r="AK4" s="326"/>
      <c r="AL4" s="326"/>
      <c r="AM4" s="326"/>
      <c r="AP4" s="329"/>
      <c r="AQ4" s="329"/>
      <c r="AR4" s="330"/>
      <c r="AS4" s="331"/>
      <c r="AT4" s="332"/>
      <c r="AU4" s="326"/>
      <c r="AV4" s="326"/>
      <c r="AW4" s="326"/>
      <c r="AX4" s="326"/>
      <c r="AY4" s="326"/>
      <c r="AZ4" s="326"/>
      <c r="BA4" s="326"/>
      <c r="BB4" s="326"/>
      <c r="BC4" s="326"/>
      <c r="BD4" s="326"/>
      <c r="BE4" s="326"/>
      <c r="BF4" s="326"/>
      <c r="BG4" s="326"/>
      <c r="BH4" s="326"/>
      <c r="BI4" s="326"/>
      <c r="BL4" s="329"/>
      <c r="BM4" s="329"/>
      <c r="BN4" s="330"/>
      <c r="BO4" s="331"/>
      <c r="BP4" s="332"/>
      <c r="BQ4" s="326"/>
      <c r="BR4" s="326"/>
      <c r="BS4" s="326"/>
      <c r="BT4" s="326"/>
      <c r="BU4" s="326"/>
      <c r="BV4" s="326"/>
      <c r="BW4" s="326"/>
      <c r="BX4" s="326"/>
      <c r="BY4" s="326"/>
      <c r="BZ4" s="326"/>
      <c r="CA4" s="326"/>
      <c r="CB4" s="326"/>
      <c r="CC4" s="326"/>
      <c r="CD4" s="326"/>
      <c r="CE4" s="326"/>
    </row>
    <row r="5" spans="1:83" s="325" customFormat="1" ht="8.25" customHeight="1" x14ac:dyDescent="0.2">
      <c r="B5" s="326"/>
      <c r="C5" s="326"/>
      <c r="E5" s="327"/>
      <c r="F5" s="327"/>
      <c r="G5" s="327"/>
      <c r="H5" s="327"/>
      <c r="I5" s="327"/>
      <c r="J5" s="327"/>
      <c r="K5" s="328"/>
      <c r="L5" s="329"/>
      <c r="M5" s="329"/>
      <c r="N5" s="329"/>
      <c r="O5" s="329"/>
      <c r="P5" s="329"/>
      <c r="Q5" s="329"/>
      <c r="R5" s="329"/>
      <c r="S5" s="329"/>
      <c r="T5" s="329"/>
      <c r="U5" s="329"/>
      <c r="V5" s="330"/>
      <c r="W5" s="331"/>
      <c r="X5" s="332"/>
      <c r="Y5" s="326"/>
      <c r="Z5" s="326"/>
      <c r="AA5" s="326"/>
      <c r="AB5" s="326"/>
      <c r="AC5" s="326"/>
      <c r="AD5" s="326"/>
      <c r="AE5" s="326"/>
      <c r="AF5" s="326"/>
      <c r="AG5" s="326"/>
      <c r="AH5" s="326"/>
      <c r="AI5" s="326"/>
      <c r="AJ5" s="326"/>
      <c r="AK5" s="326"/>
      <c r="AL5" s="326"/>
      <c r="AM5" s="326"/>
      <c r="AP5" s="329"/>
      <c r="AQ5" s="329"/>
      <c r="AR5" s="330"/>
      <c r="AS5" s="331"/>
      <c r="AT5" s="332"/>
      <c r="AU5" s="326"/>
      <c r="AV5" s="326"/>
      <c r="AW5" s="326"/>
      <c r="AX5" s="326"/>
      <c r="AY5" s="326"/>
      <c r="AZ5" s="326"/>
      <c r="BA5" s="326"/>
      <c r="BB5" s="326"/>
      <c r="BC5" s="326"/>
      <c r="BD5" s="326"/>
      <c r="BE5" s="326"/>
      <c r="BF5" s="326"/>
      <c r="BG5" s="326"/>
      <c r="BH5" s="326"/>
      <c r="BI5" s="326"/>
      <c r="BL5" s="329"/>
      <c r="BM5" s="329"/>
      <c r="BN5" s="330"/>
      <c r="BO5" s="331"/>
      <c r="BP5" s="332"/>
      <c r="BQ5" s="326"/>
      <c r="BR5" s="326"/>
      <c r="BS5" s="326"/>
      <c r="BT5" s="326"/>
      <c r="BU5" s="326"/>
      <c r="BV5" s="326"/>
      <c r="BW5" s="326"/>
      <c r="BX5" s="326"/>
      <c r="BY5" s="326"/>
      <c r="BZ5" s="326"/>
      <c r="CA5" s="326"/>
      <c r="CB5" s="326"/>
      <c r="CC5" s="326"/>
      <c r="CD5" s="326"/>
      <c r="CE5" s="326"/>
    </row>
    <row r="6" spans="1:83" s="325" customFormat="1" ht="19.5" customHeight="1" x14ac:dyDescent="0.2">
      <c r="B6" s="1596" t="s">
        <v>361</v>
      </c>
      <c r="C6" s="1596"/>
      <c r="D6" s="327"/>
      <c r="F6" s="327"/>
      <c r="G6" s="327"/>
      <c r="H6" s="327"/>
      <c r="I6" s="327"/>
      <c r="J6" s="327"/>
      <c r="K6" s="328"/>
      <c r="L6" s="329"/>
      <c r="M6" s="329"/>
      <c r="N6" s="329"/>
      <c r="O6" s="329"/>
      <c r="P6" s="329"/>
      <c r="Q6" s="329"/>
      <c r="R6" s="329"/>
      <c r="S6" s="329"/>
      <c r="T6" s="329"/>
      <c r="U6" s="329"/>
      <c r="V6" s="330"/>
      <c r="W6" s="332"/>
      <c r="X6" s="333"/>
      <c r="Y6" s="334"/>
      <c r="Z6" s="326"/>
      <c r="AA6" s="326"/>
      <c r="AB6" s="326"/>
      <c r="AC6" s="326"/>
      <c r="AD6" s="326"/>
      <c r="AE6" s="326"/>
      <c r="AF6" s="326"/>
      <c r="AG6" s="326"/>
      <c r="AH6" s="326"/>
      <c r="AI6" s="326"/>
      <c r="AJ6" s="326"/>
      <c r="AK6" s="326"/>
      <c r="AL6" s="326"/>
      <c r="AM6" s="326"/>
      <c r="AP6" s="1596" t="s">
        <v>362</v>
      </c>
      <c r="AQ6" s="1596"/>
      <c r="AR6" s="1596"/>
      <c r="AS6" s="1596"/>
      <c r="AT6" s="1596"/>
      <c r="AU6" s="1596"/>
      <c r="AV6" s="1596"/>
      <c r="AW6" s="1596"/>
      <c r="AX6" s="1596"/>
      <c r="AY6" s="1596"/>
      <c r="AZ6" s="1596"/>
      <c r="BA6" s="1596"/>
      <c r="BB6" s="326"/>
      <c r="BC6" s="326"/>
      <c r="BD6" s="326"/>
      <c r="BE6" s="326"/>
      <c r="BF6" s="326"/>
      <c r="BG6" s="326"/>
      <c r="BH6" s="326"/>
      <c r="BI6" s="326"/>
      <c r="BL6" s="1611" t="s">
        <v>363</v>
      </c>
      <c r="BM6" s="1596"/>
      <c r="BN6" s="1596"/>
      <c r="BO6" s="1596"/>
      <c r="BP6" s="1596"/>
      <c r="BQ6" s="1596"/>
      <c r="BR6" s="1596"/>
      <c r="BS6" s="1596"/>
      <c r="BT6" s="1596"/>
      <c r="BU6" s="1596"/>
      <c r="BV6" s="1596"/>
      <c r="BW6" s="1596"/>
      <c r="BX6" s="326"/>
      <c r="BY6" s="326"/>
      <c r="BZ6" s="326"/>
      <c r="CA6" s="326"/>
      <c r="CB6" s="326"/>
      <c r="CC6" s="326"/>
      <c r="CD6" s="326"/>
      <c r="CE6" s="326"/>
    </row>
    <row r="7" spans="1:83" s="325" customFormat="1" ht="19.5" customHeight="1" x14ac:dyDescent="0.2">
      <c r="B7" s="1597"/>
      <c r="C7" s="1597"/>
      <c r="D7" s="335"/>
      <c r="E7" s="336"/>
      <c r="F7" s="335"/>
      <c r="G7" s="335"/>
      <c r="H7" s="335"/>
      <c r="I7" s="335"/>
      <c r="J7" s="335"/>
      <c r="K7" s="337"/>
      <c r="L7" s="338"/>
      <c r="M7" s="338"/>
      <c r="N7" s="338"/>
      <c r="O7" s="338"/>
      <c r="P7" s="338"/>
      <c r="Q7" s="338"/>
      <c r="R7" s="338"/>
      <c r="S7" s="338"/>
      <c r="T7" s="338"/>
      <c r="U7" s="338"/>
      <c r="V7" s="339"/>
      <c r="W7" s="340"/>
      <c r="X7" s="341"/>
      <c r="Y7" s="342"/>
      <c r="Z7" s="343"/>
      <c r="AA7" s="343"/>
      <c r="AB7" s="343"/>
      <c r="AC7" s="343"/>
      <c r="AD7" s="343"/>
      <c r="AE7" s="343"/>
      <c r="AF7" s="343"/>
      <c r="AG7" s="343"/>
      <c r="AH7" s="343"/>
      <c r="AI7" s="343"/>
      <c r="AJ7" s="343"/>
      <c r="AK7" s="343"/>
      <c r="AL7" s="343"/>
      <c r="AM7" s="343"/>
      <c r="AP7" s="1597"/>
      <c r="AQ7" s="1597"/>
      <c r="AR7" s="1597"/>
      <c r="AS7" s="1597"/>
      <c r="AT7" s="1597"/>
      <c r="AU7" s="1597"/>
      <c r="AV7" s="1597"/>
      <c r="AW7" s="1597"/>
      <c r="AX7" s="1597"/>
      <c r="AY7" s="1597"/>
      <c r="AZ7" s="1597"/>
      <c r="BA7" s="1597"/>
      <c r="BB7" s="343"/>
      <c r="BC7" s="343"/>
      <c r="BD7" s="343"/>
      <c r="BE7" s="343"/>
      <c r="BF7" s="343"/>
      <c r="BG7" s="343"/>
      <c r="BH7" s="343"/>
      <c r="BI7" s="343"/>
      <c r="BL7" s="1597"/>
      <c r="BM7" s="1597"/>
      <c r="BN7" s="1597"/>
      <c r="BO7" s="1597"/>
      <c r="BP7" s="1597"/>
      <c r="BQ7" s="1597"/>
      <c r="BR7" s="1597"/>
      <c r="BS7" s="1597"/>
      <c r="BT7" s="1597"/>
      <c r="BU7" s="1597"/>
      <c r="BV7" s="1597"/>
      <c r="BW7" s="1597"/>
      <c r="BX7" s="343"/>
      <c r="BY7" s="343"/>
      <c r="BZ7" s="343"/>
      <c r="CA7" s="343"/>
      <c r="CB7" s="343"/>
      <c r="CC7" s="343"/>
      <c r="CD7" s="343"/>
      <c r="CE7" s="343"/>
    </row>
    <row r="8" spans="1:83" x14ac:dyDescent="0.2">
      <c r="B8" s="1598" t="s">
        <v>10</v>
      </c>
      <c r="C8" s="1599"/>
      <c r="D8" s="1599"/>
      <c r="E8" s="1599"/>
      <c r="F8" s="1600" t="s">
        <v>11</v>
      </c>
      <c r="G8" s="1601"/>
      <c r="H8" s="1601"/>
      <c r="I8" s="1602"/>
      <c r="J8" s="1603" t="s">
        <v>12</v>
      </c>
      <c r="K8" s="1603"/>
      <c r="L8" s="1603"/>
      <c r="M8" s="1603"/>
      <c r="N8" s="1603"/>
      <c r="O8" s="1603"/>
      <c r="P8" s="1603"/>
      <c r="Q8" s="1603"/>
      <c r="R8" s="1603"/>
      <c r="S8" s="1603"/>
      <c r="T8" s="1603"/>
      <c r="U8" s="1603"/>
      <c r="V8" s="1603"/>
      <c r="W8" s="1603"/>
      <c r="X8" s="1604"/>
      <c r="Y8" s="1604"/>
      <c r="Z8" s="1604"/>
      <c r="AA8" s="1605"/>
      <c r="AB8" s="1599" t="s">
        <v>13</v>
      </c>
      <c r="AC8" s="1599"/>
      <c r="AD8" s="1599"/>
      <c r="AE8" s="1599"/>
      <c r="AF8" s="1599"/>
      <c r="AG8" s="1599"/>
      <c r="AH8" s="1599"/>
      <c r="AI8" s="1599"/>
      <c r="AJ8" s="1599"/>
      <c r="AK8" s="1599"/>
      <c r="AL8" s="1599"/>
      <c r="AM8" s="1606"/>
      <c r="AN8" s="345"/>
      <c r="AP8" s="1607" t="s">
        <v>364</v>
      </c>
      <c r="AQ8" s="1608"/>
      <c r="AR8" s="1608"/>
      <c r="AS8" s="1608"/>
      <c r="AT8" s="1608"/>
      <c r="AU8" s="1608"/>
      <c r="AV8" s="1608"/>
      <c r="AW8" s="1608"/>
      <c r="AX8" s="1561" t="s">
        <v>13</v>
      </c>
      <c r="AY8" s="1561"/>
      <c r="AZ8" s="1561"/>
      <c r="BA8" s="1561"/>
      <c r="BB8" s="1561"/>
      <c r="BC8" s="1561"/>
      <c r="BD8" s="1561"/>
      <c r="BE8" s="1561"/>
      <c r="BF8" s="1561"/>
      <c r="BG8" s="1561"/>
      <c r="BH8" s="1561"/>
      <c r="BI8" s="1562"/>
      <c r="BJ8" s="345"/>
      <c r="BL8" s="1607" t="s">
        <v>364</v>
      </c>
      <c r="BM8" s="1608"/>
      <c r="BN8" s="1608"/>
      <c r="BO8" s="1608"/>
      <c r="BP8" s="1608"/>
      <c r="BQ8" s="1608"/>
      <c r="BR8" s="1608"/>
      <c r="BS8" s="1608"/>
      <c r="BT8" s="1561" t="s">
        <v>13</v>
      </c>
      <c r="BU8" s="1561"/>
      <c r="BV8" s="1561"/>
      <c r="BW8" s="1561"/>
      <c r="BX8" s="1561"/>
      <c r="BY8" s="1561"/>
      <c r="BZ8" s="1561"/>
      <c r="CA8" s="1561"/>
      <c r="CB8" s="1561"/>
      <c r="CC8" s="1561"/>
      <c r="CD8" s="1561"/>
      <c r="CE8" s="1562"/>
    </row>
    <row r="9" spans="1:83" x14ac:dyDescent="0.2">
      <c r="B9" s="1598"/>
      <c r="C9" s="1599"/>
      <c r="D9" s="1599"/>
      <c r="E9" s="1599"/>
      <c r="F9" s="1600"/>
      <c r="G9" s="1601"/>
      <c r="H9" s="1601"/>
      <c r="I9" s="1602"/>
      <c r="J9" s="1609"/>
      <c r="K9" s="1603"/>
      <c r="L9" s="1603"/>
      <c r="M9" s="1580" t="s">
        <v>14</v>
      </c>
      <c r="N9" s="1580"/>
      <c r="O9" s="1580"/>
      <c r="P9" s="1580" t="s">
        <v>15</v>
      </c>
      <c r="Q9" s="1580"/>
      <c r="R9" s="1580"/>
      <c r="S9" s="1580"/>
      <c r="T9" s="1560" t="s">
        <v>16</v>
      </c>
      <c r="U9" s="1561"/>
      <c r="V9" s="1561"/>
      <c r="W9" s="1562"/>
      <c r="X9" s="1561" t="s">
        <v>17</v>
      </c>
      <c r="Y9" s="1561"/>
      <c r="Z9" s="1561"/>
      <c r="AA9" s="1562"/>
      <c r="AB9" s="1561" t="s">
        <v>18</v>
      </c>
      <c r="AC9" s="1561"/>
      <c r="AD9" s="1561"/>
      <c r="AE9" s="1562"/>
      <c r="AF9" s="1593">
        <v>10</v>
      </c>
      <c r="AG9" s="1594"/>
      <c r="AH9" s="1563" t="s">
        <v>19</v>
      </c>
      <c r="AI9" s="1564"/>
      <c r="AJ9" s="1552">
        <f>IF(AF9="","",IF(AF9&gt;=12,1,AF9+1))</f>
        <v>11</v>
      </c>
      <c r="AK9" s="1553"/>
      <c r="AL9" s="1563" t="s">
        <v>20</v>
      </c>
      <c r="AM9" s="1564"/>
      <c r="AN9" s="345"/>
      <c r="AP9" s="1560" t="s">
        <v>16</v>
      </c>
      <c r="AQ9" s="1561"/>
      <c r="AR9" s="1561"/>
      <c r="AS9" s="1562"/>
      <c r="AT9" s="1561" t="s">
        <v>17</v>
      </c>
      <c r="AU9" s="1561"/>
      <c r="AV9" s="1561"/>
      <c r="AW9" s="1562"/>
      <c r="AX9" s="1561" t="s">
        <v>18</v>
      </c>
      <c r="AY9" s="1561"/>
      <c r="AZ9" s="1561"/>
      <c r="BA9" s="1562"/>
      <c r="BB9" s="1593">
        <v>12</v>
      </c>
      <c r="BC9" s="1594"/>
      <c r="BD9" s="1563" t="s">
        <v>19</v>
      </c>
      <c r="BE9" s="1564"/>
      <c r="BF9" s="1552">
        <f>IF(BB9="","",IF(BB9&gt;=12,1,BB9+1))</f>
        <v>1</v>
      </c>
      <c r="BG9" s="1553"/>
      <c r="BH9" s="1563" t="s">
        <v>20</v>
      </c>
      <c r="BI9" s="1564"/>
      <c r="BJ9" s="345"/>
      <c r="BL9" s="1560" t="s">
        <v>16</v>
      </c>
      <c r="BM9" s="1561"/>
      <c r="BN9" s="1561"/>
      <c r="BO9" s="1562"/>
      <c r="BP9" s="1561" t="s">
        <v>17</v>
      </c>
      <c r="BQ9" s="1561"/>
      <c r="BR9" s="1561"/>
      <c r="BS9" s="1562"/>
      <c r="BT9" s="1561" t="s">
        <v>18</v>
      </c>
      <c r="BU9" s="1561"/>
      <c r="BV9" s="1561"/>
      <c r="BW9" s="1562"/>
      <c r="BX9" s="1593">
        <v>3</v>
      </c>
      <c r="BY9" s="1594"/>
      <c r="BZ9" s="1563" t="s">
        <v>19</v>
      </c>
      <c r="CA9" s="1564"/>
      <c r="CB9" s="1552">
        <f>IF(BX9="","",IF(BX9&gt;=12,1,BX9+1))</f>
        <v>4</v>
      </c>
      <c r="CC9" s="1553"/>
      <c r="CD9" s="1563" t="s">
        <v>20</v>
      </c>
      <c r="CE9" s="1564"/>
    </row>
    <row r="10" spans="1:83" x14ac:dyDescent="0.2">
      <c r="B10" s="1588" t="s">
        <v>365</v>
      </c>
      <c r="C10" s="1588"/>
      <c r="D10" s="1588"/>
      <c r="E10" s="1589"/>
      <c r="F10" s="1590" t="str">
        <f>"R"&amp;'記載例①～④'!$AO3&amp;".4.1～R"&amp;'記載例①～④'!$AO3+1&amp;".3.31"</f>
        <v>R7.4.1～R8.3.31</v>
      </c>
      <c r="G10" s="1591"/>
      <c r="H10" s="1591"/>
      <c r="I10" s="1592"/>
      <c r="J10" s="1508">
        <f>SUMPRODUCT((0&amp;LEFT(T10:AA10,FIND("(",T10:AA10&amp;"(")-1))*1)</f>
        <v>20000</v>
      </c>
      <c r="K10" s="1508"/>
      <c r="L10" s="1508"/>
      <c r="M10" s="1530"/>
      <c r="N10" s="1530"/>
      <c r="O10" s="1530"/>
      <c r="P10" s="1530"/>
      <c r="Q10" s="1530"/>
      <c r="R10" s="1530"/>
      <c r="S10" s="1530"/>
      <c r="T10" s="1521">
        <v>10000</v>
      </c>
      <c r="U10" s="1521"/>
      <c r="V10" s="1521"/>
      <c r="W10" s="1522"/>
      <c r="X10" s="1521">
        <v>10000</v>
      </c>
      <c r="Y10" s="1521"/>
      <c r="Z10" s="1521"/>
      <c r="AA10" s="1521"/>
      <c r="AB10" s="1520">
        <v>0</v>
      </c>
      <c r="AC10" s="1521"/>
      <c r="AD10" s="1521"/>
      <c r="AE10" s="1522"/>
      <c r="AF10" s="1520">
        <v>10000</v>
      </c>
      <c r="AG10" s="1521"/>
      <c r="AH10" s="1521"/>
      <c r="AI10" s="1522"/>
      <c r="AJ10" s="1515">
        <v>10000</v>
      </c>
      <c r="AK10" s="1515"/>
      <c r="AL10" s="1515"/>
      <c r="AM10" s="1516"/>
      <c r="AP10" s="1520">
        <v>15000</v>
      </c>
      <c r="AQ10" s="1521"/>
      <c r="AR10" s="1521"/>
      <c r="AS10" s="1522"/>
      <c r="AT10" s="1520">
        <v>5000</v>
      </c>
      <c r="AU10" s="1521"/>
      <c r="AV10" s="1521"/>
      <c r="AW10" s="1522"/>
      <c r="AX10" s="1520">
        <v>10000</v>
      </c>
      <c r="AY10" s="1521"/>
      <c r="AZ10" s="1521"/>
      <c r="BA10" s="1522"/>
      <c r="BB10" s="1520">
        <v>5000</v>
      </c>
      <c r="BC10" s="1521"/>
      <c r="BD10" s="1521"/>
      <c r="BE10" s="1522"/>
      <c r="BF10" s="1514">
        <v>5000</v>
      </c>
      <c r="BG10" s="1515"/>
      <c r="BH10" s="1515"/>
      <c r="BI10" s="1516"/>
      <c r="BL10" s="1520">
        <v>15000</v>
      </c>
      <c r="BM10" s="1521"/>
      <c r="BN10" s="1521"/>
      <c r="BO10" s="1522"/>
      <c r="BP10" s="1520">
        <v>5000</v>
      </c>
      <c r="BQ10" s="1521"/>
      <c r="BR10" s="1521"/>
      <c r="BS10" s="1522"/>
      <c r="BT10" s="1520">
        <v>15000</v>
      </c>
      <c r="BU10" s="1521"/>
      <c r="BV10" s="1521"/>
      <c r="BW10" s="1522"/>
      <c r="BX10" s="1520">
        <v>5000</v>
      </c>
      <c r="BY10" s="1521"/>
      <c r="BZ10" s="1521"/>
      <c r="CA10" s="1522"/>
      <c r="CB10" s="1514"/>
      <c r="CC10" s="1515"/>
      <c r="CD10" s="1515"/>
      <c r="CE10" s="1516"/>
    </row>
    <row r="11" spans="1:83" ht="13.5" thickBot="1" x14ac:dyDescent="0.25">
      <c r="B11" s="1584" t="s">
        <v>24</v>
      </c>
      <c r="C11" s="1585"/>
      <c r="D11" s="1585"/>
      <c r="E11" s="1585"/>
      <c r="F11" s="1586"/>
      <c r="G11" s="1586"/>
      <c r="H11" s="1586"/>
      <c r="I11" s="347" t="s">
        <v>25</v>
      </c>
      <c r="J11" s="1565">
        <f>SUM(J10:L10)</f>
        <v>20000</v>
      </c>
      <c r="K11" s="1566"/>
      <c r="L11" s="1567"/>
      <c r="M11" s="1587">
        <f>SUM(M10:O10)</f>
        <v>0</v>
      </c>
      <c r="N11" s="1587"/>
      <c r="O11" s="1587"/>
      <c r="P11" s="1587">
        <f>SUM(P10:S10)</f>
        <v>0</v>
      </c>
      <c r="Q11" s="1587"/>
      <c r="R11" s="1587"/>
      <c r="S11" s="1587"/>
      <c r="T11" s="1581">
        <f>SUMPRODUCT((0&amp;LEFT(T10:W10,FIND("(",T10:W10&amp;"(")-1))*1)</f>
        <v>10000</v>
      </c>
      <c r="U11" s="1582"/>
      <c r="V11" s="1582"/>
      <c r="W11" s="1583"/>
      <c r="X11" s="1581">
        <f>SUM(X10:AA10)</f>
        <v>10000</v>
      </c>
      <c r="Y11" s="1582"/>
      <c r="Z11" s="1582"/>
      <c r="AA11" s="1583"/>
      <c r="AB11" s="1581">
        <f>SUM(AB10:AE10)</f>
        <v>0</v>
      </c>
      <c r="AC11" s="1582"/>
      <c r="AD11" s="1582"/>
      <c r="AE11" s="1583"/>
      <c r="AF11" s="1581">
        <f>SUM(AF10:AI10)</f>
        <v>10000</v>
      </c>
      <c r="AG11" s="1582"/>
      <c r="AH11" s="1582"/>
      <c r="AI11" s="1583"/>
      <c r="AJ11" s="1581">
        <f>SUM(AJ10:AM10)</f>
        <v>10000</v>
      </c>
      <c r="AK11" s="1582"/>
      <c r="AL11" s="1582"/>
      <c r="AM11" s="1583"/>
      <c r="AP11" s="1565">
        <f>SUMPRODUCT((0&amp;LEFT(AP10:AS10,FIND("(",AP10:AS10&amp;"(")-1))*1)</f>
        <v>15000</v>
      </c>
      <c r="AQ11" s="1566"/>
      <c r="AR11" s="1566"/>
      <c r="AS11" s="1567"/>
      <c r="AT11" s="1565">
        <f>SUM(AT10:AW10)</f>
        <v>5000</v>
      </c>
      <c r="AU11" s="1566"/>
      <c r="AV11" s="1566"/>
      <c r="AW11" s="1567"/>
      <c r="AX11" s="1565">
        <f>SUM(AX10:BA10)</f>
        <v>10000</v>
      </c>
      <c r="AY11" s="1566"/>
      <c r="AZ11" s="1566"/>
      <c r="BA11" s="1567"/>
      <c r="BB11" s="1565">
        <f>SUM(BB10:BE10)</f>
        <v>5000</v>
      </c>
      <c r="BC11" s="1566"/>
      <c r="BD11" s="1566"/>
      <c r="BE11" s="1567"/>
      <c r="BF11" s="1565">
        <f>SUM(BF10:BI10)</f>
        <v>5000</v>
      </c>
      <c r="BG11" s="1566"/>
      <c r="BH11" s="1566"/>
      <c r="BI11" s="1567"/>
      <c r="BL11" s="1565">
        <f>SUMPRODUCT((0&amp;LEFT(BL10:BO10,FIND("(",BL10:BO10&amp;"(")-1))*1)</f>
        <v>15000</v>
      </c>
      <c r="BM11" s="1566"/>
      <c r="BN11" s="1566"/>
      <c r="BO11" s="1567"/>
      <c r="BP11" s="1565">
        <f>SUM(BP10:BS10)</f>
        <v>5000</v>
      </c>
      <c r="BQ11" s="1566"/>
      <c r="BR11" s="1566"/>
      <c r="BS11" s="1567"/>
      <c r="BT11" s="1565">
        <f>SUM(BT10:BW10)</f>
        <v>15000</v>
      </c>
      <c r="BU11" s="1566"/>
      <c r="BV11" s="1566"/>
      <c r="BW11" s="1567"/>
      <c r="BX11" s="1565">
        <f>SUM(BX10:CA10)</f>
        <v>5000</v>
      </c>
      <c r="BY11" s="1566"/>
      <c r="BZ11" s="1566"/>
      <c r="CA11" s="1567"/>
      <c r="CB11" s="1565">
        <f>SUM(CB10:CE10)</f>
        <v>0</v>
      </c>
      <c r="CC11" s="1566"/>
      <c r="CD11" s="1566"/>
      <c r="CE11" s="1567"/>
    </row>
    <row r="12" spans="1:83" ht="13.5" thickTop="1" x14ac:dyDescent="0.2">
      <c r="B12" s="1568" t="s">
        <v>27</v>
      </c>
      <c r="C12" s="1569"/>
      <c r="D12" s="1569"/>
      <c r="E12" s="1570"/>
      <c r="F12" s="1570"/>
      <c r="G12" s="1570"/>
      <c r="H12" s="1570"/>
      <c r="I12" s="1571"/>
      <c r="J12" s="1572" t="s">
        <v>28</v>
      </c>
      <c r="K12" s="1572"/>
      <c r="L12" s="1572"/>
      <c r="M12" s="1572"/>
      <c r="N12" s="1572"/>
      <c r="O12" s="1572"/>
      <c r="P12" s="1572"/>
      <c r="Q12" s="1572"/>
      <c r="R12" s="1572"/>
      <c r="S12" s="1572"/>
      <c r="T12" s="1572"/>
      <c r="U12" s="1572"/>
      <c r="V12" s="1572"/>
      <c r="W12" s="1572"/>
      <c r="X12" s="1572"/>
      <c r="Y12" s="1572"/>
      <c r="Z12" s="1572"/>
      <c r="AA12" s="1572"/>
      <c r="AB12" s="1573" t="s">
        <v>29</v>
      </c>
      <c r="AC12" s="1574"/>
      <c r="AD12" s="1574"/>
      <c r="AE12" s="1574"/>
      <c r="AF12" s="1574"/>
      <c r="AG12" s="1574"/>
      <c r="AH12" s="1574"/>
      <c r="AI12" s="1574"/>
      <c r="AJ12" s="1574"/>
      <c r="AK12" s="1574"/>
      <c r="AL12" s="1574"/>
      <c r="AM12" s="1575"/>
      <c r="AP12" s="348"/>
      <c r="AQ12" s="349"/>
      <c r="AR12" s="349"/>
      <c r="AS12" s="349"/>
      <c r="AT12" s="349"/>
      <c r="AU12" s="349"/>
      <c r="AV12" s="349"/>
      <c r="AW12" s="349"/>
      <c r="AX12" s="1573" t="s">
        <v>29</v>
      </c>
      <c r="AY12" s="1574"/>
      <c r="AZ12" s="1574"/>
      <c r="BA12" s="1574"/>
      <c r="BB12" s="1574"/>
      <c r="BC12" s="1574"/>
      <c r="BD12" s="1574"/>
      <c r="BE12" s="1574"/>
      <c r="BF12" s="1574"/>
      <c r="BG12" s="1574"/>
      <c r="BH12" s="1574"/>
      <c r="BI12" s="1575"/>
      <c r="BL12" s="348"/>
      <c r="BM12" s="349"/>
      <c r="BN12" s="349"/>
      <c r="BO12" s="349"/>
      <c r="BP12" s="349"/>
      <c r="BQ12" s="349"/>
      <c r="BR12" s="349"/>
      <c r="BS12" s="349"/>
      <c r="BT12" s="1573" t="s">
        <v>29</v>
      </c>
      <c r="BU12" s="1574"/>
      <c r="BV12" s="1574"/>
      <c r="BW12" s="1574"/>
      <c r="BX12" s="1574"/>
      <c r="BY12" s="1574"/>
      <c r="BZ12" s="1574"/>
      <c r="CA12" s="1574"/>
      <c r="CB12" s="1574"/>
      <c r="CC12" s="1574"/>
      <c r="CD12" s="1574"/>
      <c r="CE12" s="1575"/>
    </row>
    <row r="13" spans="1:83" x14ac:dyDescent="0.2">
      <c r="B13" s="1576" t="s">
        <v>31</v>
      </c>
      <c r="C13" s="1576"/>
      <c r="D13" s="1577"/>
      <c r="E13" s="1560" t="s">
        <v>32</v>
      </c>
      <c r="F13" s="1561"/>
      <c r="G13" s="1561"/>
      <c r="H13" s="1561"/>
      <c r="I13" s="1562"/>
      <c r="J13" s="1578"/>
      <c r="K13" s="1579"/>
      <c r="L13" s="1579"/>
      <c r="M13" s="1580" t="s">
        <v>14</v>
      </c>
      <c r="N13" s="1580"/>
      <c r="O13" s="1580"/>
      <c r="P13" s="1580" t="s">
        <v>15</v>
      </c>
      <c r="Q13" s="1580"/>
      <c r="R13" s="1580"/>
      <c r="S13" s="1580"/>
      <c r="T13" s="1560" t="s">
        <v>16</v>
      </c>
      <c r="U13" s="1561"/>
      <c r="V13" s="1561"/>
      <c r="W13" s="1562"/>
      <c r="X13" s="1560" t="s">
        <v>17</v>
      </c>
      <c r="Y13" s="1561"/>
      <c r="Z13" s="1561"/>
      <c r="AA13" s="1562"/>
      <c r="AB13" s="1560" t="s">
        <v>18</v>
      </c>
      <c r="AC13" s="1561"/>
      <c r="AD13" s="1561"/>
      <c r="AE13" s="1562"/>
      <c r="AF13" s="1552">
        <f>IF(AF9="","",AF9)</f>
        <v>10</v>
      </c>
      <c r="AG13" s="1553"/>
      <c r="AH13" s="1563" t="s">
        <v>19</v>
      </c>
      <c r="AI13" s="1564"/>
      <c r="AJ13" s="1552">
        <f>AJ9</f>
        <v>11</v>
      </c>
      <c r="AK13" s="1553"/>
      <c r="AL13" s="1554" t="s">
        <v>20</v>
      </c>
      <c r="AM13" s="1555"/>
      <c r="AP13" s="1560" t="s">
        <v>16</v>
      </c>
      <c r="AQ13" s="1561"/>
      <c r="AR13" s="1561"/>
      <c r="AS13" s="1562"/>
      <c r="AT13" s="1560" t="s">
        <v>17</v>
      </c>
      <c r="AU13" s="1561"/>
      <c r="AV13" s="1561"/>
      <c r="AW13" s="1562"/>
      <c r="AX13" s="1560" t="s">
        <v>18</v>
      </c>
      <c r="AY13" s="1561"/>
      <c r="AZ13" s="1561"/>
      <c r="BA13" s="1562"/>
      <c r="BB13" s="1552">
        <f>IF(BB9="","",BB9)</f>
        <v>12</v>
      </c>
      <c r="BC13" s="1553"/>
      <c r="BD13" s="1563" t="s">
        <v>19</v>
      </c>
      <c r="BE13" s="1564"/>
      <c r="BF13" s="1552">
        <f>BF9</f>
        <v>1</v>
      </c>
      <c r="BG13" s="1553"/>
      <c r="BH13" s="1554" t="s">
        <v>20</v>
      </c>
      <c r="BI13" s="1555"/>
      <c r="BL13" s="1560" t="s">
        <v>16</v>
      </c>
      <c r="BM13" s="1561"/>
      <c r="BN13" s="1561"/>
      <c r="BO13" s="1562"/>
      <c r="BP13" s="1560" t="s">
        <v>17</v>
      </c>
      <c r="BQ13" s="1561"/>
      <c r="BR13" s="1561"/>
      <c r="BS13" s="1562"/>
      <c r="BT13" s="1560" t="s">
        <v>18</v>
      </c>
      <c r="BU13" s="1561"/>
      <c r="BV13" s="1561"/>
      <c r="BW13" s="1562"/>
      <c r="BX13" s="1552">
        <f>IF(BX9="","",BX9)</f>
        <v>3</v>
      </c>
      <c r="BY13" s="1553"/>
      <c r="BZ13" s="1563" t="s">
        <v>19</v>
      </c>
      <c r="CA13" s="1564"/>
      <c r="CB13" s="1552">
        <f>CB9</f>
        <v>4</v>
      </c>
      <c r="CC13" s="1553"/>
      <c r="CD13" s="1554" t="s">
        <v>20</v>
      </c>
      <c r="CE13" s="1555"/>
    </row>
    <row r="14" spans="1:83" x14ac:dyDescent="0.2">
      <c r="B14" s="1556" t="s">
        <v>33</v>
      </c>
      <c r="C14" s="1558" t="s">
        <v>34</v>
      </c>
      <c r="D14" s="1559"/>
      <c r="E14" s="1549" t="s">
        <v>470</v>
      </c>
      <c r="F14" s="1551"/>
      <c r="G14" s="1551"/>
      <c r="H14" s="1551"/>
      <c r="I14" s="350" t="s">
        <v>35</v>
      </c>
      <c r="J14" s="1510">
        <f t="shared" ref="J14:J22" si="0">SUM(T14:AA14)</f>
        <v>5000</v>
      </c>
      <c r="K14" s="1508"/>
      <c r="L14" s="1508"/>
      <c r="M14" s="1530"/>
      <c r="N14" s="1530"/>
      <c r="O14" s="1530"/>
      <c r="P14" s="1530"/>
      <c r="Q14" s="1530"/>
      <c r="R14" s="1530"/>
      <c r="S14" s="1530"/>
      <c r="T14" s="1521"/>
      <c r="U14" s="1521"/>
      <c r="V14" s="1521"/>
      <c r="W14" s="1522"/>
      <c r="X14" s="1521">
        <v>5000</v>
      </c>
      <c r="Y14" s="1521"/>
      <c r="Z14" s="1521"/>
      <c r="AA14" s="1521"/>
      <c r="AB14" s="1520"/>
      <c r="AC14" s="1521"/>
      <c r="AD14" s="1521"/>
      <c r="AE14" s="1522"/>
      <c r="AF14" s="1520"/>
      <c r="AG14" s="1521"/>
      <c r="AH14" s="1521"/>
      <c r="AI14" s="1522"/>
      <c r="AJ14" s="1515">
        <v>5000</v>
      </c>
      <c r="AK14" s="1515"/>
      <c r="AL14" s="1515"/>
      <c r="AM14" s="1516"/>
      <c r="AP14" s="1520"/>
      <c r="AQ14" s="1521"/>
      <c r="AR14" s="1521"/>
      <c r="AS14" s="1522"/>
      <c r="AT14" s="1521">
        <v>2000</v>
      </c>
      <c r="AU14" s="1521"/>
      <c r="AV14" s="1521"/>
      <c r="AW14" s="1521"/>
      <c r="AX14" s="1520"/>
      <c r="AY14" s="1521"/>
      <c r="AZ14" s="1521"/>
      <c r="BA14" s="1522"/>
      <c r="BB14" s="1520"/>
      <c r="BC14" s="1521"/>
      <c r="BD14" s="1521"/>
      <c r="BE14" s="1522"/>
      <c r="BF14" s="1515">
        <v>2000</v>
      </c>
      <c r="BG14" s="1515"/>
      <c r="BH14" s="1515"/>
      <c r="BI14" s="1516"/>
      <c r="BL14" s="1520"/>
      <c r="BM14" s="1521"/>
      <c r="BN14" s="1521"/>
      <c r="BO14" s="1522"/>
      <c r="BP14" s="1521">
        <v>2000</v>
      </c>
      <c r="BQ14" s="1521"/>
      <c r="BR14" s="1521"/>
      <c r="BS14" s="1521"/>
      <c r="BT14" s="1520"/>
      <c r="BU14" s="1521"/>
      <c r="BV14" s="1521"/>
      <c r="BW14" s="1522"/>
      <c r="BX14" s="1520">
        <v>2000</v>
      </c>
      <c r="BY14" s="1521"/>
      <c r="BZ14" s="1521"/>
      <c r="CA14" s="1522"/>
      <c r="CB14" s="1515"/>
      <c r="CC14" s="1515"/>
      <c r="CD14" s="1515"/>
      <c r="CE14" s="1516"/>
    </row>
    <row r="15" spans="1:83" x14ac:dyDescent="0.2">
      <c r="B15" s="1557"/>
      <c r="C15" s="1528" t="s">
        <v>133</v>
      </c>
      <c r="D15" s="1529"/>
      <c r="E15" s="1549"/>
      <c r="F15" s="1551"/>
      <c r="G15" s="1551"/>
      <c r="H15" s="1551"/>
      <c r="I15" s="350" t="s">
        <v>37</v>
      </c>
      <c r="J15" s="1510">
        <f t="shared" si="0"/>
        <v>0</v>
      </c>
      <c r="K15" s="1508"/>
      <c r="L15" s="1508"/>
      <c r="M15" s="1530"/>
      <c r="N15" s="1530"/>
      <c r="O15" s="1530"/>
      <c r="P15" s="1530"/>
      <c r="Q15" s="1530"/>
      <c r="R15" s="1530"/>
      <c r="S15" s="1530"/>
      <c r="T15" s="1521"/>
      <c r="U15" s="1521"/>
      <c r="V15" s="1521"/>
      <c r="W15" s="1522"/>
      <c r="X15" s="1521"/>
      <c r="Y15" s="1521"/>
      <c r="Z15" s="1521"/>
      <c r="AA15" s="1521"/>
      <c r="AB15" s="1520"/>
      <c r="AC15" s="1521"/>
      <c r="AD15" s="1521"/>
      <c r="AE15" s="1522"/>
      <c r="AF15" s="1520"/>
      <c r="AG15" s="1521"/>
      <c r="AH15" s="1521"/>
      <c r="AI15" s="1522"/>
      <c r="AJ15" s="1515"/>
      <c r="AK15" s="1515"/>
      <c r="AL15" s="1515"/>
      <c r="AM15" s="1516"/>
      <c r="AP15" s="1520"/>
      <c r="AQ15" s="1521"/>
      <c r="AR15" s="1521"/>
      <c r="AS15" s="1522"/>
      <c r="AT15" s="1521"/>
      <c r="AU15" s="1521"/>
      <c r="AV15" s="1521"/>
      <c r="AW15" s="1521"/>
      <c r="AX15" s="1520"/>
      <c r="AY15" s="1521"/>
      <c r="AZ15" s="1521"/>
      <c r="BA15" s="1522"/>
      <c r="BB15" s="1520"/>
      <c r="BC15" s="1521"/>
      <c r="BD15" s="1521"/>
      <c r="BE15" s="1522"/>
      <c r="BF15" s="1515"/>
      <c r="BG15" s="1515"/>
      <c r="BH15" s="1515"/>
      <c r="BI15" s="1516"/>
      <c r="BL15" s="1520"/>
      <c r="BM15" s="1521"/>
      <c r="BN15" s="1521"/>
      <c r="BO15" s="1522"/>
      <c r="BP15" s="1521"/>
      <c r="BQ15" s="1521"/>
      <c r="BR15" s="1521"/>
      <c r="BS15" s="1521"/>
      <c r="BT15" s="1520"/>
      <c r="BU15" s="1521"/>
      <c r="BV15" s="1521"/>
      <c r="BW15" s="1522"/>
      <c r="BX15" s="1520"/>
      <c r="BY15" s="1521"/>
      <c r="BZ15" s="1521"/>
      <c r="CA15" s="1522"/>
      <c r="CB15" s="1515"/>
      <c r="CC15" s="1515"/>
      <c r="CD15" s="1515"/>
      <c r="CE15" s="1516"/>
    </row>
    <row r="16" spans="1:83" x14ac:dyDescent="0.2">
      <c r="B16" s="1557"/>
      <c r="C16" s="1549"/>
      <c r="D16" s="1550"/>
      <c r="E16" s="1549"/>
      <c r="F16" s="1551"/>
      <c r="G16" s="1551"/>
      <c r="H16" s="1551"/>
      <c r="I16" s="350" t="s">
        <v>39</v>
      </c>
      <c r="J16" s="1510">
        <f t="shared" si="0"/>
        <v>0</v>
      </c>
      <c r="K16" s="1508"/>
      <c r="L16" s="1509"/>
      <c r="M16" s="1514"/>
      <c r="N16" s="1515"/>
      <c r="O16" s="1516"/>
      <c r="P16" s="1514"/>
      <c r="Q16" s="1515"/>
      <c r="R16" s="1515"/>
      <c r="S16" s="1516"/>
      <c r="T16" s="1520"/>
      <c r="U16" s="1521"/>
      <c r="V16" s="1521"/>
      <c r="W16" s="1522"/>
      <c r="X16" s="1520"/>
      <c r="Y16" s="1521"/>
      <c r="Z16" s="1521"/>
      <c r="AA16" s="1522"/>
      <c r="AB16" s="1520"/>
      <c r="AC16" s="1521"/>
      <c r="AD16" s="1521"/>
      <c r="AE16" s="1522"/>
      <c r="AF16" s="1520"/>
      <c r="AG16" s="1521"/>
      <c r="AH16" s="1521"/>
      <c r="AI16" s="1522"/>
      <c r="AJ16" s="1514"/>
      <c r="AK16" s="1515"/>
      <c r="AL16" s="1515"/>
      <c r="AM16" s="1516"/>
      <c r="AP16" s="1520"/>
      <c r="AQ16" s="1521"/>
      <c r="AR16" s="1521"/>
      <c r="AS16" s="1522"/>
      <c r="AT16" s="1520"/>
      <c r="AU16" s="1521"/>
      <c r="AV16" s="1521"/>
      <c r="AW16" s="1522"/>
      <c r="AX16" s="1520"/>
      <c r="AY16" s="1521"/>
      <c r="AZ16" s="1521"/>
      <c r="BA16" s="1522"/>
      <c r="BB16" s="1520"/>
      <c r="BC16" s="1521"/>
      <c r="BD16" s="1521"/>
      <c r="BE16" s="1522"/>
      <c r="BF16" s="1514"/>
      <c r="BG16" s="1515"/>
      <c r="BH16" s="1515"/>
      <c r="BI16" s="1516"/>
      <c r="BL16" s="1520"/>
      <c r="BM16" s="1521"/>
      <c r="BN16" s="1521"/>
      <c r="BO16" s="1522"/>
      <c r="BP16" s="1520"/>
      <c r="BQ16" s="1521"/>
      <c r="BR16" s="1521"/>
      <c r="BS16" s="1522"/>
      <c r="BT16" s="1520"/>
      <c r="BU16" s="1521"/>
      <c r="BV16" s="1521"/>
      <c r="BW16" s="1522"/>
      <c r="BX16" s="1520"/>
      <c r="BY16" s="1521"/>
      <c r="BZ16" s="1521"/>
      <c r="CA16" s="1522"/>
      <c r="CB16" s="1514"/>
      <c r="CC16" s="1515"/>
      <c r="CD16" s="1515"/>
      <c r="CE16" s="1516"/>
    </row>
    <row r="17" spans="1:83" x14ac:dyDescent="0.2">
      <c r="B17" s="1544" t="s">
        <v>43</v>
      </c>
      <c r="C17" s="1540" t="s">
        <v>44</v>
      </c>
      <c r="D17" s="1528"/>
      <c r="E17" s="1528" t="s">
        <v>45</v>
      </c>
      <c r="F17" s="1529"/>
      <c r="G17" s="1529"/>
      <c r="H17" s="1529"/>
      <c r="I17" s="350" t="s">
        <v>46</v>
      </c>
      <c r="J17" s="1510">
        <f t="shared" si="0"/>
        <v>15000</v>
      </c>
      <c r="K17" s="1508"/>
      <c r="L17" s="1508"/>
      <c r="M17" s="1530"/>
      <c r="N17" s="1530"/>
      <c r="O17" s="1530"/>
      <c r="P17" s="1530"/>
      <c r="Q17" s="1530"/>
      <c r="R17" s="1530"/>
      <c r="S17" s="1530"/>
      <c r="T17" s="1521">
        <v>10000</v>
      </c>
      <c r="U17" s="1521"/>
      <c r="V17" s="1521"/>
      <c r="W17" s="1522"/>
      <c r="X17" s="1521">
        <v>5000</v>
      </c>
      <c r="Y17" s="1521"/>
      <c r="Z17" s="1521"/>
      <c r="AA17" s="1521"/>
      <c r="AB17" s="1520"/>
      <c r="AC17" s="1521"/>
      <c r="AD17" s="1521"/>
      <c r="AE17" s="1522"/>
      <c r="AF17" s="1520">
        <v>10000</v>
      </c>
      <c r="AG17" s="1521"/>
      <c r="AH17" s="1521"/>
      <c r="AI17" s="1522"/>
      <c r="AJ17" s="1515">
        <v>5000</v>
      </c>
      <c r="AK17" s="1515"/>
      <c r="AL17" s="1515"/>
      <c r="AM17" s="1516"/>
      <c r="AP17" s="1520">
        <v>15000</v>
      </c>
      <c r="AQ17" s="1521"/>
      <c r="AR17" s="1521"/>
      <c r="AS17" s="1522"/>
      <c r="AT17" s="1521">
        <v>3000</v>
      </c>
      <c r="AU17" s="1521"/>
      <c r="AV17" s="1521"/>
      <c r="AW17" s="1521"/>
      <c r="AX17" s="1520">
        <v>10000</v>
      </c>
      <c r="AY17" s="1521"/>
      <c r="AZ17" s="1521"/>
      <c r="BA17" s="1522"/>
      <c r="BB17" s="1520">
        <v>5000</v>
      </c>
      <c r="BC17" s="1521"/>
      <c r="BD17" s="1521"/>
      <c r="BE17" s="1522"/>
      <c r="BF17" s="1515">
        <v>3000</v>
      </c>
      <c r="BG17" s="1515"/>
      <c r="BH17" s="1515"/>
      <c r="BI17" s="1516"/>
      <c r="BL17" s="1520">
        <v>15000</v>
      </c>
      <c r="BM17" s="1521"/>
      <c r="BN17" s="1521"/>
      <c r="BO17" s="1522"/>
      <c r="BP17" s="1521">
        <v>3000</v>
      </c>
      <c r="BQ17" s="1521"/>
      <c r="BR17" s="1521"/>
      <c r="BS17" s="1521"/>
      <c r="BT17" s="1520">
        <v>15000</v>
      </c>
      <c r="BU17" s="1521"/>
      <c r="BV17" s="1521"/>
      <c r="BW17" s="1522"/>
      <c r="BX17" s="1520">
        <v>3000</v>
      </c>
      <c r="BY17" s="1521"/>
      <c r="BZ17" s="1521"/>
      <c r="CA17" s="1522"/>
      <c r="CB17" s="1515"/>
      <c r="CC17" s="1515"/>
      <c r="CD17" s="1515"/>
      <c r="CE17" s="1516"/>
    </row>
    <row r="18" spans="1:83" x14ac:dyDescent="0.2">
      <c r="B18" s="1545"/>
      <c r="C18" s="1540"/>
      <c r="D18" s="1528"/>
      <c r="E18" s="1535"/>
      <c r="F18" s="1536"/>
      <c r="G18" s="1536"/>
      <c r="H18" s="1536"/>
      <c r="I18" s="351" t="s">
        <v>47</v>
      </c>
      <c r="J18" s="1510">
        <f t="shared" si="0"/>
        <v>0</v>
      </c>
      <c r="K18" s="1508"/>
      <c r="L18" s="1508"/>
      <c r="M18" s="1530"/>
      <c r="N18" s="1530"/>
      <c r="O18" s="1530"/>
      <c r="P18" s="1530"/>
      <c r="Q18" s="1530"/>
      <c r="R18" s="1530"/>
      <c r="S18" s="1530"/>
      <c r="T18" s="1521"/>
      <c r="U18" s="1521"/>
      <c r="V18" s="1521"/>
      <c r="W18" s="1522"/>
      <c r="X18" s="1521"/>
      <c r="Y18" s="1521"/>
      <c r="Z18" s="1521"/>
      <c r="AA18" s="1521"/>
      <c r="AB18" s="1520"/>
      <c r="AC18" s="1521"/>
      <c r="AD18" s="1521"/>
      <c r="AE18" s="1522"/>
      <c r="AF18" s="1520"/>
      <c r="AG18" s="1521"/>
      <c r="AH18" s="1521"/>
      <c r="AI18" s="1522"/>
      <c r="AJ18" s="1515"/>
      <c r="AK18" s="1515"/>
      <c r="AL18" s="1515"/>
      <c r="AM18" s="1516"/>
      <c r="AP18" s="1520"/>
      <c r="AQ18" s="1521"/>
      <c r="AR18" s="1521"/>
      <c r="AS18" s="1522"/>
      <c r="AT18" s="1521"/>
      <c r="AU18" s="1521"/>
      <c r="AV18" s="1521"/>
      <c r="AW18" s="1521"/>
      <c r="AX18" s="1520"/>
      <c r="AY18" s="1521"/>
      <c r="AZ18" s="1521"/>
      <c r="BA18" s="1522"/>
      <c r="BB18" s="1520"/>
      <c r="BC18" s="1521"/>
      <c r="BD18" s="1521"/>
      <c r="BE18" s="1522"/>
      <c r="BF18" s="1515"/>
      <c r="BG18" s="1515"/>
      <c r="BH18" s="1515"/>
      <c r="BI18" s="1516"/>
      <c r="BL18" s="1520"/>
      <c r="BM18" s="1521"/>
      <c r="BN18" s="1521"/>
      <c r="BO18" s="1522"/>
      <c r="BP18" s="1521"/>
      <c r="BQ18" s="1521"/>
      <c r="BR18" s="1521"/>
      <c r="BS18" s="1521"/>
      <c r="BT18" s="1520"/>
      <c r="BU18" s="1521"/>
      <c r="BV18" s="1521"/>
      <c r="BW18" s="1522"/>
      <c r="BX18" s="1520"/>
      <c r="BY18" s="1521"/>
      <c r="BZ18" s="1521"/>
      <c r="CA18" s="1522"/>
      <c r="CB18" s="1515"/>
      <c r="CC18" s="1515"/>
      <c r="CD18" s="1515"/>
      <c r="CE18" s="1516"/>
    </row>
    <row r="19" spans="1:83" x14ac:dyDescent="0.2">
      <c r="B19" s="1546"/>
      <c r="C19" s="1540" t="s">
        <v>48</v>
      </c>
      <c r="D19" s="1528"/>
      <c r="E19" s="1535"/>
      <c r="F19" s="1536"/>
      <c r="G19" s="1536"/>
      <c r="H19" s="1536"/>
      <c r="I19" s="351" t="s">
        <v>49</v>
      </c>
      <c r="J19" s="1547">
        <f t="shared" si="0"/>
        <v>0</v>
      </c>
      <c r="K19" s="1548"/>
      <c r="L19" s="1548"/>
      <c r="M19" s="1530"/>
      <c r="N19" s="1530"/>
      <c r="O19" s="1530"/>
      <c r="P19" s="1530"/>
      <c r="Q19" s="1530"/>
      <c r="R19" s="1530"/>
      <c r="S19" s="1530"/>
      <c r="T19" s="1521"/>
      <c r="U19" s="1521"/>
      <c r="V19" s="1521"/>
      <c r="W19" s="1522"/>
      <c r="X19" s="1542"/>
      <c r="Y19" s="1542"/>
      <c r="Z19" s="1542"/>
      <c r="AA19" s="1542"/>
      <c r="AB19" s="1541"/>
      <c r="AC19" s="1542"/>
      <c r="AD19" s="1542"/>
      <c r="AE19" s="1543"/>
      <c r="AF19" s="1541"/>
      <c r="AG19" s="1542"/>
      <c r="AH19" s="1542"/>
      <c r="AI19" s="1543"/>
      <c r="AJ19" s="1538"/>
      <c r="AK19" s="1538"/>
      <c r="AL19" s="1538"/>
      <c r="AM19" s="1539"/>
      <c r="AP19" s="1520"/>
      <c r="AQ19" s="1521"/>
      <c r="AR19" s="1521"/>
      <c r="AS19" s="1522"/>
      <c r="AT19" s="1542"/>
      <c r="AU19" s="1542"/>
      <c r="AV19" s="1542"/>
      <c r="AW19" s="1542"/>
      <c r="AX19" s="1541"/>
      <c r="AY19" s="1542"/>
      <c r="AZ19" s="1542"/>
      <c r="BA19" s="1543"/>
      <c r="BB19" s="1541"/>
      <c r="BC19" s="1542"/>
      <c r="BD19" s="1542"/>
      <c r="BE19" s="1543"/>
      <c r="BF19" s="1538"/>
      <c r="BG19" s="1538"/>
      <c r="BH19" s="1538"/>
      <c r="BI19" s="1539"/>
      <c r="BL19" s="1520"/>
      <c r="BM19" s="1521"/>
      <c r="BN19" s="1521"/>
      <c r="BO19" s="1522"/>
      <c r="BP19" s="1542"/>
      <c r="BQ19" s="1542"/>
      <c r="BR19" s="1542"/>
      <c r="BS19" s="1542"/>
      <c r="BT19" s="1541"/>
      <c r="BU19" s="1542"/>
      <c r="BV19" s="1542"/>
      <c r="BW19" s="1543"/>
      <c r="BX19" s="1541"/>
      <c r="BY19" s="1542"/>
      <c r="BZ19" s="1542"/>
      <c r="CA19" s="1543"/>
      <c r="CB19" s="1538"/>
      <c r="CC19" s="1538"/>
      <c r="CD19" s="1538"/>
      <c r="CE19" s="1539"/>
    </row>
    <row r="20" spans="1:83" x14ac:dyDescent="0.2">
      <c r="B20" s="1540" t="s">
        <v>50</v>
      </c>
      <c r="C20" s="1540"/>
      <c r="D20" s="1528"/>
      <c r="E20" s="1535"/>
      <c r="F20" s="1536"/>
      <c r="G20" s="1536"/>
      <c r="H20" s="1536"/>
      <c r="I20" s="1536"/>
      <c r="J20" s="1510">
        <f t="shared" si="0"/>
        <v>0</v>
      </c>
      <c r="K20" s="1508"/>
      <c r="L20" s="1508"/>
      <c r="M20" s="1530"/>
      <c r="N20" s="1530"/>
      <c r="O20" s="1530"/>
      <c r="P20" s="1530"/>
      <c r="Q20" s="1530"/>
      <c r="R20" s="1530"/>
      <c r="S20" s="1530"/>
      <c r="T20" s="1521"/>
      <c r="U20" s="1521"/>
      <c r="V20" s="1521"/>
      <c r="W20" s="1522"/>
      <c r="X20" s="1521"/>
      <c r="Y20" s="1521"/>
      <c r="Z20" s="1521"/>
      <c r="AA20" s="1521"/>
      <c r="AB20" s="1520"/>
      <c r="AC20" s="1521"/>
      <c r="AD20" s="1521"/>
      <c r="AE20" s="1522"/>
      <c r="AF20" s="1520"/>
      <c r="AG20" s="1521"/>
      <c r="AH20" s="1521"/>
      <c r="AI20" s="1522"/>
      <c r="AJ20" s="1515"/>
      <c r="AK20" s="1515"/>
      <c r="AL20" s="1515"/>
      <c r="AM20" s="1516"/>
      <c r="AP20" s="1520"/>
      <c r="AQ20" s="1521"/>
      <c r="AR20" s="1521"/>
      <c r="AS20" s="1522"/>
      <c r="AT20" s="1521"/>
      <c r="AU20" s="1521"/>
      <c r="AV20" s="1521"/>
      <c r="AW20" s="1521"/>
      <c r="AX20" s="1520"/>
      <c r="AY20" s="1521"/>
      <c r="AZ20" s="1521"/>
      <c r="BA20" s="1522"/>
      <c r="BB20" s="1520"/>
      <c r="BC20" s="1521"/>
      <c r="BD20" s="1521"/>
      <c r="BE20" s="1522"/>
      <c r="BF20" s="1515"/>
      <c r="BG20" s="1515"/>
      <c r="BH20" s="1515"/>
      <c r="BI20" s="1516"/>
      <c r="BL20" s="1520"/>
      <c r="BM20" s="1521"/>
      <c r="BN20" s="1521"/>
      <c r="BO20" s="1522"/>
      <c r="BP20" s="1521"/>
      <c r="BQ20" s="1521"/>
      <c r="BR20" s="1521"/>
      <c r="BS20" s="1521"/>
      <c r="BT20" s="1520"/>
      <c r="BU20" s="1521"/>
      <c r="BV20" s="1521"/>
      <c r="BW20" s="1522"/>
      <c r="BX20" s="1520"/>
      <c r="BY20" s="1521"/>
      <c r="BZ20" s="1521"/>
      <c r="CA20" s="1522"/>
      <c r="CB20" s="1515"/>
      <c r="CC20" s="1515"/>
      <c r="CD20" s="1515"/>
      <c r="CE20" s="1516"/>
    </row>
    <row r="21" spans="1:83" x14ac:dyDescent="0.2">
      <c r="B21" s="1610"/>
      <c r="C21" s="1610"/>
      <c r="D21" s="1535"/>
      <c r="E21" s="1535"/>
      <c r="F21" s="1536"/>
      <c r="G21" s="1536"/>
      <c r="H21" s="1536"/>
      <c r="I21" s="1536"/>
      <c r="J21" s="1510">
        <f t="shared" si="0"/>
        <v>0</v>
      </c>
      <c r="K21" s="1508"/>
      <c r="L21" s="1508"/>
      <c r="M21" s="1530"/>
      <c r="N21" s="1530"/>
      <c r="O21" s="1530"/>
      <c r="P21" s="1530"/>
      <c r="Q21" s="1530"/>
      <c r="R21" s="1530"/>
      <c r="S21" s="1530"/>
      <c r="T21" s="1521"/>
      <c r="U21" s="1521"/>
      <c r="V21" s="1521"/>
      <c r="W21" s="1522"/>
      <c r="X21" s="1515"/>
      <c r="Y21" s="1515"/>
      <c r="Z21" s="1515"/>
      <c r="AA21" s="1515"/>
      <c r="AB21" s="1520"/>
      <c r="AC21" s="1521"/>
      <c r="AD21" s="1521"/>
      <c r="AE21" s="1522"/>
      <c r="AF21" s="1520"/>
      <c r="AG21" s="1521"/>
      <c r="AH21" s="1521"/>
      <c r="AI21" s="1522"/>
      <c r="AJ21" s="1515"/>
      <c r="AK21" s="1515"/>
      <c r="AL21" s="1515"/>
      <c r="AM21" s="1516"/>
      <c r="AP21" s="1520"/>
      <c r="AQ21" s="1521"/>
      <c r="AR21" s="1521"/>
      <c r="AS21" s="1522"/>
      <c r="AT21" s="1515"/>
      <c r="AU21" s="1515"/>
      <c r="AV21" s="1515"/>
      <c r="AW21" s="1515"/>
      <c r="AX21" s="1520"/>
      <c r="AY21" s="1521"/>
      <c r="AZ21" s="1521"/>
      <c r="BA21" s="1522"/>
      <c r="BB21" s="1520"/>
      <c r="BC21" s="1521"/>
      <c r="BD21" s="1521"/>
      <c r="BE21" s="1522"/>
      <c r="BF21" s="1515"/>
      <c r="BG21" s="1515"/>
      <c r="BH21" s="1515"/>
      <c r="BI21" s="1516"/>
      <c r="BL21" s="1520"/>
      <c r="BM21" s="1521"/>
      <c r="BN21" s="1521"/>
      <c r="BO21" s="1522"/>
      <c r="BP21" s="1515"/>
      <c r="BQ21" s="1515"/>
      <c r="BR21" s="1515"/>
      <c r="BS21" s="1515"/>
      <c r="BT21" s="1520"/>
      <c r="BU21" s="1521"/>
      <c r="BV21" s="1521"/>
      <c r="BW21" s="1522"/>
      <c r="BX21" s="1520"/>
      <c r="BY21" s="1521"/>
      <c r="BZ21" s="1521"/>
      <c r="CA21" s="1522"/>
      <c r="CB21" s="1515"/>
      <c r="CC21" s="1515"/>
      <c r="CD21" s="1515"/>
      <c r="CE21" s="1516"/>
    </row>
    <row r="22" spans="1:83" x14ac:dyDescent="0.2">
      <c r="B22" s="1526" t="s">
        <v>51</v>
      </c>
      <c r="C22" s="1526"/>
      <c r="D22" s="1527"/>
      <c r="E22" s="1528"/>
      <c r="F22" s="1529"/>
      <c r="G22" s="1529"/>
      <c r="H22" s="1529"/>
      <c r="I22" s="1529"/>
      <c r="J22" s="1510">
        <f t="shared" si="0"/>
        <v>0</v>
      </c>
      <c r="K22" s="1508"/>
      <c r="L22" s="1508"/>
      <c r="M22" s="1530"/>
      <c r="N22" s="1530"/>
      <c r="O22" s="1530"/>
      <c r="P22" s="1530"/>
      <c r="Q22" s="1530"/>
      <c r="R22" s="1530"/>
      <c r="S22" s="1530"/>
      <c r="T22" s="1521"/>
      <c r="U22" s="1521"/>
      <c r="V22" s="1521"/>
      <c r="W22" s="1522"/>
      <c r="X22" s="1512"/>
      <c r="Y22" s="1512"/>
      <c r="Z22" s="1512"/>
      <c r="AA22" s="1512"/>
      <c r="AB22" s="1511"/>
      <c r="AC22" s="1512"/>
      <c r="AD22" s="1512"/>
      <c r="AE22" s="1513"/>
      <c r="AF22" s="1511"/>
      <c r="AG22" s="1512"/>
      <c r="AH22" s="1512"/>
      <c r="AI22" s="1513"/>
      <c r="AJ22" s="1514"/>
      <c r="AK22" s="1515"/>
      <c r="AL22" s="1515"/>
      <c r="AM22" s="1516"/>
      <c r="AP22" s="1520"/>
      <c r="AQ22" s="1521"/>
      <c r="AR22" s="1521"/>
      <c r="AS22" s="1522"/>
      <c r="AT22" s="1512"/>
      <c r="AU22" s="1512"/>
      <c r="AV22" s="1512"/>
      <c r="AW22" s="1512"/>
      <c r="AX22" s="1511"/>
      <c r="AY22" s="1512"/>
      <c r="AZ22" s="1512"/>
      <c r="BA22" s="1513"/>
      <c r="BB22" s="1511"/>
      <c r="BC22" s="1512"/>
      <c r="BD22" s="1512"/>
      <c r="BE22" s="1513"/>
      <c r="BF22" s="1514"/>
      <c r="BG22" s="1515"/>
      <c r="BH22" s="1515"/>
      <c r="BI22" s="1516"/>
      <c r="BL22" s="1520"/>
      <c r="BM22" s="1521"/>
      <c r="BN22" s="1521"/>
      <c r="BO22" s="1522"/>
      <c r="BP22" s="1512"/>
      <c r="BQ22" s="1512"/>
      <c r="BR22" s="1512"/>
      <c r="BS22" s="1512"/>
      <c r="BT22" s="1511"/>
      <c r="BU22" s="1512"/>
      <c r="BV22" s="1512"/>
      <c r="BW22" s="1513"/>
      <c r="BX22" s="1511"/>
      <c r="BY22" s="1512"/>
      <c r="BZ22" s="1512"/>
      <c r="CA22" s="1513"/>
      <c r="CB22" s="1514"/>
      <c r="CC22" s="1515"/>
      <c r="CD22" s="1515"/>
      <c r="CE22" s="1516"/>
    </row>
    <row r="23" spans="1:83" x14ac:dyDescent="0.2">
      <c r="B23" s="1517" t="s">
        <v>24</v>
      </c>
      <c r="C23" s="1518"/>
      <c r="D23" s="1518"/>
      <c r="E23" s="1518"/>
      <c r="F23" s="1518"/>
      <c r="G23" s="1518"/>
      <c r="H23" s="1518"/>
      <c r="I23" s="1518"/>
      <c r="J23" s="1510">
        <f>SUM(J14:L22)</f>
        <v>20000</v>
      </c>
      <c r="K23" s="1508"/>
      <c r="L23" s="1508"/>
      <c r="M23" s="1519">
        <f>SUM(M14:O22)</f>
        <v>0</v>
      </c>
      <c r="N23" s="1519"/>
      <c r="O23" s="1519"/>
      <c r="P23" s="1519">
        <f>SUM(P14:S22)</f>
        <v>0</v>
      </c>
      <c r="Q23" s="1519"/>
      <c r="R23" s="1519"/>
      <c r="S23" s="1519"/>
      <c r="T23" s="1507">
        <f>SUM(T14:W22)</f>
        <v>10000</v>
      </c>
      <c r="U23" s="1508"/>
      <c r="V23" s="1508"/>
      <c r="W23" s="1509"/>
      <c r="X23" s="1507">
        <f>SUM(X14:AA22)</f>
        <v>10000</v>
      </c>
      <c r="Y23" s="1508"/>
      <c r="Z23" s="1508"/>
      <c r="AA23" s="1509"/>
      <c r="AB23" s="1507">
        <f>SUM(AB14:AE22)</f>
        <v>0</v>
      </c>
      <c r="AC23" s="1508"/>
      <c r="AD23" s="1508"/>
      <c r="AE23" s="1509"/>
      <c r="AF23" s="1507">
        <f>SUM(AF14:AI22)</f>
        <v>10000</v>
      </c>
      <c r="AG23" s="1508"/>
      <c r="AH23" s="1508"/>
      <c r="AI23" s="1509"/>
      <c r="AJ23" s="1507">
        <f>SUM(AJ14:AM22)</f>
        <v>10000</v>
      </c>
      <c r="AK23" s="1508"/>
      <c r="AL23" s="1508"/>
      <c r="AM23" s="1509"/>
      <c r="AP23" s="1510">
        <f>SUM(AP14:AS22)</f>
        <v>15000</v>
      </c>
      <c r="AQ23" s="1508"/>
      <c r="AR23" s="1508"/>
      <c r="AS23" s="1509"/>
      <c r="AT23" s="1507">
        <f>SUM(AT14:AW22)</f>
        <v>5000</v>
      </c>
      <c r="AU23" s="1508"/>
      <c r="AV23" s="1508"/>
      <c r="AW23" s="1509"/>
      <c r="AX23" s="1507">
        <f>SUM(AX14:BA22)</f>
        <v>10000</v>
      </c>
      <c r="AY23" s="1508"/>
      <c r="AZ23" s="1508"/>
      <c r="BA23" s="1509"/>
      <c r="BB23" s="1507">
        <f>SUM(BB14:BE22)</f>
        <v>5000</v>
      </c>
      <c r="BC23" s="1508"/>
      <c r="BD23" s="1508"/>
      <c r="BE23" s="1509"/>
      <c r="BF23" s="1507">
        <f>SUM(BF14:BI22)</f>
        <v>5000</v>
      </c>
      <c r="BG23" s="1508"/>
      <c r="BH23" s="1508"/>
      <c r="BI23" s="1509"/>
      <c r="BL23" s="1510">
        <f>SUM(BL14:BO22)</f>
        <v>15000</v>
      </c>
      <c r="BM23" s="1508"/>
      <c r="BN23" s="1508"/>
      <c r="BO23" s="1509"/>
      <c r="BP23" s="1507">
        <f>SUM(BP14:BS22)</f>
        <v>5000</v>
      </c>
      <c r="BQ23" s="1508"/>
      <c r="BR23" s="1508"/>
      <c r="BS23" s="1509"/>
      <c r="BT23" s="1507">
        <f>SUM(BT14:BW22)</f>
        <v>15000</v>
      </c>
      <c r="BU23" s="1508"/>
      <c r="BV23" s="1508"/>
      <c r="BW23" s="1509"/>
      <c r="BX23" s="1507">
        <f>SUM(BX14:CA22)</f>
        <v>5000</v>
      </c>
      <c r="BY23" s="1508"/>
      <c r="BZ23" s="1508"/>
      <c r="CA23" s="1509"/>
      <c r="CB23" s="1507">
        <f>SUM(CB14:CE22)</f>
        <v>0</v>
      </c>
      <c r="CC23" s="1508"/>
      <c r="CD23" s="1508"/>
      <c r="CE23" s="1509"/>
    </row>
    <row r="29" spans="1:83" s="324" customFormat="1" ht="24.75" customHeight="1" x14ac:dyDescent="0.2">
      <c r="A29" s="1595" t="s">
        <v>374</v>
      </c>
      <c r="B29" s="1595"/>
      <c r="C29" s="1595"/>
      <c r="D29" s="1595"/>
      <c r="E29" s="1595"/>
      <c r="F29" s="1595"/>
      <c r="G29" s="1595"/>
      <c r="H29" s="1595"/>
      <c r="I29" s="1595"/>
      <c r="J29" s="1595"/>
      <c r="K29" s="1595"/>
      <c r="L29" s="1595"/>
      <c r="M29" s="1595"/>
      <c r="N29" s="1595"/>
      <c r="O29" s="1595"/>
      <c r="P29" s="352"/>
      <c r="Q29" s="352"/>
      <c r="R29" s="352"/>
      <c r="S29" s="352"/>
      <c r="T29" s="352"/>
      <c r="U29" s="352"/>
      <c r="V29" s="353"/>
      <c r="W29" s="353"/>
      <c r="X29" s="353"/>
      <c r="Y29" s="322"/>
      <c r="Z29" s="322"/>
      <c r="AA29" s="322"/>
      <c r="AB29" s="322"/>
      <c r="AC29" s="322"/>
      <c r="AD29" s="322"/>
      <c r="AE29" s="322"/>
      <c r="AF29" s="322"/>
      <c r="AG29" s="322"/>
      <c r="AH29" s="322"/>
      <c r="AI29" s="322"/>
      <c r="AJ29" s="322"/>
      <c r="AK29" s="322"/>
      <c r="AL29" s="322"/>
      <c r="AM29" s="322"/>
      <c r="AN29" s="323"/>
      <c r="AO29" s="323"/>
      <c r="AP29" s="323"/>
      <c r="AQ29" s="323"/>
      <c r="AR29" s="323"/>
      <c r="AS29" s="323"/>
      <c r="AT29" s="323"/>
      <c r="AU29" s="323"/>
      <c r="AV29" s="323"/>
      <c r="AW29" s="323"/>
      <c r="AX29" s="323"/>
      <c r="AY29" s="323"/>
      <c r="AZ29" s="323"/>
      <c r="BA29" s="323"/>
      <c r="BB29" s="323"/>
      <c r="BC29" s="323"/>
      <c r="BD29" s="323"/>
      <c r="BE29" s="323"/>
      <c r="BF29" s="323"/>
      <c r="BG29" s="323"/>
      <c r="BH29" s="323"/>
      <c r="BI29" s="323"/>
      <c r="BJ29" s="323"/>
      <c r="BK29" s="323"/>
      <c r="BL29" s="323"/>
      <c r="BM29" s="323"/>
      <c r="BN29" s="323"/>
      <c r="BO29" s="323"/>
      <c r="BP29" s="323"/>
      <c r="BQ29" s="323"/>
      <c r="BR29" s="323"/>
      <c r="BS29" s="323"/>
      <c r="BT29" s="323"/>
      <c r="BU29" s="323"/>
      <c r="BV29" s="323"/>
      <c r="BW29" s="323"/>
      <c r="BX29" s="323"/>
      <c r="BY29" s="323"/>
      <c r="BZ29" s="323"/>
      <c r="CA29" s="323"/>
      <c r="CB29" s="323"/>
      <c r="CC29" s="323"/>
      <c r="CD29" s="323"/>
      <c r="CE29" s="323"/>
    </row>
    <row r="30" spans="1:83" s="325" customFormat="1" ht="9.75" customHeight="1" x14ac:dyDescent="0.2">
      <c r="B30" s="326"/>
      <c r="C30" s="326"/>
      <c r="E30" s="327"/>
      <c r="F30" s="327"/>
      <c r="G30" s="327"/>
      <c r="H30" s="327"/>
      <c r="I30" s="327"/>
      <c r="J30" s="327"/>
      <c r="K30" s="328"/>
      <c r="L30" s="329"/>
      <c r="M30" s="329"/>
      <c r="N30" s="329"/>
      <c r="O30" s="329"/>
      <c r="P30" s="329"/>
      <c r="Q30" s="329"/>
      <c r="R30" s="329"/>
      <c r="S30" s="329"/>
      <c r="T30" s="329"/>
      <c r="U30" s="329"/>
      <c r="V30" s="330"/>
      <c r="W30" s="331"/>
      <c r="X30" s="332"/>
      <c r="Y30" s="326"/>
      <c r="Z30" s="326"/>
      <c r="AA30" s="326"/>
      <c r="AB30" s="326"/>
      <c r="AC30" s="326"/>
      <c r="AD30" s="326"/>
      <c r="AE30" s="326"/>
      <c r="AF30" s="326"/>
      <c r="AG30" s="326"/>
      <c r="AH30" s="326"/>
      <c r="AI30" s="326"/>
      <c r="AJ30" s="326"/>
      <c r="AK30" s="326"/>
      <c r="AL30" s="326"/>
      <c r="AM30" s="326"/>
      <c r="AP30" s="329"/>
      <c r="AQ30" s="329"/>
      <c r="AR30" s="330"/>
      <c r="AS30" s="331"/>
      <c r="AT30" s="332"/>
      <c r="AU30" s="326"/>
      <c r="AV30" s="326"/>
      <c r="AW30" s="326"/>
      <c r="AX30" s="326"/>
      <c r="AY30" s="326"/>
      <c r="AZ30" s="326"/>
      <c r="BA30" s="326"/>
      <c r="BB30" s="326"/>
      <c r="BC30" s="326"/>
      <c r="BD30" s="326"/>
      <c r="BE30" s="326"/>
      <c r="BF30" s="326"/>
      <c r="BG30" s="326"/>
      <c r="BH30" s="326"/>
      <c r="BI30" s="326"/>
      <c r="BL30" s="329"/>
      <c r="BM30" s="329"/>
      <c r="BN30" s="330"/>
      <c r="BO30" s="331"/>
      <c r="BP30" s="332"/>
      <c r="BQ30" s="326"/>
      <c r="BR30" s="326"/>
      <c r="BS30" s="326"/>
      <c r="BT30" s="326"/>
      <c r="BU30" s="326"/>
      <c r="BV30" s="326"/>
      <c r="BW30" s="326"/>
      <c r="BX30" s="326"/>
      <c r="BY30" s="326"/>
      <c r="BZ30" s="326"/>
      <c r="CA30" s="326"/>
      <c r="CB30" s="326"/>
      <c r="CC30" s="326"/>
      <c r="CD30" s="326"/>
      <c r="CE30" s="326"/>
    </row>
    <row r="31" spans="1:83" s="325" customFormat="1" ht="8.25" customHeight="1" x14ac:dyDescent="0.2">
      <c r="B31" s="326"/>
      <c r="C31" s="326"/>
      <c r="E31" s="327"/>
      <c r="F31" s="327"/>
      <c r="G31" s="327"/>
      <c r="H31" s="327"/>
      <c r="I31" s="327"/>
      <c r="J31" s="327"/>
      <c r="K31" s="328"/>
      <c r="L31" s="329"/>
      <c r="M31" s="329"/>
      <c r="N31" s="329"/>
      <c r="O31" s="329"/>
      <c r="P31" s="329"/>
      <c r="Q31" s="329"/>
      <c r="R31" s="329"/>
      <c r="S31" s="329"/>
      <c r="T31" s="329"/>
      <c r="U31" s="329"/>
      <c r="V31" s="330"/>
      <c r="W31" s="331"/>
      <c r="X31" s="332"/>
      <c r="Y31" s="326"/>
      <c r="Z31" s="326"/>
      <c r="AA31" s="326"/>
      <c r="AB31" s="326"/>
      <c r="AC31" s="326"/>
      <c r="AD31" s="326"/>
      <c r="AE31" s="326"/>
      <c r="AF31" s="326"/>
      <c r="AG31" s="326"/>
      <c r="AH31" s="326"/>
      <c r="AI31" s="326"/>
      <c r="AJ31" s="326"/>
      <c r="AK31" s="326"/>
      <c r="AL31" s="326"/>
      <c r="AM31" s="326"/>
      <c r="AP31" s="329"/>
      <c r="AQ31" s="329"/>
      <c r="AR31" s="330"/>
      <c r="AS31" s="331"/>
      <c r="AT31" s="332"/>
      <c r="AU31" s="326"/>
      <c r="AV31" s="326"/>
      <c r="AW31" s="326"/>
      <c r="AX31" s="326"/>
      <c r="AY31" s="326"/>
      <c r="AZ31" s="326"/>
      <c r="BA31" s="326"/>
      <c r="BB31" s="326"/>
      <c r="BC31" s="326"/>
      <c r="BD31" s="326"/>
      <c r="BE31" s="326"/>
      <c r="BF31" s="326"/>
      <c r="BG31" s="326"/>
      <c r="BH31" s="326"/>
      <c r="BI31" s="326"/>
      <c r="BL31" s="329"/>
      <c r="BM31" s="329"/>
      <c r="BN31" s="330"/>
      <c r="BO31" s="331"/>
      <c r="BP31" s="332"/>
      <c r="BQ31" s="326"/>
      <c r="BR31" s="326"/>
      <c r="BS31" s="326"/>
      <c r="BT31" s="326"/>
      <c r="BU31" s="326"/>
      <c r="BV31" s="326"/>
      <c r="BW31" s="326"/>
      <c r="BX31" s="326"/>
      <c r="BY31" s="326"/>
      <c r="BZ31" s="326"/>
      <c r="CA31" s="326"/>
      <c r="CB31" s="326"/>
      <c r="CC31" s="326"/>
      <c r="CD31" s="326"/>
      <c r="CE31" s="326"/>
    </row>
    <row r="32" spans="1:83" s="325" customFormat="1" ht="19.5" customHeight="1" x14ac:dyDescent="0.2">
      <c r="B32" s="1596" t="s">
        <v>366</v>
      </c>
      <c r="C32" s="1596"/>
      <c r="D32" s="1596"/>
      <c r="E32" s="1596"/>
      <c r="F32" s="1596"/>
      <c r="G32" s="1596"/>
      <c r="H32" s="1596"/>
      <c r="I32" s="327"/>
      <c r="J32" s="327"/>
      <c r="K32" s="328"/>
      <c r="L32" s="329"/>
      <c r="M32" s="329"/>
      <c r="N32" s="329"/>
      <c r="O32" s="329"/>
      <c r="P32" s="329"/>
      <c r="Q32" s="329"/>
      <c r="R32" s="329"/>
      <c r="S32" s="329"/>
      <c r="T32" s="329"/>
      <c r="U32" s="329"/>
      <c r="V32" s="330"/>
      <c r="W32" s="332"/>
      <c r="X32" s="333"/>
      <c r="Y32" s="334"/>
      <c r="Z32" s="326"/>
      <c r="AA32" s="326"/>
      <c r="AB32" s="326"/>
      <c r="AC32" s="326"/>
      <c r="AD32" s="326"/>
      <c r="AE32" s="326"/>
      <c r="AF32" s="326"/>
      <c r="AG32" s="326"/>
      <c r="AH32" s="326"/>
      <c r="AI32" s="326"/>
      <c r="AJ32" s="326"/>
      <c r="AK32" s="326"/>
      <c r="AL32" s="326"/>
      <c r="AM32" s="326"/>
      <c r="AP32" s="1611" t="s">
        <v>367</v>
      </c>
      <c r="AQ32" s="1596"/>
      <c r="AR32" s="1596"/>
      <c r="AS32" s="1596"/>
      <c r="AT32" s="1596"/>
      <c r="AU32" s="1596"/>
      <c r="AV32" s="1596"/>
      <c r="AW32" s="1596"/>
      <c r="AX32" s="1596"/>
      <c r="AY32" s="1596"/>
      <c r="AZ32" s="1596"/>
      <c r="BA32" s="1596"/>
      <c r="BB32" s="326"/>
      <c r="BC32" s="326"/>
      <c r="BD32" s="326"/>
      <c r="BE32" s="326"/>
      <c r="BF32" s="326"/>
      <c r="BG32" s="326"/>
      <c r="BH32" s="326"/>
      <c r="BI32" s="326"/>
    </row>
    <row r="33" spans="2:83" s="325" customFormat="1" ht="19.5" customHeight="1" x14ac:dyDescent="0.2">
      <c r="B33" s="1597"/>
      <c r="C33" s="1597"/>
      <c r="D33" s="1597"/>
      <c r="E33" s="1597"/>
      <c r="F33" s="1597"/>
      <c r="G33" s="1597"/>
      <c r="H33" s="1597"/>
      <c r="I33" s="335"/>
      <c r="J33" s="335"/>
      <c r="K33" s="337"/>
      <c r="L33" s="338"/>
      <c r="M33" s="338"/>
      <c r="N33" s="338"/>
      <c r="O33" s="338"/>
      <c r="P33" s="338"/>
      <c r="Q33" s="338"/>
      <c r="R33" s="338"/>
      <c r="S33" s="338"/>
      <c r="T33" s="338"/>
      <c r="U33" s="338"/>
      <c r="V33" s="339"/>
      <c r="W33" s="340"/>
      <c r="X33" s="341"/>
      <c r="Y33" s="342"/>
      <c r="Z33" s="343"/>
      <c r="AA33" s="343"/>
      <c r="AB33" s="343"/>
      <c r="AC33" s="343"/>
      <c r="AD33" s="343"/>
      <c r="AE33" s="343"/>
      <c r="AF33" s="343"/>
      <c r="AG33" s="343"/>
      <c r="AH33" s="343"/>
      <c r="AI33" s="343"/>
      <c r="AJ33" s="343"/>
      <c r="AK33" s="343"/>
      <c r="AL33" s="343"/>
      <c r="AM33" s="343"/>
      <c r="AP33" s="1597"/>
      <c r="AQ33" s="1597"/>
      <c r="AR33" s="1597"/>
      <c r="AS33" s="1597"/>
      <c r="AT33" s="1597"/>
      <c r="AU33" s="1597"/>
      <c r="AV33" s="1597"/>
      <c r="AW33" s="1597"/>
      <c r="AX33" s="1597"/>
      <c r="AY33" s="1597"/>
      <c r="AZ33" s="1597"/>
      <c r="BA33" s="1597"/>
      <c r="BB33" s="343"/>
      <c r="BC33" s="343"/>
      <c r="BD33" s="343"/>
      <c r="BE33" s="343"/>
      <c r="BF33" s="343"/>
      <c r="BG33" s="343"/>
      <c r="BH33" s="343"/>
      <c r="BI33" s="343"/>
    </row>
    <row r="34" spans="2:83" x14ac:dyDescent="0.2">
      <c r="B34" s="1598" t="s">
        <v>10</v>
      </c>
      <c r="C34" s="1599"/>
      <c r="D34" s="1599"/>
      <c r="E34" s="1599"/>
      <c r="F34" s="1600" t="s">
        <v>11</v>
      </c>
      <c r="G34" s="1601"/>
      <c r="H34" s="1601"/>
      <c r="I34" s="1602"/>
      <c r="J34" s="1603" t="s">
        <v>12</v>
      </c>
      <c r="K34" s="1603"/>
      <c r="L34" s="1603"/>
      <c r="M34" s="1603"/>
      <c r="N34" s="1603"/>
      <c r="O34" s="1603"/>
      <c r="P34" s="1603"/>
      <c r="Q34" s="1603"/>
      <c r="R34" s="1603"/>
      <c r="S34" s="1603"/>
      <c r="T34" s="1603"/>
      <c r="U34" s="1603"/>
      <c r="V34" s="1603"/>
      <c r="W34" s="1603"/>
      <c r="X34" s="1604"/>
      <c r="Y34" s="1604"/>
      <c r="Z34" s="1604"/>
      <c r="AA34" s="1605"/>
      <c r="AB34" s="1599" t="s">
        <v>13</v>
      </c>
      <c r="AC34" s="1599"/>
      <c r="AD34" s="1599"/>
      <c r="AE34" s="1599"/>
      <c r="AF34" s="1599"/>
      <c r="AG34" s="1599"/>
      <c r="AH34" s="1599"/>
      <c r="AI34" s="1599"/>
      <c r="AJ34" s="1599"/>
      <c r="AK34" s="1599"/>
      <c r="AL34" s="1599"/>
      <c r="AM34" s="1606"/>
      <c r="AN34" s="345"/>
      <c r="AP34" s="1607" t="s">
        <v>364</v>
      </c>
      <c r="AQ34" s="1608"/>
      <c r="AR34" s="1608"/>
      <c r="AS34" s="1608"/>
      <c r="AT34" s="1608"/>
      <c r="AU34" s="1608"/>
      <c r="AV34" s="1608"/>
      <c r="AW34" s="1608"/>
      <c r="AX34" s="1561" t="s">
        <v>13</v>
      </c>
      <c r="AY34" s="1561"/>
      <c r="AZ34" s="1561"/>
      <c r="BA34" s="1561"/>
      <c r="BB34" s="1561"/>
      <c r="BC34" s="1561"/>
      <c r="BD34" s="1561"/>
      <c r="BE34" s="1561"/>
      <c r="BF34" s="1561"/>
      <c r="BG34" s="1561"/>
      <c r="BH34" s="1561"/>
      <c r="BI34" s="1562"/>
      <c r="BJ34" s="346"/>
      <c r="BL34" s="346"/>
      <c r="BM34" s="346"/>
      <c r="BN34" s="346"/>
      <c r="BO34" s="346"/>
      <c r="BP34" s="346"/>
      <c r="BQ34" s="346"/>
      <c r="BR34" s="346"/>
      <c r="BS34" s="346"/>
      <c r="BT34" s="346"/>
      <c r="BU34" s="346"/>
      <c r="BV34" s="346"/>
      <c r="BW34" s="346"/>
      <c r="BX34" s="346"/>
      <c r="BY34" s="346"/>
      <c r="BZ34" s="346"/>
      <c r="CA34" s="346"/>
      <c r="CB34" s="346"/>
      <c r="CC34" s="346"/>
      <c r="CD34" s="346"/>
      <c r="CE34" s="346"/>
    </row>
    <row r="35" spans="2:83" x14ac:dyDescent="0.2">
      <c r="B35" s="1598"/>
      <c r="C35" s="1599"/>
      <c r="D35" s="1599"/>
      <c r="E35" s="1599"/>
      <c r="F35" s="1600"/>
      <c r="G35" s="1601"/>
      <c r="H35" s="1601"/>
      <c r="I35" s="1602"/>
      <c r="J35" s="1609"/>
      <c r="K35" s="1603"/>
      <c r="L35" s="1603"/>
      <c r="M35" s="1580" t="s">
        <v>14</v>
      </c>
      <c r="N35" s="1580"/>
      <c r="O35" s="1580"/>
      <c r="P35" s="1580" t="s">
        <v>15</v>
      </c>
      <c r="Q35" s="1580"/>
      <c r="R35" s="1580"/>
      <c r="S35" s="1580"/>
      <c r="T35" s="1560" t="s">
        <v>16</v>
      </c>
      <c r="U35" s="1561"/>
      <c r="V35" s="1561"/>
      <c r="W35" s="1562"/>
      <c r="X35" s="1561" t="s">
        <v>17</v>
      </c>
      <c r="Y35" s="1561"/>
      <c r="Z35" s="1561"/>
      <c r="AA35" s="1562"/>
      <c r="AB35" s="1561" t="s">
        <v>18</v>
      </c>
      <c r="AC35" s="1561"/>
      <c r="AD35" s="1561"/>
      <c r="AE35" s="1562"/>
      <c r="AF35" s="1593">
        <v>3</v>
      </c>
      <c r="AG35" s="1594"/>
      <c r="AH35" s="1563" t="s">
        <v>19</v>
      </c>
      <c r="AI35" s="1564"/>
      <c r="AJ35" s="1552">
        <f>IF(AF35="","",IF(AF35&gt;=12,1,AF35+1))</f>
        <v>4</v>
      </c>
      <c r="AK35" s="1553"/>
      <c r="AL35" s="1563" t="s">
        <v>20</v>
      </c>
      <c r="AM35" s="1564"/>
      <c r="AN35" s="345"/>
      <c r="AP35" s="1560" t="s">
        <v>16</v>
      </c>
      <c r="AQ35" s="1561"/>
      <c r="AR35" s="1561"/>
      <c r="AS35" s="1562"/>
      <c r="AT35" s="1561" t="s">
        <v>17</v>
      </c>
      <c r="AU35" s="1561"/>
      <c r="AV35" s="1561"/>
      <c r="AW35" s="1562"/>
      <c r="AX35" s="1561" t="s">
        <v>18</v>
      </c>
      <c r="AY35" s="1561"/>
      <c r="AZ35" s="1561"/>
      <c r="BA35" s="1562"/>
      <c r="BB35" s="1593">
        <v>9</v>
      </c>
      <c r="BC35" s="1594"/>
      <c r="BD35" s="1563" t="s">
        <v>19</v>
      </c>
      <c r="BE35" s="1564"/>
      <c r="BF35" s="1552">
        <f>IF(BB35="","",IF(BB35&gt;=12,1,BB35+1))</f>
        <v>10</v>
      </c>
      <c r="BG35" s="1553"/>
      <c r="BH35" s="1563" t="s">
        <v>20</v>
      </c>
      <c r="BI35" s="1564"/>
      <c r="BJ35" s="346"/>
      <c r="BL35" s="346"/>
      <c r="BM35" s="346"/>
      <c r="BN35" s="346"/>
      <c r="BO35" s="346"/>
      <c r="BP35" s="346"/>
      <c r="BQ35" s="346"/>
      <c r="BR35" s="346"/>
      <c r="BS35" s="346"/>
      <c r="BT35" s="346"/>
      <c r="BU35" s="346"/>
      <c r="BV35" s="346"/>
      <c r="BW35" s="346"/>
      <c r="BX35" s="346"/>
      <c r="BY35" s="346"/>
      <c r="BZ35" s="346"/>
      <c r="CA35" s="346"/>
      <c r="CB35" s="346"/>
      <c r="CC35" s="346"/>
      <c r="CD35" s="346"/>
      <c r="CE35" s="346"/>
    </row>
    <row r="36" spans="2:83" x14ac:dyDescent="0.2">
      <c r="B36" s="1588" t="s">
        <v>365</v>
      </c>
      <c r="C36" s="1588"/>
      <c r="D36" s="1588"/>
      <c r="E36" s="1589"/>
      <c r="F36" s="1590" t="str">
        <f>"R"&amp;'記載例①～④'!$AO3&amp;".4.1～R"&amp;'記載例①～④'!$AO3+1&amp;".3.31"</f>
        <v>R7.4.1～R8.3.31</v>
      </c>
      <c r="G36" s="1591"/>
      <c r="H36" s="1591"/>
      <c r="I36" s="1592"/>
      <c r="J36" s="1508">
        <f>SUMPRODUCT((0&amp;LEFT(T36:AA36,FIND("(",T36:AA36&amp;"(")-1))*1)</f>
        <v>20000</v>
      </c>
      <c r="K36" s="1508"/>
      <c r="L36" s="1508"/>
      <c r="M36" s="1530"/>
      <c r="N36" s="1530"/>
      <c r="O36" s="1530"/>
      <c r="P36" s="1530"/>
      <c r="Q36" s="1530"/>
      <c r="R36" s="1530"/>
      <c r="S36" s="1530"/>
      <c r="T36" s="1521">
        <v>10000</v>
      </c>
      <c r="U36" s="1521"/>
      <c r="V36" s="1521"/>
      <c r="W36" s="1522"/>
      <c r="X36" s="1521">
        <v>10000</v>
      </c>
      <c r="Y36" s="1521"/>
      <c r="Z36" s="1521"/>
      <c r="AA36" s="1521"/>
      <c r="AB36" s="1520">
        <v>0</v>
      </c>
      <c r="AC36" s="1521"/>
      <c r="AD36" s="1521"/>
      <c r="AE36" s="1522"/>
      <c r="AF36" s="1520">
        <v>10000</v>
      </c>
      <c r="AG36" s="1521"/>
      <c r="AH36" s="1521"/>
      <c r="AI36" s="1522"/>
      <c r="AJ36" s="1515">
        <v>10000</v>
      </c>
      <c r="AK36" s="1515"/>
      <c r="AL36" s="1515"/>
      <c r="AM36" s="1516"/>
      <c r="AP36" s="1520">
        <v>10000</v>
      </c>
      <c r="AQ36" s="1521"/>
      <c r="AR36" s="1521"/>
      <c r="AS36" s="1522"/>
      <c r="AT36" s="1520">
        <v>10000</v>
      </c>
      <c r="AU36" s="1521"/>
      <c r="AV36" s="1521"/>
      <c r="AW36" s="1522"/>
      <c r="AX36" s="1520">
        <v>10000</v>
      </c>
      <c r="AY36" s="1521"/>
      <c r="AZ36" s="1521"/>
      <c r="BA36" s="1522"/>
      <c r="BB36" s="1520">
        <v>10000</v>
      </c>
      <c r="BC36" s="1521"/>
      <c r="BD36" s="1521"/>
      <c r="BE36" s="1522"/>
      <c r="BF36" s="1514"/>
      <c r="BG36" s="1515"/>
      <c r="BH36" s="1515"/>
      <c r="BI36" s="1516"/>
      <c r="BJ36" s="346"/>
      <c r="BL36" s="346"/>
      <c r="BM36" s="346"/>
      <c r="BN36" s="346"/>
      <c r="BO36" s="346"/>
      <c r="BP36" s="346"/>
      <c r="BQ36" s="346"/>
      <c r="BR36" s="346"/>
      <c r="BS36" s="346"/>
      <c r="BT36" s="346"/>
      <c r="BU36" s="346"/>
      <c r="BV36" s="346"/>
      <c r="BW36" s="346"/>
      <c r="BX36" s="346"/>
      <c r="BY36" s="346"/>
      <c r="BZ36" s="346"/>
      <c r="CA36" s="346"/>
      <c r="CB36" s="346"/>
      <c r="CC36" s="346"/>
      <c r="CD36" s="346"/>
      <c r="CE36" s="346"/>
    </row>
    <row r="37" spans="2:83" ht="13.5" thickBot="1" x14ac:dyDescent="0.25">
      <c r="B37" s="1584" t="s">
        <v>24</v>
      </c>
      <c r="C37" s="1585"/>
      <c r="D37" s="1585"/>
      <c r="E37" s="1585"/>
      <c r="F37" s="1586"/>
      <c r="G37" s="1586"/>
      <c r="H37" s="1586"/>
      <c r="I37" s="347" t="s">
        <v>25</v>
      </c>
      <c r="J37" s="1565">
        <f>SUM(J36:L36)</f>
        <v>20000</v>
      </c>
      <c r="K37" s="1566"/>
      <c r="L37" s="1567"/>
      <c r="M37" s="1587">
        <f>SUM(M36:O36)</f>
        <v>0</v>
      </c>
      <c r="N37" s="1587"/>
      <c r="O37" s="1587"/>
      <c r="P37" s="1587">
        <f>SUM(P36:S36)</f>
        <v>0</v>
      </c>
      <c r="Q37" s="1587"/>
      <c r="R37" s="1587"/>
      <c r="S37" s="1587"/>
      <c r="T37" s="1581">
        <f>SUMPRODUCT((0&amp;LEFT(T36:W36,FIND("(",T36:W36&amp;"(")-1))*1)</f>
        <v>10000</v>
      </c>
      <c r="U37" s="1582"/>
      <c r="V37" s="1582"/>
      <c r="W37" s="1583"/>
      <c r="X37" s="1581">
        <f>SUM(X36:AA36)</f>
        <v>10000</v>
      </c>
      <c r="Y37" s="1582"/>
      <c r="Z37" s="1582"/>
      <c r="AA37" s="1583"/>
      <c r="AB37" s="1581">
        <f>SUM(AB36:AE36)</f>
        <v>0</v>
      </c>
      <c r="AC37" s="1582"/>
      <c r="AD37" s="1582"/>
      <c r="AE37" s="1583"/>
      <c r="AF37" s="1581">
        <f>SUM(AF36:AI36)</f>
        <v>10000</v>
      </c>
      <c r="AG37" s="1582"/>
      <c r="AH37" s="1582"/>
      <c r="AI37" s="1583"/>
      <c r="AJ37" s="1581">
        <f>SUM(AJ36:AM36)</f>
        <v>10000</v>
      </c>
      <c r="AK37" s="1582"/>
      <c r="AL37" s="1582"/>
      <c r="AM37" s="1583"/>
      <c r="AP37" s="1565">
        <f>SUMPRODUCT((0&amp;LEFT(AP36:AS36,FIND("(",AP36:AS36&amp;"(")-1))*1)</f>
        <v>10000</v>
      </c>
      <c r="AQ37" s="1566"/>
      <c r="AR37" s="1566"/>
      <c r="AS37" s="1567"/>
      <c r="AT37" s="1565">
        <f>SUM(AT36:AW36)</f>
        <v>10000</v>
      </c>
      <c r="AU37" s="1566"/>
      <c r="AV37" s="1566"/>
      <c r="AW37" s="1567"/>
      <c r="AX37" s="1565">
        <f>SUM(AX36:BA36)</f>
        <v>10000</v>
      </c>
      <c r="AY37" s="1566"/>
      <c r="AZ37" s="1566"/>
      <c r="BA37" s="1567"/>
      <c r="BB37" s="1565">
        <f>SUM(BB36:BE36)</f>
        <v>10000</v>
      </c>
      <c r="BC37" s="1566"/>
      <c r="BD37" s="1566"/>
      <c r="BE37" s="1567"/>
      <c r="BF37" s="1565">
        <f>SUM(BF36:BI36)</f>
        <v>0</v>
      </c>
      <c r="BG37" s="1566"/>
      <c r="BH37" s="1566"/>
      <c r="BI37" s="1567"/>
      <c r="BJ37" s="346"/>
      <c r="BL37" s="346"/>
      <c r="BM37" s="346"/>
      <c r="BN37" s="346"/>
      <c r="BO37" s="346"/>
      <c r="BP37" s="346"/>
      <c r="BQ37" s="346"/>
      <c r="BR37" s="346"/>
      <c r="BS37" s="346"/>
      <c r="BT37" s="346"/>
      <c r="BU37" s="346"/>
      <c r="BV37" s="346"/>
      <c r="BW37" s="346"/>
      <c r="BX37" s="346"/>
      <c r="BY37" s="346"/>
      <c r="BZ37" s="346"/>
      <c r="CA37" s="346"/>
      <c r="CB37" s="346"/>
      <c r="CC37" s="346"/>
      <c r="CD37" s="346"/>
      <c r="CE37" s="346"/>
    </row>
    <row r="38" spans="2:83" ht="13.5" thickTop="1" x14ac:dyDescent="0.2">
      <c r="B38" s="1568" t="s">
        <v>27</v>
      </c>
      <c r="C38" s="1569"/>
      <c r="D38" s="1569"/>
      <c r="E38" s="1570"/>
      <c r="F38" s="1570"/>
      <c r="G38" s="1570"/>
      <c r="H38" s="1570"/>
      <c r="I38" s="1571"/>
      <c r="J38" s="1572" t="s">
        <v>28</v>
      </c>
      <c r="K38" s="1572"/>
      <c r="L38" s="1572"/>
      <c r="M38" s="1572"/>
      <c r="N38" s="1572"/>
      <c r="O38" s="1572"/>
      <c r="P38" s="1572"/>
      <c r="Q38" s="1572"/>
      <c r="R38" s="1572"/>
      <c r="S38" s="1572"/>
      <c r="T38" s="1572"/>
      <c r="U38" s="1572"/>
      <c r="V38" s="1572"/>
      <c r="W38" s="1572"/>
      <c r="X38" s="1572"/>
      <c r="Y38" s="1572"/>
      <c r="Z38" s="1572"/>
      <c r="AA38" s="1572"/>
      <c r="AB38" s="1573" t="s">
        <v>29</v>
      </c>
      <c r="AC38" s="1574"/>
      <c r="AD38" s="1574"/>
      <c r="AE38" s="1574"/>
      <c r="AF38" s="1574"/>
      <c r="AG38" s="1574"/>
      <c r="AH38" s="1574"/>
      <c r="AI38" s="1574"/>
      <c r="AJ38" s="1574"/>
      <c r="AK38" s="1574"/>
      <c r="AL38" s="1574"/>
      <c r="AM38" s="1575"/>
      <c r="AP38" s="348"/>
      <c r="AQ38" s="349"/>
      <c r="AR38" s="349"/>
      <c r="AS38" s="349"/>
      <c r="AT38" s="349"/>
      <c r="AU38" s="349"/>
      <c r="AV38" s="349"/>
      <c r="AW38" s="349"/>
      <c r="AX38" s="1573" t="s">
        <v>29</v>
      </c>
      <c r="AY38" s="1574"/>
      <c r="AZ38" s="1574"/>
      <c r="BA38" s="1574"/>
      <c r="BB38" s="1574"/>
      <c r="BC38" s="1574"/>
      <c r="BD38" s="1574"/>
      <c r="BE38" s="1574"/>
      <c r="BF38" s="1574"/>
      <c r="BG38" s="1574"/>
      <c r="BH38" s="1574"/>
      <c r="BI38" s="1575"/>
      <c r="BJ38" s="346"/>
      <c r="BL38" s="346"/>
      <c r="BM38" s="346"/>
      <c r="BN38" s="346"/>
      <c r="BO38" s="346"/>
      <c r="BP38" s="346"/>
      <c r="BQ38" s="346"/>
      <c r="BR38" s="346"/>
      <c r="BS38" s="346"/>
      <c r="BT38" s="346"/>
      <c r="BU38" s="346"/>
      <c r="BV38" s="346"/>
      <c r="BW38" s="346"/>
      <c r="BX38" s="346"/>
      <c r="BY38" s="346"/>
      <c r="BZ38" s="346"/>
      <c r="CA38" s="346"/>
      <c r="CB38" s="346"/>
      <c r="CC38" s="346"/>
      <c r="CD38" s="346"/>
      <c r="CE38" s="346"/>
    </row>
    <row r="39" spans="2:83" x14ac:dyDescent="0.2">
      <c r="B39" s="1576" t="s">
        <v>31</v>
      </c>
      <c r="C39" s="1576"/>
      <c r="D39" s="1577"/>
      <c r="E39" s="1560" t="s">
        <v>32</v>
      </c>
      <c r="F39" s="1561"/>
      <c r="G39" s="1561"/>
      <c r="H39" s="1561"/>
      <c r="I39" s="1562"/>
      <c r="J39" s="1578"/>
      <c r="K39" s="1579"/>
      <c r="L39" s="1579"/>
      <c r="M39" s="1580" t="s">
        <v>14</v>
      </c>
      <c r="N39" s="1580"/>
      <c r="O39" s="1580"/>
      <c r="P39" s="1580" t="s">
        <v>15</v>
      </c>
      <c r="Q39" s="1580"/>
      <c r="R39" s="1580"/>
      <c r="S39" s="1580"/>
      <c r="T39" s="1560" t="s">
        <v>16</v>
      </c>
      <c r="U39" s="1561"/>
      <c r="V39" s="1561"/>
      <c r="W39" s="1562"/>
      <c r="X39" s="1560" t="s">
        <v>17</v>
      </c>
      <c r="Y39" s="1561"/>
      <c r="Z39" s="1561"/>
      <c r="AA39" s="1562"/>
      <c r="AB39" s="1560" t="s">
        <v>18</v>
      </c>
      <c r="AC39" s="1561"/>
      <c r="AD39" s="1561"/>
      <c r="AE39" s="1562"/>
      <c r="AF39" s="1552">
        <f>IF(AF35="","",AF35)</f>
        <v>3</v>
      </c>
      <c r="AG39" s="1553"/>
      <c r="AH39" s="1563" t="s">
        <v>19</v>
      </c>
      <c r="AI39" s="1564"/>
      <c r="AJ39" s="1552">
        <f>AJ35</f>
        <v>4</v>
      </c>
      <c r="AK39" s="1553"/>
      <c r="AL39" s="1554" t="s">
        <v>20</v>
      </c>
      <c r="AM39" s="1555"/>
      <c r="AP39" s="1560" t="s">
        <v>16</v>
      </c>
      <c r="AQ39" s="1561"/>
      <c r="AR39" s="1561"/>
      <c r="AS39" s="1562"/>
      <c r="AT39" s="1560" t="s">
        <v>17</v>
      </c>
      <c r="AU39" s="1561"/>
      <c r="AV39" s="1561"/>
      <c r="AW39" s="1562"/>
      <c r="AX39" s="1560" t="s">
        <v>18</v>
      </c>
      <c r="AY39" s="1561"/>
      <c r="AZ39" s="1561"/>
      <c r="BA39" s="1562"/>
      <c r="BB39" s="1552">
        <f>IF(BB35="","",BB35)</f>
        <v>9</v>
      </c>
      <c r="BC39" s="1553"/>
      <c r="BD39" s="1563" t="s">
        <v>19</v>
      </c>
      <c r="BE39" s="1564"/>
      <c r="BF39" s="1552">
        <f>BF35</f>
        <v>10</v>
      </c>
      <c r="BG39" s="1553"/>
      <c r="BH39" s="1554" t="s">
        <v>20</v>
      </c>
      <c r="BI39" s="1555"/>
      <c r="BJ39" s="346"/>
      <c r="BL39" s="346"/>
      <c r="BM39" s="346"/>
      <c r="BN39" s="346"/>
      <c r="BO39" s="346"/>
      <c r="BP39" s="346"/>
      <c r="BQ39" s="346"/>
      <c r="BR39" s="346"/>
      <c r="BS39" s="346"/>
      <c r="BT39" s="346"/>
      <c r="BU39" s="346"/>
      <c r="BV39" s="346"/>
      <c r="BW39" s="346"/>
      <c r="BX39" s="346"/>
      <c r="BY39" s="346"/>
      <c r="BZ39" s="346"/>
      <c r="CA39" s="346"/>
      <c r="CB39" s="346"/>
      <c r="CC39" s="346"/>
      <c r="CD39" s="346"/>
      <c r="CE39" s="346"/>
    </row>
    <row r="40" spans="2:83" x14ac:dyDescent="0.2">
      <c r="B40" s="1556" t="s">
        <v>33</v>
      </c>
      <c r="C40" s="1558" t="s">
        <v>34</v>
      </c>
      <c r="D40" s="1559"/>
      <c r="E40" s="1549" t="s">
        <v>470</v>
      </c>
      <c r="F40" s="1551"/>
      <c r="G40" s="1551"/>
      <c r="H40" s="1551"/>
      <c r="I40" s="350" t="s">
        <v>35</v>
      </c>
      <c r="J40" s="1510">
        <f t="shared" ref="J40:J48" si="1">SUM(T40:AA40)</f>
        <v>5000</v>
      </c>
      <c r="K40" s="1508"/>
      <c r="L40" s="1508"/>
      <c r="M40" s="1530"/>
      <c r="N40" s="1530"/>
      <c r="O40" s="1530"/>
      <c r="P40" s="1530"/>
      <c r="Q40" s="1530"/>
      <c r="R40" s="1530"/>
      <c r="S40" s="1530"/>
      <c r="T40" s="1521"/>
      <c r="U40" s="1521"/>
      <c r="V40" s="1521"/>
      <c r="W40" s="1522"/>
      <c r="X40" s="1521">
        <v>5000</v>
      </c>
      <c r="Y40" s="1521"/>
      <c r="Z40" s="1521"/>
      <c r="AA40" s="1521"/>
      <c r="AB40" s="1520"/>
      <c r="AC40" s="1521"/>
      <c r="AD40" s="1521"/>
      <c r="AE40" s="1522"/>
      <c r="AF40" s="1520"/>
      <c r="AG40" s="1521"/>
      <c r="AH40" s="1521"/>
      <c r="AI40" s="1522"/>
      <c r="AJ40" s="1515">
        <v>5000</v>
      </c>
      <c r="AK40" s="1515"/>
      <c r="AL40" s="1515"/>
      <c r="AM40" s="1516"/>
      <c r="AP40" s="1520"/>
      <c r="AQ40" s="1521"/>
      <c r="AR40" s="1521"/>
      <c r="AS40" s="1522"/>
      <c r="AT40" s="1521">
        <v>5000</v>
      </c>
      <c r="AU40" s="1521"/>
      <c r="AV40" s="1521"/>
      <c r="AW40" s="1521"/>
      <c r="AX40" s="1520"/>
      <c r="AY40" s="1521"/>
      <c r="AZ40" s="1521"/>
      <c r="BA40" s="1522"/>
      <c r="BB40" s="1520">
        <v>5000</v>
      </c>
      <c r="BC40" s="1521"/>
      <c r="BD40" s="1521"/>
      <c r="BE40" s="1522"/>
      <c r="BF40" s="1515"/>
      <c r="BG40" s="1515"/>
      <c r="BH40" s="1515"/>
      <c r="BI40" s="1516"/>
      <c r="BJ40" s="346"/>
      <c r="BL40" s="346"/>
      <c r="BM40" s="346"/>
      <c r="BN40" s="346"/>
      <c r="BO40" s="346"/>
      <c r="BP40" s="346"/>
      <c r="BQ40" s="346"/>
      <c r="BR40" s="346"/>
      <c r="BS40" s="346"/>
      <c r="BT40" s="346"/>
      <c r="BU40" s="346"/>
      <c r="BV40" s="346"/>
      <c r="BW40" s="346"/>
      <c r="BX40" s="346"/>
      <c r="BY40" s="346"/>
      <c r="BZ40" s="346"/>
      <c r="CA40" s="346"/>
      <c r="CB40" s="346"/>
      <c r="CC40" s="346"/>
      <c r="CD40" s="346"/>
      <c r="CE40" s="346"/>
    </row>
    <row r="41" spans="2:83" x14ac:dyDescent="0.2">
      <c r="B41" s="1557"/>
      <c r="C41" s="1528" t="s">
        <v>133</v>
      </c>
      <c r="D41" s="1529"/>
      <c r="E41" s="1549"/>
      <c r="F41" s="1551"/>
      <c r="G41" s="1551"/>
      <c r="H41" s="1551"/>
      <c r="I41" s="350" t="s">
        <v>37</v>
      </c>
      <c r="J41" s="1510">
        <f t="shared" si="1"/>
        <v>0</v>
      </c>
      <c r="K41" s="1508"/>
      <c r="L41" s="1508"/>
      <c r="M41" s="1530"/>
      <c r="N41" s="1530"/>
      <c r="O41" s="1530"/>
      <c r="P41" s="1530"/>
      <c r="Q41" s="1530"/>
      <c r="R41" s="1530"/>
      <c r="S41" s="1530"/>
      <c r="T41" s="1521"/>
      <c r="U41" s="1521"/>
      <c r="V41" s="1521"/>
      <c r="W41" s="1522"/>
      <c r="X41" s="1521"/>
      <c r="Y41" s="1521"/>
      <c r="Z41" s="1521"/>
      <c r="AA41" s="1521"/>
      <c r="AB41" s="1520"/>
      <c r="AC41" s="1521"/>
      <c r="AD41" s="1521"/>
      <c r="AE41" s="1522"/>
      <c r="AF41" s="1520"/>
      <c r="AG41" s="1521"/>
      <c r="AH41" s="1521"/>
      <c r="AI41" s="1522"/>
      <c r="AJ41" s="1515"/>
      <c r="AK41" s="1515"/>
      <c r="AL41" s="1515"/>
      <c r="AM41" s="1516"/>
      <c r="AP41" s="1520"/>
      <c r="AQ41" s="1521"/>
      <c r="AR41" s="1521"/>
      <c r="AS41" s="1522"/>
      <c r="AT41" s="1521"/>
      <c r="AU41" s="1521"/>
      <c r="AV41" s="1521"/>
      <c r="AW41" s="1521"/>
      <c r="AX41" s="1520"/>
      <c r="AY41" s="1521"/>
      <c r="AZ41" s="1521"/>
      <c r="BA41" s="1522"/>
      <c r="BB41" s="1520"/>
      <c r="BC41" s="1521"/>
      <c r="BD41" s="1521"/>
      <c r="BE41" s="1522"/>
      <c r="BF41" s="1515"/>
      <c r="BG41" s="1515"/>
      <c r="BH41" s="1515"/>
      <c r="BI41" s="1516"/>
      <c r="BJ41" s="346"/>
      <c r="BL41" s="346"/>
      <c r="BM41" s="346"/>
      <c r="BN41" s="346"/>
      <c r="BO41" s="346"/>
      <c r="BP41" s="346"/>
      <c r="BQ41" s="346"/>
      <c r="BR41" s="346"/>
      <c r="BS41" s="346"/>
      <c r="BT41" s="346"/>
      <c r="BU41" s="346"/>
      <c r="BV41" s="346"/>
      <c r="BW41" s="346"/>
      <c r="BX41" s="346"/>
      <c r="BY41" s="346"/>
      <c r="BZ41" s="346"/>
      <c r="CA41" s="346"/>
      <c r="CB41" s="346"/>
      <c r="CC41" s="346"/>
      <c r="CD41" s="346"/>
      <c r="CE41" s="346"/>
    </row>
    <row r="42" spans="2:83" x14ac:dyDescent="0.2">
      <c r="B42" s="1557"/>
      <c r="C42" s="1549"/>
      <c r="D42" s="1550"/>
      <c r="E42" s="1549"/>
      <c r="F42" s="1551"/>
      <c r="G42" s="1551"/>
      <c r="H42" s="1551"/>
      <c r="I42" s="350" t="s">
        <v>39</v>
      </c>
      <c r="J42" s="1510">
        <f t="shared" si="1"/>
        <v>0</v>
      </c>
      <c r="K42" s="1508"/>
      <c r="L42" s="1509"/>
      <c r="M42" s="1514"/>
      <c r="N42" s="1515"/>
      <c r="O42" s="1516"/>
      <c r="P42" s="1514"/>
      <c r="Q42" s="1515"/>
      <c r="R42" s="1515"/>
      <c r="S42" s="1516"/>
      <c r="T42" s="1520"/>
      <c r="U42" s="1521"/>
      <c r="V42" s="1521"/>
      <c r="W42" s="1522"/>
      <c r="X42" s="1520"/>
      <c r="Y42" s="1521"/>
      <c r="Z42" s="1521"/>
      <c r="AA42" s="1522"/>
      <c r="AB42" s="1520"/>
      <c r="AC42" s="1521"/>
      <c r="AD42" s="1521"/>
      <c r="AE42" s="1522"/>
      <c r="AF42" s="1520"/>
      <c r="AG42" s="1521"/>
      <c r="AH42" s="1521"/>
      <c r="AI42" s="1522"/>
      <c r="AJ42" s="1514"/>
      <c r="AK42" s="1515"/>
      <c r="AL42" s="1515"/>
      <c r="AM42" s="1516"/>
      <c r="AP42" s="1520"/>
      <c r="AQ42" s="1521"/>
      <c r="AR42" s="1521"/>
      <c r="AS42" s="1522"/>
      <c r="AT42" s="1520"/>
      <c r="AU42" s="1521"/>
      <c r="AV42" s="1521"/>
      <c r="AW42" s="1522"/>
      <c r="AX42" s="1520"/>
      <c r="AY42" s="1521"/>
      <c r="AZ42" s="1521"/>
      <c r="BA42" s="1522"/>
      <c r="BB42" s="1520"/>
      <c r="BC42" s="1521"/>
      <c r="BD42" s="1521"/>
      <c r="BE42" s="1522"/>
      <c r="BF42" s="1514"/>
      <c r="BG42" s="1515"/>
      <c r="BH42" s="1515"/>
      <c r="BI42" s="1516"/>
      <c r="BJ42" s="346"/>
      <c r="BL42" s="346"/>
      <c r="BM42" s="346"/>
      <c r="BN42" s="346"/>
      <c r="BO42" s="346"/>
      <c r="BP42" s="346"/>
      <c r="BQ42" s="346"/>
      <c r="BR42" s="346"/>
      <c r="BS42" s="346"/>
      <c r="BT42" s="346"/>
      <c r="BU42" s="346"/>
      <c r="BV42" s="346"/>
      <c r="BW42" s="346"/>
      <c r="BX42" s="346"/>
      <c r="BY42" s="346"/>
      <c r="BZ42" s="346"/>
      <c r="CA42" s="346"/>
      <c r="CB42" s="346"/>
      <c r="CC42" s="346"/>
      <c r="CD42" s="346"/>
      <c r="CE42" s="346"/>
    </row>
    <row r="43" spans="2:83" x14ac:dyDescent="0.2">
      <c r="B43" s="1544" t="s">
        <v>43</v>
      </c>
      <c r="C43" s="1540" t="s">
        <v>44</v>
      </c>
      <c r="D43" s="1528"/>
      <c r="E43" s="1528" t="s">
        <v>45</v>
      </c>
      <c r="F43" s="1529"/>
      <c r="G43" s="1529"/>
      <c r="H43" s="1529"/>
      <c r="I43" s="350" t="s">
        <v>46</v>
      </c>
      <c r="J43" s="1510">
        <f t="shared" si="1"/>
        <v>15000</v>
      </c>
      <c r="K43" s="1508"/>
      <c r="L43" s="1508"/>
      <c r="M43" s="1530"/>
      <c r="N43" s="1530"/>
      <c r="O43" s="1530"/>
      <c r="P43" s="1530"/>
      <c r="Q43" s="1530"/>
      <c r="R43" s="1530"/>
      <c r="S43" s="1530"/>
      <c r="T43" s="1521">
        <v>10000</v>
      </c>
      <c r="U43" s="1521"/>
      <c r="V43" s="1521"/>
      <c r="W43" s="1522"/>
      <c r="X43" s="1521">
        <v>5000</v>
      </c>
      <c r="Y43" s="1521"/>
      <c r="Z43" s="1521"/>
      <c r="AA43" s="1521"/>
      <c r="AB43" s="1520"/>
      <c r="AC43" s="1521"/>
      <c r="AD43" s="1521"/>
      <c r="AE43" s="1522"/>
      <c r="AF43" s="1520">
        <v>10000</v>
      </c>
      <c r="AG43" s="1521"/>
      <c r="AH43" s="1521"/>
      <c r="AI43" s="1522"/>
      <c r="AJ43" s="1515">
        <v>5000</v>
      </c>
      <c r="AK43" s="1515"/>
      <c r="AL43" s="1515"/>
      <c r="AM43" s="1516"/>
      <c r="AP43" s="1520">
        <v>10000</v>
      </c>
      <c r="AQ43" s="1521"/>
      <c r="AR43" s="1521"/>
      <c r="AS43" s="1522"/>
      <c r="AT43" s="1521">
        <v>5000</v>
      </c>
      <c r="AU43" s="1521"/>
      <c r="AV43" s="1521"/>
      <c r="AW43" s="1521"/>
      <c r="AX43" s="1520">
        <v>10000</v>
      </c>
      <c r="AY43" s="1521"/>
      <c r="AZ43" s="1521"/>
      <c r="BA43" s="1522"/>
      <c r="BB43" s="1520">
        <v>5000</v>
      </c>
      <c r="BC43" s="1521"/>
      <c r="BD43" s="1521"/>
      <c r="BE43" s="1522"/>
      <c r="BF43" s="1515"/>
      <c r="BG43" s="1515"/>
      <c r="BH43" s="1515"/>
      <c r="BI43" s="1516"/>
      <c r="BJ43" s="346"/>
      <c r="BL43" s="346"/>
      <c r="BM43" s="346"/>
      <c r="BN43" s="346"/>
      <c r="BO43" s="346"/>
      <c r="BP43" s="346"/>
      <c r="BQ43" s="346"/>
      <c r="BR43" s="346"/>
      <c r="BS43" s="346"/>
      <c r="BT43" s="346"/>
      <c r="BU43" s="346"/>
      <c r="BV43" s="346"/>
      <c r="BW43" s="346"/>
      <c r="BX43" s="346"/>
      <c r="BY43" s="346"/>
      <c r="BZ43" s="346"/>
      <c r="CA43" s="346"/>
      <c r="CB43" s="346"/>
      <c r="CC43" s="346"/>
      <c r="CD43" s="346"/>
      <c r="CE43" s="346"/>
    </row>
    <row r="44" spans="2:83" x14ac:dyDescent="0.2">
      <c r="B44" s="1545"/>
      <c r="C44" s="1540"/>
      <c r="D44" s="1528"/>
      <c r="E44" s="1535"/>
      <c r="F44" s="1536"/>
      <c r="G44" s="1536"/>
      <c r="H44" s="1536"/>
      <c r="I44" s="351" t="s">
        <v>47</v>
      </c>
      <c r="J44" s="1510">
        <f t="shared" si="1"/>
        <v>0</v>
      </c>
      <c r="K44" s="1508"/>
      <c r="L44" s="1508"/>
      <c r="M44" s="1530"/>
      <c r="N44" s="1530"/>
      <c r="O44" s="1530"/>
      <c r="P44" s="1530"/>
      <c r="Q44" s="1530"/>
      <c r="R44" s="1530"/>
      <c r="S44" s="1530"/>
      <c r="T44" s="1521"/>
      <c r="U44" s="1521"/>
      <c r="V44" s="1521"/>
      <c r="W44" s="1522"/>
      <c r="X44" s="1521"/>
      <c r="Y44" s="1521"/>
      <c r="Z44" s="1521"/>
      <c r="AA44" s="1521"/>
      <c r="AB44" s="1520"/>
      <c r="AC44" s="1521"/>
      <c r="AD44" s="1521"/>
      <c r="AE44" s="1522"/>
      <c r="AF44" s="1520"/>
      <c r="AG44" s="1521"/>
      <c r="AH44" s="1521"/>
      <c r="AI44" s="1522"/>
      <c r="AJ44" s="1515"/>
      <c r="AK44" s="1515"/>
      <c r="AL44" s="1515"/>
      <c r="AM44" s="1516"/>
      <c r="AP44" s="1520"/>
      <c r="AQ44" s="1521"/>
      <c r="AR44" s="1521"/>
      <c r="AS44" s="1522"/>
      <c r="AT44" s="1521"/>
      <c r="AU44" s="1521"/>
      <c r="AV44" s="1521"/>
      <c r="AW44" s="1521"/>
      <c r="AX44" s="1520"/>
      <c r="AY44" s="1521"/>
      <c r="AZ44" s="1521"/>
      <c r="BA44" s="1522"/>
      <c r="BB44" s="1520"/>
      <c r="BC44" s="1521"/>
      <c r="BD44" s="1521"/>
      <c r="BE44" s="1522"/>
      <c r="BF44" s="1515"/>
      <c r="BG44" s="1515"/>
      <c r="BH44" s="1515"/>
      <c r="BI44" s="1516"/>
      <c r="BJ44" s="346"/>
      <c r="BL44" s="346"/>
      <c r="BM44" s="346"/>
      <c r="BN44" s="346"/>
      <c r="BO44" s="346"/>
      <c r="BP44" s="346"/>
      <c r="BQ44" s="346"/>
      <c r="BR44" s="346"/>
      <c r="BS44" s="346"/>
      <c r="BT44" s="346"/>
      <c r="BU44" s="346"/>
      <c r="BV44" s="346"/>
      <c r="BW44" s="346"/>
      <c r="BX44" s="346"/>
      <c r="BY44" s="346"/>
      <c r="BZ44" s="346"/>
      <c r="CA44" s="346"/>
      <c r="CB44" s="346"/>
      <c r="CC44" s="346"/>
      <c r="CD44" s="346"/>
      <c r="CE44" s="346"/>
    </row>
    <row r="45" spans="2:83" x14ac:dyDescent="0.2">
      <c r="B45" s="1546"/>
      <c r="C45" s="1540" t="s">
        <v>48</v>
      </c>
      <c r="D45" s="1528"/>
      <c r="E45" s="1535"/>
      <c r="F45" s="1536"/>
      <c r="G45" s="1536"/>
      <c r="H45" s="1536"/>
      <c r="I45" s="351" t="s">
        <v>49</v>
      </c>
      <c r="J45" s="1547">
        <f t="shared" si="1"/>
        <v>0</v>
      </c>
      <c r="K45" s="1548"/>
      <c r="L45" s="1548"/>
      <c r="M45" s="1530"/>
      <c r="N45" s="1530"/>
      <c r="O45" s="1530"/>
      <c r="P45" s="1530"/>
      <c r="Q45" s="1530"/>
      <c r="R45" s="1530"/>
      <c r="S45" s="1530"/>
      <c r="T45" s="1521"/>
      <c r="U45" s="1521"/>
      <c r="V45" s="1521"/>
      <c r="W45" s="1522"/>
      <c r="X45" s="1542"/>
      <c r="Y45" s="1542"/>
      <c r="Z45" s="1542"/>
      <c r="AA45" s="1542"/>
      <c r="AB45" s="1541"/>
      <c r="AC45" s="1542"/>
      <c r="AD45" s="1542"/>
      <c r="AE45" s="1543"/>
      <c r="AF45" s="1541"/>
      <c r="AG45" s="1542"/>
      <c r="AH45" s="1542"/>
      <c r="AI45" s="1543"/>
      <c r="AJ45" s="1538"/>
      <c r="AK45" s="1538"/>
      <c r="AL45" s="1538"/>
      <c r="AM45" s="1539"/>
      <c r="AP45" s="1520"/>
      <c r="AQ45" s="1521"/>
      <c r="AR45" s="1521"/>
      <c r="AS45" s="1522"/>
      <c r="AT45" s="1542"/>
      <c r="AU45" s="1542"/>
      <c r="AV45" s="1542"/>
      <c r="AW45" s="1542"/>
      <c r="AX45" s="1541"/>
      <c r="AY45" s="1542"/>
      <c r="AZ45" s="1542"/>
      <c r="BA45" s="1543"/>
      <c r="BB45" s="1541"/>
      <c r="BC45" s="1542"/>
      <c r="BD45" s="1542"/>
      <c r="BE45" s="1543"/>
      <c r="BF45" s="1538"/>
      <c r="BG45" s="1538"/>
      <c r="BH45" s="1538"/>
      <c r="BI45" s="1539"/>
      <c r="BJ45" s="346"/>
      <c r="BL45" s="346"/>
      <c r="BM45" s="346"/>
      <c r="BN45" s="346"/>
      <c r="BO45" s="346"/>
      <c r="BP45" s="346"/>
      <c r="BQ45" s="346"/>
      <c r="BR45" s="346"/>
      <c r="BS45" s="346"/>
      <c r="BT45" s="346"/>
      <c r="BU45" s="346"/>
      <c r="BV45" s="346"/>
      <c r="BW45" s="346"/>
      <c r="BX45" s="346"/>
      <c r="BY45" s="346"/>
      <c r="BZ45" s="346"/>
      <c r="CA45" s="346"/>
      <c r="CB45" s="346"/>
      <c r="CC45" s="346"/>
      <c r="CD45" s="346"/>
      <c r="CE45" s="346"/>
    </row>
    <row r="46" spans="2:83" x14ac:dyDescent="0.2">
      <c r="B46" s="1540" t="s">
        <v>50</v>
      </c>
      <c r="C46" s="1540"/>
      <c r="D46" s="1528"/>
      <c r="E46" s="1535"/>
      <c r="F46" s="1536"/>
      <c r="G46" s="1536"/>
      <c r="H46" s="1536"/>
      <c r="I46" s="1536"/>
      <c r="J46" s="1510">
        <f t="shared" si="1"/>
        <v>0</v>
      </c>
      <c r="K46" s="1508"/>
      <c r="L46" s="1508"/>
      <c r="M46" s="1530"/>
      <c r="N46" s="1530"/>
      <c r="O46" s="1530"/>
      <c r="P46" s="1530"/>
      <c r="Q46" s="1530"/>
      <c r="R46" s="1530"/>
      <c r="S46" s="1530"/>
      <c r="T46" s="1521"/>
      <c r="U46" s="1521"/>
      <c r="V46" s="1521"/>
      <c r="W46" s="1522"/>
      <c r="X46" s="1521"/>
      <c r="Y46" s="1521"/>
      <c r="Z46" s="1521"/>
      <c r="AA46" s="1521"/>
      <c r="AB46" s="1520"/>
      <c r="AC46" s="1521"/>
      <c r="AD46" s="1521"/>
      <c r="AE46" s="1522"/>
      <c r="AF46" s="1520"/>
      <c r="AG46" s="1521"/>
      <c r="AH46" s="1521"/>
      <c r="AI46" s="1522"/>
      <c r="AJ46" s="1515"/>
      <c r="AK46" s="1515"/>
      <c r="AL46" s="1515"/>
      <c r="AM46" s="1516"/>
      <c r="AP46" s="1520"/>
      <c r="AQ46" s="1521"/>
      <c r="AR46" s="1521"/>
      <c r="AS46" s="1522"/>
      <c r="AT46" s="1521"/>
      <c r="AU46" s="1521"/>
      <c r="AV46" s="1521"/>
      <c r="AW46" s="1521"/>
      <c r="AX46" s="1520"/>
      <c r="AY46" s="1521"/>
      <c r="AZ46" s="1521"/>
      <c r="BA46" s="1522"/>
      <c r="BB46" s="1520"/>
      <c r="BC46" s="1521"/>
      <c r="BD46" s="1521"/>
      <c r="BE46" s="1522"/>
      <c r="BF46" s="1515"/>
      <c r="BG46" s="1515"/>
      <c r="BH46" s="1515"/>
      <c r="BI46" s="1516"/>
      <c r="BJ46" s="346"/>
      <c r="BL46" s="346"/>
      <c r="BM46" s="346"/>
      <c r="BN46" s="346"/>
      <c r="BO46" s="346"/>
      <c r="BP46" s="346"/>
      <c r="BQ46" s="346"/>
      <c r="BR46" s="346"/>
      <c r="BS46" s="346"/>
      <c r="BT46" s="346"/>
      <c r="BU46" s="346"/>
      <c r="BV46" s="346"/>
      <c r="BW46" s="346"/>
      <c r="BX46" s="346"/>
      <c r="BY46" s="346"/>
      <c r="BZ46" s="346"/>
      <c r="CA46" s="346"/>
      <c r="CB46" s="346"/>
      <c r="CC46" s="346"/>
      <c r="CD46" s="346"/>
      <c r="CE46" s="346"/>
    </row>
    <row r="47" spans="2:83" x14ac:dyDescent="0.2">
      <c r="B47" s="1610"/>
      <c r="C47" s="1610"/>
      <c r="D47" s="1535"/>
      <c r="E47" s="1535"/>
      <c r="F47" s="1536"/>
      <c r="G47" s="1536"/>
      <c r="H47" s="1536"/>
      <c r="I47" s="1536"/>
      <c r="J47" s="1510">
        <f t="shared" si="1"/>
        <v>0</v>
      </c>
      <c r="K47" s="1508"/>
      <c r="L47" s="1508"/>
      <c r="M47" s="1530"/>
      <c r="N47" s="1530"/>
      <c r="O47" s="1530"/>
      <c r="P47" s="1530"/>
      <c r="Q47" s="1530"/>
      <c r="R47" s="1530"/>
      <c r="S47" s="1530"/>
      <c r="T47" s="1521"/>
      <c r="U47" s="1521"/>
      <c r="V47" s="1521"/>
      <c r="W47" s="1522"/>
      <c r="X47" s="1515"/>
      <c r="Y47" s="1515"/>
      <c r="Z47" s="1515"/>
      <c r="AA47" s="1515"/>
      <c r="AB47" s="1520"/>
      <c r="AC47" s="1521"/>
      <c r="AD47" s="1521"/>
      <c r="AE47" s="1522"/>
      <c r="AF47" s="1520"/>
      <c r="AG47" s="1521"/>
      <c r="AH47" s="1521"/>
      <c r="AI47" s="1522"/>
      <c r="AJ47" s="1515"/>
      <c r="AK47" s="1515"/>
      <c r="AL47" s="1515"/>
      <c r="AM47" s="1516"/>
      <c r="AP47" s="1520"/>
      <c r="AQ47" s="1521"/>
      <c r="AR47" s="1521"/>
      <c r="AS47" s="1522"/>
      <c r="AT47" s="1515"/>
      <c r="AU47" s="1515"/>
      <c r="AV47" s="1515"/>
      <c r="AW47" s="1515"/>
      <c r="AX47" s="1520"/>
      <c r="AY47" s="1521"/>
      <c r="AZ47" s="1521"/>
      <c r="BA47" s="1522"/>
      <c r="BB47" s="1520"/>
      <c r="BC47" s="1521"/>
      <c r="BD47" s="1521"/>
      <c r="BE47" s="1522"/>
      <c r="BF47" s="1515"/>
      <c r="BG47" s="1515"/>
      <c r="BH47" s="1515"/>
      <c r="BI47" s="1516"/>
      <c r="BJ47" s="346"/>
      <c r="BL47" s="346"/>
      <c r="BM47" s="346"/>
      <c r="BN47" s="346"/>
      <c r="BO47" s="346"/>
      <c r="BP47" s="346"/>
      <c r="BQ47" s="346"/>
      <c r="BR47" s="346"/>
      <c r="BS47" s="346"/>
      <c r="BT47" s="346"/>
      <c r="BU47" s="346"/>
      <c r="BV47" s="346"/>
      <c r="BW47" s="346"/>
      <c r="BX47" s="346"/>
      <c r="BY47" s="346"/>
      <c r="BZ47" s="346"/>
      <c r="CA47" s="346"/>
      <c r="CB47" s="346"/>
      <c r="CC47" s="346"/>
      <c r="CD47" s="346"/>
      <c r="CE47" s="346"/>
    </row>
    <row r="48" spans="2:83" x14ac:dyDescent="0.2">
      <c r="B48" s="1526" t="s">
        <v>51</v>
      </c>
      <c r="C48" s="1526"/>
      <c r="D48" s="1527"/>
      <c r="E48" s="1528"/>
      <c r="F48" s="1529"/>
      <c r="G48" s="1529"/>
      <c r="H48" s="1529"/>
      <c r="I48" s="1529"/>
      <c r="J48" s="1510">
        <f t="shared" si="1"/>
        <v>0</v>
      </c>
      <c r="K48" s="1508"/>
      <c r="L48" s="1508"/>
      <c r="M48" s="1530"/>
      <c r="N48" s="1530"/>
      <c r="O48" s="1530"/>
      <c r="P48" s="1530"/>
      <c r="Q48" s="1530"/>
      <c r="R48" s="1530"/>
      <c r="S48" s="1530"/>
      <c r="T48" s="1521"/>
      <c r="U48" s="1521"/>
      <c r="V48" s="1521"/>
      <c r="W48" s="1522"/>
      <c r="X48" s="1512"/>
      <c r="Y48" s="1512"/>
      <c r="Z48" s="1512"/>
      <c r="AA48" s="1512"/>
      <c r="AB48" s="1511"/>
      <c r="AC48" s="1512"/>
      <c r="AD48" s="1512"/>
      <c r="AE48" s="1513"/>
      <c r="AF48" s="1511"/>
      <c r="AG48" s="1512"/>
      <c r="AH48" s="1512"/>
      <c r="AI48" s="1513"/>
      <c r="AJ48" s="1514"/>
      <c r="AK48" s="1515"/>
      <c r="AL48" s="1515"/>
      <c r="AM48" s="1516"/>
      <c r="AP48" s="1520"/>
      <c r="AQ48" s="1521"/>
      <c r="AR48" s="1521"/>
      <c r="AS48" s="1522"/>
      <c r="AT48" s="1512"/>
      <c r="AU48" s="1512"/>
      <c r="AV48" s="1512"/>
      <c r="AW48" s="1512"/>
      <c r="AX48" s="1511"/>
      <c r="AY48" s="1512"/>
      <c r="AZ48" s="1512"/>
      <c r="BA48" s="1513"/>
      <c r="BB48" s="1511"/>
      <c r="BC48" s="1512"/>
      <c r="BD48" s="1512"/>
      <c r="BE48" s="1513"/>
      <c r="BF48" s="1514"/>
      <c r="BG48" s="1515"/>
      <c r="BH48" s="1515"/>
      <c r="BI48" s="1516"/>
      <c r="BJ48" s="346"/>
      <c r="BL48" s="346"/>
      <c r="BM48" s="346"/>
      <c r="BN48" s="346"/>
      <c r="BO48" s="346"/>
      <c r="BP48" s="346"/>
      <c r="BQ48" s="346"/>
      <c r="BR48" s="346"/>
      <c r="BS48" s="346"/>
      <c r="BT48" s="346"/>
      <c r="BU48" s="346"/>
      <c r="BV48" s="346"/>
      <c r="BW48" s="346"/>
      <c r="BX48" s="346"/>
      <c r="BY48" s="346"/>
      <c r="BZ48" s="346"/>
      <c r="CA48" s="346"/>
      <c r="CB48" s="346"/>
      <c r="CC48" s="346"/>
      <c r="CD48" s="346"/>
      <c r="CE48" s="346"/>
    </row>
    <row r="49" spans="1:83" x14ac:dyDescent="0.2">
      <c r="B49" s="1517" t="s">
        <v>24</v>
      </c>
      <c r="C49" s="1518"/>
      <c r="D49" s="1518"/>
      <c r="E49" s="1518"/>
      <c r="F49" s="1518"/>
      <c r="G49" s="1518"/>
      <c r="H49" s="1518"/>
      <c r="I49" s="1518"/>
      <c r="J49" s="1510">
        <f>SUM(J40:L48)</f>
        <v>20000</v>
      </c>
      <c r="K49" s="1508"/>
      <c r="L49" s="1508"/>
      <c r="M49" s="1519">
        <f>SUM(M40:O48)</f>
        <v>0</v>
      </c>
      <c r="N49" s="1519"/>
      <c r="O49" s="1519"/>
      <c r="P49" s="1519">
        <f>SUM(P40:S48)</f>
        <v>0</v>
      </c>
      <c r="Q49" s="1519"/>
      <c r="R49" s="1519"/>
      <c r="S49" s="1519"/>
      <c r="T49" s="1507">
        <f>SUM(T40:W48)</f>
        <v>10000</v>
      </c>
      <c r="U49" s="1508"/>
      <c r="V49" s="1508"/>
      <c r="W49" s="1509"/>
      <c r="X49" s="1507">
        <f>SUM(X40:AA48)</f>
        <v>10000</v>
      </c>
      <c r="Y49" s="1508"/>
      <c r="Z49" s="1508"/>
      <c r="AA49" s="1509"/>
      <c r="AB49" s="1507">
        <f>SUM(AB40:AE48)</f>
        <v>0</v>
      </c>
      <c r="AC49" s="1508"/>
      <c r="AD49" s="1508"/>
      <c r="AE49" s="1509"/>
      <c r="AF49" s="1507">
        <f>SUM(AF40:AI48)</f>
        <v>10000</v>
      </c>
      <c r="AG49" s="1508"/>
      <c r="AH49" s="1508"/>
      <c r="AI49" s="1509"/>
      <c r="AJ49" s="1507">
        <f>SUM(AJ40:AM48)</f>
        <v>10000</v>
      </c>
      <c r="AK49" s="1508"/>
      <c r="AL49" s="1508"/>
      <c r="AM49" s="1509"/>
      <c r="AP49" s="1510">
        <f>SUM(AP40:AS48)</f>
        <v>10000</v>
      </c>
      <c r="AQ49" s="1508"/>
      <c r="AR49" s="1508"/>
      <c r="AS49" s="1509"/>
      <c r="AT49" s="1507">
        <f>SUM(AT40:AW48)</f>
        <v>10000</v>
      </c>
      <c r="AU49" s="1508"/>
      <c r="AV49" s="1508"/>
      <c r="AW49" s="1509"/>
      <c r="AX49" s="1507">
        <f>SUM(AX40:BA48)</f>
        <v>10000</v>
      </c>
      <c r="AY49" s="1508"/>
      <c r="AZ49" s="1508"/>
      <c r="BA49" s="1509"/>
      <c r="BB49" s="1507">
        <f>SUM(BB40:BE48)</f>
        <v>10000</v>
      </c>
      <c r="BC49" s="1508"/>
      <c r="BD49" s="1508"/>
      <c r="BE49" s="1509"/>
      <c r="BF49" s="1507">
        <f>SUM(BF40:BI48)</f>
        <v>0</v>
      </c>
      <c r="BG49" s="1508"/>
      <c r="BH49" s="1508"/>
      <c r="BI49" s="1509"/>
      <c r="BJ49" s="346"/>
      <c r="BL49" s="346"/>
      <c r="BM49" s="346"/>
      <c r="BN49" s="346"/>
      <c r="BO49" s="346"/>
      <c r="BP49" s="346"/>
      <c r="BQ49" s="346"/>
      <c r="BR49" s="346"/>
      <c r="BS49" s="346"/>
      <c r="BT49" s="346"/>
      <c r="BU49" s="346"/>
      <c r="BV49" s="346"/>
      <c r="BW49" s="346"/>
      <c r="BX49" s="346"/>
      <c r="BY49" s="346"/>
      <c r="BZ49" s="346"/>
      <c r="CA49" s="346"/>
      <c r="CB49" s="346"/>
      <c r="CC49" s="346"/>
      <c r="CD49" s="346"/>
      <c r="CE49" s="346"/>
    </row>
    <row r="55" spans="1:83" s="324" customFormat="1" ht="24.75" customHeight="1" x14ac:dyDescent="0.2">
      <c r="A55" s="1595" t="s">
        <v>375</v>
      </c>
      <c r="B55" s="1595"/>
      <c r="C55" s="1595"/>
      <c r="D55" s="1595"/>
      <c r="E55" s="1595"/>
      <c r="F55" s="1595"/>
      <c r="G55" s="1595"/>
      <c r="H55" s="1595"/>
      <c r="I55" s="1595"/>
      <c r="J55" s="1595"/>
      <c r="K55" s="1595"/>
      <c r="L55" s="1595"/>
      <c r="M55" s="1595"/>
      <c r="N55" s="1595"/>
      <c r="O55" s="1595"/>
      <c r="P55" s="1595"/>
      <c r="Q55" s="1595"/>
      <c r="R55" s="1595"/>
      <c r="S55" s="1595"/>
      <c r="T55" s="1595"/>
      <c r="U55" s="1595"/>
      <c r="V55" s="1595"/>
      <c r="W55" s="1595"/>
      <c r="X55" s="1595"/>
      <c r="Y55" s="1595"/>
      <c r="Z55" s="1595"/>
      <c r="AA55" s="1595"/>
      <c r="AB55" s="1595"/>
      <c r="AC55" s="1595"/>
      <c r="AD55" s="1595"/>
      <c r="AE55" s="322"/>
      <c r="AF55" s="322"/>
      <c r="AG55" s="322"/>
      <c r="AH55" s="322"/>
      <c r="AI55" s="322"/>
      <c r="AJ55" s="322"/>
      <c r="AK55" s="322"/>
      <c r="AL55" s="322"/>
      <c r="AM55" s="322"/>
      <c r="AN55" s="323"/>
      <c r="AO55" s="323"/>
      <c r="AP55" s="323"/>
      <c r="AQ55" s="323"/>
      <c r="AR55" s="323"/>
      <c r="AS55" s="323"/>
      <c r="AT55" s="323"/>
      <c r="AU55" s="323"/>
      <c r="AV55" s="323"/>
      <c r="AW55" s="323"/>
      <c r="AX55" s="323"/>
      <c r="AY55" s="323"/>
      <c r="AZ55" s="323"/>
      <c r="BA55" s="323"/>
      <c r="BB55" s="323"/>
      <c r="BC55" s="323"/>
      <c r="BD55" s="323"/>
      <c r="BE55" s="323"/>
      <c r="BF55" s="323"/>
      <c r="BG55" s="323"/>
      <c r="BH55" s="323"/>
      <c r="BI55" s="323"/>
      <c r="BJ55" s="323"/>
      <c r="BK55" s="323"/>
      <c r="BL55" s="323"/>
      <c r="BM55" s="323"/>
      <c r="BN55" s="323"/>
      <c r="BO55" s="323"/>
      <c r="BP55" s="323"/>
      <c r="BQ55" s="323"/>
      <c r="BR55" s="323"/>
      <c r="BS55" s="323"/>
      <c r="BT55" s="323"/>
      <c r="BU55" s="323"/>
      <c r="BV55" s="323"/>
      <c r="BW55" s="323"/>
      <c r="BX55" s="323"/>
      <c r="BY55" s="323"/>
      <c r="BZ55" s="323"/>
      <c r="CA55" s="323"/>
      <c r="CB55" s="323"/>
      <c r="CC55" s="323"/>
      <c r="CD55" s="323"/>
      <c r="CE55" s="323"/>
    </row>
    <row r="56" spans="1:83" s="325" customFormat="1" ht="3" customHeight="1" x14ac:dyDescent="0.2">
      <c r="B56" s="326"/>
      <c r="C56" s="326"/>
      <c r="E56" s="327"/>
      <c r="F56" s="327"/>
      <c r="G56" s="327"/>
      <c r="H56" s="327"/>
      <c r="I56" s="327"/>
      <c r="J56" s="327"/>
      <c r="K56" s="328"/>
      <c r="L56" s="329"/>
      <c r="M56" s="329"/>
      <c r="N56" s="329"/>
      <c r="O56" s="329"/>
      <c r="P56" s="329"/>
      <c r="Q56" s="329"/>
      <c r="R56" s="329"/>
      <c r="S56" s="329"/>
      <c r="T56" s="329"/>
      <c r="U56" s="329"/>
      <c r="V56" s="330"/>
      <c r="W56" s="331"/>
      <c r="X56" s="332"/>
      <c r="Y56" s="326"/>
      <c r="Z56" s="326"/>
      <c r="AA56" s="326"/>
      <c r="AB56" s="326"/>
      <c r="AC56" s="326"/>
      <c r="AD56" s="326"/>
      <c r="AE56" s="326"/>
      <c r="AF56" s="326"/>
      <c r="AG56" s="326"/>
      <c r="AH56" s="326"/>
      <c r="AI56" s="326"/>
      <c r="AJ56" s="326"/>
      <c r="AK56" s="326"/>
      <c r="AL56" s="326"/>
      <c r="AM56" s="326"/>
      <c r="AP56" s="329"/>
      <c r="AQ56" s="329"/>
      <c r="AR56" s="330"/>
      <c r="AS56" s="331"/>
      <c r="AT56" s="332"/>
      <c r="AU56" s="326"/>
      <c r="AV56" s="326"/>
      <c r="AW56" s="326"/>
      <c r="AX56" s="326"/>
      <c r="AY56" s="326"/>
      <c r="AZ56" s="326"/>
      <c r="BA56" s="326"/>
      <c r="BB56" s="326"/>
      <c r="BC56" s="326"/>
      <c r="BD56" s="326"/>
      <c r="BE56" s="326"/>
      <c r="BF56" s="326"/>
      <c r="BG56" s="326"/>
      <c r="BH56" s="326"/>
      <c r="BI56" s="326"/>
      <c r="BL56" s="329"/>
      <c r="BM56" s="329"/>
      <c r="BN56" s="330"/>
      <c r="BO56" s="331"/>
      <c r="BP56" s="332"/>
      <c r="BQ56" s="326"/>
      <c r="BR56" s="326"/>
      <c r="BS56" s="326"/>
      <c r="BT56" s="326"/>
      <c r="BU56" s="326"/>
      <c r="BV56" s="326"/>
      <c r="BW56" s="326"/>
      <c r="BX56" s="326"/>
      <c r="BY56" s="326"/>
      <c r="BZ56" s="326"/>
      <c r="CA56" s="326"/>
      <c r="CB56" s="326"/>
      <c r="CC56" s="326"/>
      <c r="CD56" s="326"/>
      <c r="CE56" s="326"/>
    </row>
    <row r="57" spans="1:83" s="325" customFormat="1" ht="8.25" customHeight="1" x14ac:dyDescent="0.2">
      <c r="B57" s="326"/>
      <c r="C57" s="326"/>
      <c r="E57" s="327"/>
      <c r="F57" s="327"/>
      <c r="G57" s="327"/>
      <c r="H57" s="327"/>
      <c r="I57" s="327"/>
      <c r="J57" s="327"/>
      <c r="K57" s="328"/>
      <c r="L57" s="329"/>
      <c r="M57" s="329"/>
      <c r="N57" s="329"/>
      <c r="O57" s="329"/>
      <c r="P57" s="329"/>
      <c r="Q57" s="329"/>
      <c r="R57" s="329"/>
      <c r="S57" s="329"/>
      <c r="T57" s="329"/>
      <c r="U57" s="329"/>
      <c r="V57" s="330"/>
      <c r="W57" s="331"/>
      <c r="X57" s="332"/>
      <c r="Y57" s="326"/>
      <c r="Z57" s="326"/>
      <c r="AA57" s="326"/>
      <c r="AB57" s="326"/>
      <c r="AC57" s="326"/>
      <c r="AD57" s="326"/>
      <c r="AE57" s="326"/>
      <c r="AF57" s="326"/>
      <c r="AG57" s="326"/>
      <c r="AH57" s="326"/>
      <c r="AI57" s="326"/>
      <c r="AJ57" s="326"/>
      <c r="AK57" s="326"/>
      <c r="AL57" s="326"/>
      <c r="AM57" s="326"/>
      <c r="AP57" s="329"/>
      <c r="AQ57" s="329"/>
      <c r="AR57" s="330"/>
      <c r="AS57" s="331"/>
      <c r="AT57" s="332"/>
      <c r="AU57" s="326"/>
      <c r="AV57" s="326"/>
      <c r="AW57" s="326"/>
      <c r="AX57" s="326"/>
      <c r="AY57" s="326"/>
      <c r="AZ57" s="326"/>
      <c r="BA57" s="326"/>
      <c r="BB57" s="326"/>
      <c r="BC57" s="326"/>
      <c r="BD57" s="326"/>
      <c r="BE57" s="326"/>
      <c r="BF57" s="326"/>
      <c r="BG57" s="326"/>
      <c r="BH57" s="326"/>
      <c r="BI57" s="326"/>
      <c r="BL57" s="329"/>
      <c r="BM57" s="329"/>
      <c r="BN57" s="330"/>
      <c r="BO57" s="331"/>
      <c r="BP57" s="332"/>
      <c r="BQ57" s="326"/>
      <c r="BR57" s="326"/>
      <c r="BS57" s="326"/>
      <c r="BT57" s="326"/>
      <c r="BU57" s="326"/>
      <c r="BV57" s="326"/>
      <c r="BW57" s="326"/>
      <c r="BX57" s="326"/>
      <c r="BY57" s="326"/>
      <c r="BZ57" s="326"/>
      <c r="CA57" s="326"/>
      <c r="CB57" s="326"/>
      <c r="CC57" s="326"/>
      <c r="CD57" s="326"/>
      <c r="CE57" s="326"/>
    </row>
    <row r="58" spans="1:83" s="325" customFormat="1" ht="19.5" customHeight="1" x14ac:dyDescent="0.2">
      <c r="B58" s="1596" t="s">
        <v>366</v>
      </c>
      <c r="C58" s="1596"/>
      <c r="D58" s="1596"/>
      <c r="E58" s="1596"/>
      <c r="F58" s="1596"/>
      <c r="G58" s="1596"/>
      <c r="H58" s="1596"/>
      <c r="I58" s="327"/>
      <c r="J58" s="327"/>
      <c r="K58" s="328"/>
      <c r="L58" s="329"/>
      <c r="M58" s="329"/>
      <c r="N58" s="329"/>
      <c r="O58" s="329"/>
      <c r="P58" s="329"/>
      <c r="Q58" s="329"/>
      <c r="R58" s="329"/>
      <c r="S58" s="329"/>
      <c r="T58" s="329"/>
      <c r="U58" s="329"/>
      <c r="V58" s="330"/>
      <c r="W58" s="332"/>
      <c r="X58" s="333"/>
      <c r="Y58" s="334"/>
      <c r="Z58" s="326"/>
      <c r="AA58" s="326"/>
      <c r="AB58" s="326"/>
      <c r="AC58" s="326"/>
      <c r="AD58" s="326"/>
      <c r="AE58" s="326"/>
      <c r="AF58" s="326"/>
      <c r="AG58" s="326"/>
      <c r="AH58" s="326"/>
      <c r="AI58" s="326"/>
      <c r="AJ58" s="326"/>
      <c r="AK58" s="326"/>
      <c r="AL58" s="326"/>
      <c r="AM58" s="326"/>
      <c r="AP58" s="1611" t="s">
        <v>368</v>
      </c>
      <c r="AQ58" s="1596"/>
      <c r="AR58" s="1596"/>
      <c r="AS58" s="1596"/>
      <c r="AT58" s="1596"/>
      <c r="AU58" s="1596"/>
      <c r="AV58" s="1596"/>
      <c r="AW58" s="1596"/>
      <c r="AX58" s="1596"/>
      <c r="AY58" s="1596"/>
      <c r="AZ58" s="1596"/>
      <c r="BA58" s="1596"/>
      <c r="BB58" s="326"/>
      <c r="BC58" s="326"/>
      <c r="BD58" s="326"/>
      <c r="BE58" s="326"/>
      <c r="BF58" s="326"/>
      <c r="BG58" s="326"/>
      <c r="BH58" s="326"/>
      <c r="BI58" s="326"/>
      <c r="BL58" s="1611" t="s">
        <v>369</v>
      </c>
      <c r="BM58" s="1596"/>
      <c r="BN58" s="1596"/>
      <c r="BO58" s="1596"/>
      <c r="BP58" s="1596"/>
      <c r="BQ58" s="1596"/>
      <c r="BR58" s="1596"/>
      <c r="BS58" s="1596"/>
      <c r="BT58" s="1596"/>
      <c r="BU58" s="1596"/>
      <c r="BV58" s="1596"/>
      <c r="BW58" s="1596"/>
      <c r="BX58" s="326"/>
      <c r="BY58" s="326"/>
      <c r="BZ58" s="326"/>
      <c r="CA58" s="326"/>
      <c r="CB58" s="326"/>
      <c r="CC58" s="326"/>
      <c r="CD58" s="326"/>
      <c r="CE58" s="326"/>
    </row>
    <row r="59" spans="1:83" s="325" customFormat="1" ht="19.5" customHeight="1" x14ac:dyDescent="0.2">
      <c r="B59" s="1597"/>
      <c r="C59" s="1597"/>
      <c r="D59" s="1597"/>
      <c r="E59" s="1597"/>
      <c r="F59" s="1597"/>
      <c r="G59" s="1597"/>
      <c r="H59" s="1597"/>
      <c r="I59" s="335"/>
      <c r="J59" s="335"/>
      <c r="K59" s="337"/>
      <c r="L59" s="338"/>
      <c r="M59" s="338"/>
      <c r="N59" s="338"/>
      <c r="O59" s="338"/>
      <c r="P59" s="338"/>
      <c r="Q59" s="338"/>
      <c r="R59" s="338"/>
      <c r="S59" s="338"/>
      <c r="T59" s="338"/>
      <c r="U59" s="338"/>
      <c r="V59" s="339"/>
      <c r="W59" s="340"/>
      <c r="X59" s="341"/>
      <c r="Y59" s="342"/>
      <c r="Z59" s="343"/>
      <c r="AA59" s="343"/>
      <c r="AB59" s="343"/>
      <c r="AC59" s="343"/>
      <c r="AD59" s="343"/>
      <c r="AE59" s="343"/>
      <c r="AF59" s="343"/>
      <c r="AG59" s="343"/>
      <c r="AH59" s="343"/>
      <c r="AI59" s="343"/>
      <c r="AJ59" s="343"/>
      <c r="AK59" s="343"/>
      <c r="AL59" s="343"/>
      <c r="AM59" s="343"/>
      <c r="AP59" s="1597"/>
      <c r="AQ59" s="1597"/>
      <c r="AR59" s="1597"/>
      <c r="AS59" s="1597"/>
      <c r="AT59" s="1597"/>
      <c r="AU59" s="1597"/>
      <c r="AV59" s="1597"/>
      <c r="AW59" s="1597"/>
      <c r="AX59" s="1597"/>
      <c r="AY59" s="1597"/>
      <c r="AZ59" s="1597"/>
      <c r="BA59" s="1597"/>
      <c r="BB59" s="343"/>
      <c r="BC59" s="343"/>
      <c r="BD59" s="343"/>
      <c r="BE59" s="343"/>
      <c r="BF59" s="343"/>
      <c r="BG59" s="343"/>
      <c r="BH59" s="343"/>
      <c r="BI59" s="343"/>
      <c r="BL59" s="1597"/>
      <c r="BM59" s="1597"/>
      <c r="BN59" s="1597"/>
      <c r="BO59" s="1597"/>
      <c r="BP59" s="1597"/>
      <c r="BQ59" s="1597"/>
      <c r="BR59" s="1597"/>
      <c r="BS59" s="1597"/>
      <c r="BT59" s="1597"/>
      <c r="BU59" s="1597"/>
      <c r="BV59" s="1597"/>
      <c r="BW59" s="1597"/>
      <c r="BX59" s="343"/>
      <c r="BY59" s="343"/>
      <c r="BZ59" s="343"/>
      <c r="CA59" s="343"/>
      <c r="CB59" s="343"/>
      <c r="CC59" s="343"/>
      <c r="CD59" s="343"/>
      <c r="CE59" s="343"/>
    </row>
    <row r="60" spans="1:83" x14ac:dyDescent="0.2">
      <c r="B60" s="1598" t="s">
        <v>10</v>
      </c>
      <c r="C60" s="1599"/>
      <c r="D60" s="1599"/>
      <c r="E60" s="1599"/>
      <c r="F60" s="1600" t="s">
        <v>11</v>
      </c>
      <c r="G60" s="1601"/>
      <c r="H60" s="1601"/>
      <c r="I60" s="1602"/>
      <c r="J60" s="1603" t="s">
        <v>12</v>
      </c>
      <c r="K60" s="1603"/>
      <c r="L60" s="1603"/>
      <c r="M60" s="1603"/>
      <c r="N60" s="1603"/>
      <c r="O60" s="1603"/>
      <c r="P60" s="1603"/>
      <c r="Q60" s="1603"/>
      <c r="R60" s="1603"/>
      <c r="S60" s="1603"/>
      <c r="T60" s="1603"/>
      <c r="U60" s="1603"/>
      <c r="V60" s="1603"/>
      <c r="W60" s="1603"/>
      <c r="X60" s="1604"/>
      <c r="Y60" s="1604"/>
      <c r="Z60" s="1604"/>
      <c r="AA60" s="1605"/>
      <c r="AB60" s="1599" t="s">
        <v>13</v>
      </c>
      <c r="AC60" s="1599"/>
      <c r="AD60" s="1599"/>
      <c r="AE60" s="1599"/>
      <c r="AF60" s="1599"/>
      <c r="AG60" s="1599"/>
      <c r="AH60" s="1599"/>
      <c r="AI60" s="1599"/>
      <c r="AJ60" s="1599"/>
      <c r="AK60" s="1599"/>
      <c r="AL60" s="1599"/>
      <c r="AM60" s="1606"/>
      <c r="AN60" s="345"/>
      <c r="AP60" s="1607" t="s">
        <v>364</v>
      </c>
      <c r="AQ60" s="1608"/>
      <c r="AR60" s="1608"/>
      <c r="AS60" s="1608"/>
      <c r="AT60" s="1608"/>
      <c r="AU60" s="1608"/>
      <c r="AV60" s="1608"/>
      <c r="AW60" s="1608"/>
      <c r="AX60" s="1561" t="s">
        <v>13</v>
      </c>
      <c r="AY60" s="1561"/>
      <c r="AZ60" s="1561"/>
      <c r="BA60" s="1561"/>
      <c r="BB60" s="1561"/>
      <c r="BC60" s="1561"/>
      <c r="BD60" s="1561"/>
      <c r="BE60" s="1561"/>
      <c r="BF60" s="1561"/>
      <c r="BG60" s="1561"/>
      <c r="BH60" s="1561"/>
      <c r="BI60" s="1562"/>
      <c r="BJ60" s="345"/>
      <c r="BL60" s="1607" t="s">
        <v>364</v>
      </c>
      <c r="BM60" s="1608"/>
      <c r="BN60" s="1608"/>
      <c r="BO60" s="1608"/>
      <c r="BP60" s="1608"/>
      <c r="BQ60" s="1608"/>
      <c r="BR60" s="1608"/>
      <c r="BS60" s="1608"/>
      <c r="BT60" s="1561" t="s">
        <v>13</v>
      </c>
      <c r="BU60" s="1561"/>
      <c r="BV60" s="1561"/>
      <c r="BW60" s="1561"/>
      <c r="BX60" s="1561"/>
      <c r="BY60" s="1561"/>
      <c r="BZ60" s="1561"/>
      <c r="CA60" s="1561"/>
      <c r="CB60" s="1561"/>
      <c r="CC60" s="1561"/>
      <c r="CD60" s="1561"/>
      <c r="CE60" s="1562"/>
    </row>
    <row r="61" spans="1:83" x14ac:dyDescent="0.2">
      <c r="B61" s="1598"/>
      <c r="C61" s="1599"/>
      <c r="D61" s="1599"/>
      <c r="E61" s="1599"/>
      <c r="F61" s="1600"/>
      <c r="G61" s="1601"/>
      <c r="H61" s="1601"/>
      <c r="I61" s="1602"/>
      <c r="J61" s="1609"/>
      <c r="K61" s="1603"/>
      <c r="L61" s="1603"/>
      <c r="M61" s="1580" t="s">
        <v>14</v>
      </c>
      <c r="N61" s="1580"/>
      <c r="O61" s="1580"/>
      <c r="P61" s="1580" t="s">
        <v>15</v>
      </c>
      <c r="Q61" s="1580"/>
      <c r="R61" s="1580"/>
      <c r="S61" s="1580"/>
      <c r="T61" s="1560" t="s">
        <v>16</v>
      </c>
      <c r="U61" s="1561"/>
      <c r="V61" s="1561"/>
      <c r="W61" s="1562"/>
      <c r="X61" s="1561" t="s">
        <v>17</v>
      </c>
      <c r="Y61" s="1561"/>
      <c r="Z61" s="1561"/>
      <c r="AA61" s="1562"/>
      <c r="AB61" s="1561" t="s">
        <v>18</v>
      </c>
      <c r="AC61" s="1561"/>
      <c r="AD61" s="1561"/>
      <c r="AE61" s="1562"/>
      <c r="AF61" s="1593">
        <v>10</v>
      </c>
      <c r="AG61" s="1594"/>
      <c r="AH61" s="1563" t="s">
        <v>19</v>
      </c>
      <c r="AI61" s="1564"/>
      <c r="AJ61" s="1552">
        <f>IF(AF61="","",IF(AF61&gt;=12,1,AF61+1))</f>
        <v>11</v>
      </c>
      <c r="AK61" s="1553"/>
      <c r="AL61" s="1563" t="s">
        <v>20</v>
      </c>
      <c r="AM61" s="1564"/>
      <c r="AN61" s="345"/>
      <c r="AP61" s="1560" t="s">
        <v>16</v>
      </c>
      <c r="AQ61" s="1561"/>
      <c r="AR61" s="1561"/>
      <c r="AS61" s="1562"/>
      <c r="AT61" s="1561" t="s">
        <v>17</v>
      </c>
      <c r="AU61" s="1561"/>
      <c r="AV61" s="1561"/>
      <c r="AW61" s="1562"/>
      <c r="AX61" s="1561" t="s">
        <v>18</v>
      </c>
      <c r="AY61" s="1561"/>
      <c r="AZ61" s="1561"/>
      <c r="BA61" s="1562"/>
      <c r="BB61" s="1593">
        <v>3</v>
      </c>
      <c r="BC61" s="1594"/>
      <c r="BD61" s="1563" t="s">
        <v>19</v>
      </c>
      <c r="BE61" s="1564"/>
      <c r="BF61" s="1552">
        <f>IF(BB61="","",IF(BB61&gt;=12,1,BB61+1))</f>
        <v>4</v>
      </c>
      <c r="BG61" s="1553"/>
      <c r="BH61" s="1563" t="s">
        <v>20</v>
      </c>
      <c r="BI61" s="1564"/>
      <c r="BJ61" s="345"/>
      <c r="BL61" s="1560" t="s">
        <v>16</v>
      </c>
      <c r="BM61" s="1561"/>
      <c r="BN61" s="1561"/>
      <c r="BO61" s="1562"/>
      <c r="BP61" s="1561" t="s">
        <v>17</v>
      </c>
      <c r="BQ61" s="1561"/>
      <c r="BR61" s="1561"/>
      <c r="BS61" s="1562"/>
      <c r="BT61" s="1561" t="s">
        <v>18</v>
      </c>
      <c r="BU61" s="1561"/>
      <c r="BV61" s="1561"/>
      <c r="BW61" s="1562"/>
      <c r="BX61" s="1593">
        <v>9</v>
      </c>
      <c r="BY61" s="1594"/>
      <c r="BZ61" s="1563" t="s">
        <v>19</v>
      </c>
      <c r="CA61" s="1564"/>
      <c r="CB61" s="1552">
        <f>IF(BX61="","",IF(BX61&gt;=12,1,BX61+1))</f>
        <v>10</v>
      </c>
      <c r="CC61" s="1553"/>
      <c r="CD61" s="1563" t="s">
        <v>20</v>
      </c>
      <c r="CE61" s="1564"/>
    </row>
    <row r="62" spans="1:83" x14ac:dyDescent="0.2">
      <c r="B62" s="1588" t="s">
        <v>365</v>
      </c>
      <c r="C62" s="1588"/>
      <c r="D62" s="1588"/>
      <c r="E62" s="1589"/>
      <c r="F62" s="1590" t="str">
        <f>"R"&amp;'記載例①～④'!$AO3&amp;".4.1～R"&amp;'記載例①～④'!$AO3+1&amp;".3.31"</f>
        <v>R7.4.1～R8.3.31</v>
      </c>
      <c r="G62" s="1591"/>
      <c r="H62" s="1591"/>
      <c r="I62" s="1592"/>
      <c r="J62" s="1508">
        <f>SUMPRODUCT((0&amp;LEFT(T62:AA62,FIND("(",T62:AA62&amp;"(")-1))*1)</f>
        <v>20000</v>
      </c>
      <c r="K62" s="1508"/>
      <c r="L62" s="1508"/>
      <c r="M62" s="1530"/>
      <c r="N62" s="1530"/>
      <c r="O62" s="1530"/>
      <c r="P62" s="1530"/>
      <c r="Q62" s="1530"/>
      <c r="R62" s="1530"/>
      <c r="S62" s="1530"/>
      <c r="T62" s="1521">
        <v>10000</v>
      </c>
      <c r="U62" s="1521"/>
      <c r="V62" s="1521"/>
      <c r="W62" s="1522"/>
      <c r="X62" s="1521">
        <v>10000</v>
      </c>
      <c r="Y62" s="1521"/>
      <c r="Z62" s="1521"/>
      <c r="AA62" s="1521"/>
      <c r="AB62" s="1520">
        <v>0</v>
      </c>
      <c r="AC62" s="1521"/>
      <c r="AD62" s="1521"/>
      <c r="AE62" s="1522"/>
      <c r="AF62" s="1520">
        <v>10000</v>
      </c>
      <c r="AG62" s="1521"/>
      <c r="AH62" s="1521"/>
      <c r="AI62" s="1522"/>
      <c r="AJ62" s="1515">
        <v>10000</v>
      </c>
      <c r="AK62" s="1515"/>
      <c r="AL62" s="1515"/>
      <c r="AM62" s="1516"/>
      <c r="AP62" s="1520">
        <v>15000</v>
      </c>
      <c r="AQ62" s="1521"/>
      <c r="AR62" s="1521"/>
      <c r="AS62" s="1522"/>
      <c r="AT62" s="1520">
        <v>5000</v>
      </c>
      <c r="AU62" s="1521"/>
      <c r="AV62" s="1521"/>
      <c r="AW62" s="1522"/>
      <c r="AX62" s="1520">
        <v>10000</v>
      </c>
      <c r="AY62" s="1521"/>
      <c r="AZ62" s="1521"/>
      <c r="BA62" s="1522"/>
      <c r="BB62" s="1520">
        <v>5000</v>
      </c>
      <c r="BC62" s="1521"/>
      <c r="BD62" s="1521"/>
      <c r="BE62" s="1522"/>
      <c r="BF62" s="1514">
        <v>5000</v>
      </c>
      <c r="BG62" s="1515"/>
      <c r="BH62" s="1515"/>
      <c r="BI62" s="1516"/>
      <c r="BL62" s="1520">
        <v>15000</v>
      </c>
      <c r="BM62" s="1521"/>
      <c r="BN62" s="1521"/>
      <c r="BO62" s="1522"/>
      <c r="BP62" s="1520">
        <v>5000</v>
      </c>
      <c r="BQ62" s="1521"/>
      <c r="BR62" s="1521"/>
      <c r="BS62" s="1522"/>
      <c r="BT62" s="1520">
        <v>15000</v>
      </c>
      <c r="BU62" s="1521"/>
      <c r="BV62" s="1521"/>
      <c r="BW62" s="1522"/>
      <c r="BX62" s="1520">
        <v>5000</v>
      </c>
      <c r="BY62" s="1521"/>
      <c r="BZ62" s="1521"/>
      <c r="CA62" s="1522"/>
      <c r="CB62" s="1514"/>
      <c r="CC62" s="1515"/>
      <c r="CD62" s="1515"/>
      <c r="CE62" s="1516"/>
    </row>
    <row r="63" spans="1:83" ht="13.5" thickBot="1" x14ac:dyDescent="0.25">
      <c r="B63" s="1584" t="s">
        <v>24</v>
      </c>
      <c r="C63" s="1585"/>
      <c r="D63" s="1585"/>
      <c r="E63" s="1585"/>
      <c r="F63" s="1586"/>
      <c r="G63" s="1586"/>
      <c r="H63" s="1586"/>
      <c r="I63" s="347" t="s">
        <v>25</v>
      </c>
      <c r="J63" s="1565">
        <f>SUM(J62:L62)</f>
        <v>20000</v>
      </c>
      <c r="K63" s="1566"/>
      <c r="L63" s="1567"/>
      <c r="M63" s="1587">
        <f>SUM(M62:O62)</f>
        <v>0</v>
      </c>
      <c r="N63" s="1587"/>
      <c r="O63" s="1587"/>
      <c r="P63" s="1587">
        <f>SUM(P62:S62)</f>
        <v>0</v>
      </c>
      <c r="Q63" s="1587"/>
      <c r="R63" s="1587"/>
      <c r="S63" s="1587"/>
      <c r="T63" s="1581">
        <f>SUMPRODUCT((0&amp;LEFT(T62:W62,FIND("(",T62:W62&amp;"(")-1))*1)</f>
        <v>10000</v>
      </c>
      <c r="U63" s="1582"/>
      <c r="V63" s="1582"/>
      <c r="W63" s="1583"/>
      <c r="X63" s="1581">
        <f>SUM(X62:AA62)</f>
        <v>10000</v>
      </c>
      <c r="Y63" s="1582"/>
      <c r="Z63" s="1582"/>
      <c r="AA63" s="1583"/>
      <c r="AB63" s="1581">
        <f>SUM(AB62:AE62)</f>
        <v>0</v>
      </c>
      <c r="AC63" s="1582"/>
      <c r="AD63" s="1582"/>
      <c r="AE63" s="1583"/>
      <c r="AF63" s="1581">
        <f>SUM(AF62:AI62)</f>
        <v>10000</v>
      </c>
      <c r="AG63" s="1582"/>
      <c r="AH63" s="1582"/>
      <c r="AI63" s="1583"/>
      <c r="AJ63" s="1581">
        <f>SUM(AJ62:AM62)</f>
        <v>10000</v>
      </c>
      <c r="AK63" s="1582"/>
      <c r="AL63" s="1582"/>
      <c r="AM63" s="1583"/>
      <c r="AP63" s="1565">
        <f>SUMPRODUCT((0&amp;LEFT(AP62:AS62,FIND("(",AP62:AS62&amp;"(")-1))*1)</f>
        <v>15000</v>
      </c>
      <c r="AQ63" s="1566"/>
      <c r="AR63" s="1566"/>
      <c r="AS63" s="1567"/>
      <c r="AT63" s="1565">
        <f>SUM(AT62:AW62)</f>
        <v>5000</v>
      </c>
      <c r="AU63" s="1566"/>
      <c r="AV63" s="1566"/>
      <c r="AW63" s="1567"/>
      <c r="AX63" s="1565">
        <f>SUM(AX62:BA62)</f>
        <v>10000</v>
      </c>
      <c r="AY63" s="1566"/>
      <c r="AZ63" s="1566"/>
      <c r="BA63" s="1567"/>
      <c r="BB63" s="1565">
        <f>SUM(BB62:BE62)</f>
        <v>5000</v>
      </c>
      <c r="BC63" s="1566"/>
      <c r="BD63" s="1566"/>
      <c r="BE63" s="1567"/>
      <c r="BF63" s="1565">
        <f>SUM(BF62:BI62)</f>
        <v>5000</v>
      </c>
      <c r="BG63" s="1566"/>
      <c r="BH63" s="1566"/>
      <c r="BI63" s="1567"/>
      <c r="BL63" s="1565">
        <f>SUMPRODUCT((0&amp;LEFT(BL62:BO62,FIND("(",BL62:BO62&amp;"(")-1))*1)</f>
        <v>15000</v>
      </c>
      <c r="BM63" s="1566"/>
      <c r="BN63" s="1566"/>
      <c r="BO63" s="1567"/>
      <c r="BP63" s="1565">
        <f>SUM(BP62:BS62)</f>
        <v>5000</v>
      </c>
      <c r="BQ63" s="1566"/>
      <c r="BR63" s="1566"/>
      <c r="BS63" s="1567"/>
      <c r="BT63" s="1565">
        <f>SUM(BT62:BW62)</f>
        <v>15000</v>
      </c>
      <c r="BU63" s="1566"/>
      <c r="BV63" s="1566"/>
      <c r="BW63" s="1567"/>
      <c r="BX63" s="1565">
        <f>SUM(BX62:CA62)</f>
        <v>5000</v>
      </c>
      <c r="BY63" s="1566"/>
      <c r="BZ63" s="1566"/>
      <c r="CA63" s="1567"/>
      <c r="CB63" s="1565">
        <f>SUM(CB62:CE62)</f>
        <v>0</v>
      </c>
      <c r="CC63" s="1566"/>
      <c r="CD63" s="1566"/>
      <c r="CE63" s="1567"/>
    </row>
    <row r="64" spans="1:83" ht="13.5" thickTop="1" x14ac:dyDescent="0.2">
      <c r="B64" s="1568" t="s">
        <v>27</v>
      </c>
      <c r="C64" s="1569"/>
      <c r="D64" s="1569"/>
      <c r="E64" s="1570"/>
      <c r="F64" s="1570"/>
      <c r="G64" s="1570"/>
      <c r="H64" s="1570"/>
      <c r="I64" s="1571"/>
      <c r="J64" s="1572" t="s">
        <v>28</v>
      </c>
      <c r="K64" s="1572"/>
      <c r="L64" s="1572"/>
      <c r="M64" s="1572"/>
      <c r="N64" s="1572"/>
      <c r="O64" s="1572"/>
      <c r="P64" s="1572"/>
      <c r="Q64" s="1572"/>
      <c r="R64" s="1572"/>
      <c r="S64" s="1572"/>
      <c r="T64" s="1572"/>
      <c r="U64" s="1572"/>
      <c r="V64" s="1572"/>
      <c r="W64" s="1572"/>
      <c r="X64" s="1572"/>
      <c r="Y64" s="1572"/>
      <c r="Z64" s="1572"/>
      <c r="AA64" s="1572"/>
      <c r="AB64" s="1573" t="s">
        <v>29</v>
      </c>
      <c r="AC64" s="1574"/>
      <c r="AD64" s="1574"/>
      <c r="AE64" s="1574"/>
      <c r="AF64" s="1574"/>
      <c r="AG64" s="1574"/>
      <c r="AH64" s="1574"/>
      <c r="AI64" s="1574"/>
      <c r="AJ64" s="1574"/>
      <c r="AK64" s="1574"/>
      <c r="AL64" s="1574"/>
      <c r="AM64" s="1575"/>
      <c r="AP64" s="348"/>
      <c r="AQ64" s="349"/>
      <c r="AR64" s="349"/>
      <c r="AS64" s="349"/>
      <c r="AT64" s="349"/>
      <c r="AU64" s="349"/>
      <c r="AV64" s="349"/>
      <c r="AW64" s="349"/>
      <c r="AX64" s="1573" t="s">
        <v>29</v>
      </c>
      <c r="AY64" s="1574"/>
      <c r="AZ64" s="1574"/>
      <c r="BA64" s="1574"/>
      <c r="BB64" s="1574"/>
      <c r="BC64" s="1574"/>
      <c r="BD64" s="1574"/>
      <c r="BE64" s="1574"/>
      <c r="BF64" s="1574"/>
      <c r="BG64" s="1574"/>
      <c r="BH64" s="1574"/>
      <c r="BI64" s="1575"/>
      <c r="BL64" s="348"/>
      <c r="BM64" s="349"/>
      <c r="BN64" s="349"/>
      <c r="BO64" s="349"/>
      <c r="BP64" s="349"/>
      <c r="BQ64" s="349"/>
      <c r="BR64" s="349"/>
      <c r="BS64" s="349"/>
      <c r="BT64" s="1573" t="s">
        <v>29</v>
      </c>
      <c r="BU64" s="1574"/>
      <c r="BV64" s="1574"/>
      <c r="BW64" s="1574"/>
      <c r="BX64" s="1574"/>
      <c r="BY64" s="1574"/>
      <c r="BZ64" s="1574"/>
      <c r="CA64" s="1574"/>
      <c r="CB64" s="1574"/>
      <c r="CC64" s="1574"/>
      <c r="CD64" s="1574"/>
      <c r="CE64" s="1575"/>
    </row>
    <row r="65" spans="2:83" x14ac:dyDescent="0.2">
      <c r="B65" s="1576" t="s">
        <v>31</v>
      </c>
      <c r="C65" s="1576"/>
      <c r="D65" s="1577"/>
      <c r="E65" s="1560" t="s">
        <v>32</v>
      </c>
      <c r="F65" s="1561"/>
      <c r="G65" s="1561"/>
      <c r="H65" s="1561"/>
      <c r="I65" s="1562"/>
      <c r="J65" s="1578"/>
      <c r="K65" s="1579"/>
      <c r="L65" s="1579"/>
      <c r="M65" s="1580" t="s">
        <v>14</v>
      </c>
      <c r="N65" s="1580"/>
      <c r="O65" s="1580"/>
      <c r="P65" s="1580" t="s">
        <v>15</v>
      </c>
      <c r="Q65" s="1580"/>
      <c r="R65" s="1580"/>
      <c r="S65" s="1580"/>
      <c r="T65" s="1560" t="s">
        <v>16</v>
      </c>
      <c r="U65" s="1561"/>
      <c r="V65" s="1561"/>
      <c r="W65" s="1562"/>
      <c r="X65" s="1560" t="s">
        <v>17</v>
      </c>
      <c r="Y65" s="1561"/>
      <c r="Z65" s="1561"/>
      <c r="AA65" s="1562"/>
      <c r="AB65" s="1560" t="s">
        <v>18</v>
      </c>
      <c r="AC65" s="1561"/>
      <c r="AD65" s="1561"/>
      <c r="AE65" s="1562"/>
      <c r="AF65" s="1552">
        <f>IF(AF61="","",AF61)</f>
        <v>10</v>
      </c>
      <c r="AG65" s="1553"/>
      <c r="AH65" s="1563" t="s">
        <v>19</v>
      </c>
      <c r="AI65" s="1564"/>
      <c r="AJ65" s="1552">
        <f>AJ61</f>
        <v>11</v>
      </c>
      <c r="AK65" s="1553"/>
      <c r="AL65" s="1554" t="s">
        <v>20</v>
      </c>
      <c r="AM65" s="1555"/>
      <c r="AP65" s="1560" t="s">
        <v>16</v>
      </c>
      <c r="AQ65" s="1561"/>
      <c r="AR65" s="1561"/>
      <c r="AS65" s="1562"/>
      <c r="AT65" s="1560" t="s">
        <v>17</v>
      </c>
      <c r="AU65" s="1561"/>
      <c r="AV65" s="1561"/>
      <c r="AW65" s="1562"/>
      <c r="AX65" s="1560" t="s">
        <v>18</v>
      </c>
      <c r="AY65" s="1561"/>
      <c r="AZ65" s="1561"/>
      <c r="BA65" s="1562"/>
      <c r="BB65" s="1552">
        <f>IF(BB61="","",BB61)</f>
        <v>3</v>
      </c>
      <c r="BC65" s="1553"/>
      <c r="BD65" s="1563" t="s">
        <v>19</v>
      </c>
      <c r="BE65" s="1564"/>
      <c r="BF65" s="1552">
        <f>BF61</f>
        <v>4</v>
      </c>
      <c r="BG65" s="1553"/>
      <c r="BH65" s="1554" t="s">
        <v>20</v>
      </c>
      <c r="BI65" s="1555"/>
      <c r="BL65" s="1560" t="s">
        <v>16</v>
      </c>
      <c r="BM65" s="1561"/>
      <c r="BN65" s="1561"/>
      <c r="BO65" s="1562"/>
      <c r="BP65" s="1560" t="s">
        <v>17</v>
      </c>
      <c r="BQ65" s="1561"/>
      <c r="BR65" s="1561"/>
      <c r="BS65" s="1562"/>
      <c r="BT65" s="1560" t="s">
        <v>18</v>
      </c>
      <c r="BU65" s="1561"/>
      <c r="BV65" s="1561"/>
      <c r="BW65" s="1562"/>
      <c r="BX65" s="1552">
        <f>IF(BX61="","",BX61)</f>
        <v>9</v>
      </c>
      <c r="BY65" s="1553"/>
      <c r="BZ65" s="1563" t="s">
        <v>19</v>
      </c>
      <c r="CA65" s="1564"/>
      <c r="CB65" s="1552">
        <f>CB61</f>
        <v>10</v>
      </c>
      <c r="CC65" s="1553"/>
      <c r="CD65" s="1554" t="s">
        <v>20</v>
      </c>
      <c r="CE65" s="1555"/>
    </row>
    <row r="66" spans="2:83" x14ac:dyDescent="0.2">
      <c r="B66" s="1556" t="s">
        <v>33</v>
      </c>
      <c r="C66" s="1558" t="s">
        <v>34</v>
      </c>
      <c r="D66" s="1559"/>
      <c r="E66" s="1549" t="s">
        <v>470</v>
      </c>
      <c r="F66" s="1551"/>
      <c r="G66" s="1551"/>
      <c r="H66" s="1551"/>
      <c r="I66" s="350" t="s">
        <v>35</v>
      </c>
      <c r="J66" s="1510">
        <f t="shared" ref="J66:J74" si="2">SUM(T66:AA66)</f>
        <v>5000</v>
      </c>
      <c r="K66" s="1508"/>
      <c r="L66" s="1508"/>
      <c r="M66" s="1530"/>
      <c r="N66" s="1530"/>
      <c r="O66" s="1530"/>
      <c r="P66" s="1530"/>
      <c r="Q66" s="1530"/>
      <c r="R66" s="1530"/>
      <c r="S66" s="1530"/>
      <c r="T66" s="1521"/>
      <c r="U66" s="1521"/>
      <c r="V66" s="1521"/>
      <c r="W66" s="1522"/>
      <c r="X66" s="1521">
        <v>5000</v>
      </c>
      <c r="Y66" s="1521"/>
      <c r="Z66" s="1521"/>
      <c r="AA66" s="1521"/>
      <c r="AB66" s="1520"/>
      <c r="AC66" s="1521"/>
      <c r="AD66" s="1521"/>
      <c r="AE66" s="1522"/>
      <c r="AF66" s="1520"/>
      <c r="AG66" s="1521"/>
      <c r="AH66" s="1521"/>
      <c r="AI66" s="1522"/>
      <c r="AJ66" s="1515">
        <v>5000</v>
      </c>
      <c r="AK66" s="1515"/>
      <c r="AL66" s="1515"/>
      <c r="AM66" s="1516"/>
      <c r="AP66" s="1520"/>
      <c r="AQ66" s="1521"/>
      <c r="AR66" s="1521"/>
      <c r="AS66" s="1522"/>
      <c r="AT66" s="1521">
        <v>2000</v>
      </c>
      <c r="AU66" s="1521"/>
      <c r="AV66" s="1521"/>
      <c r="AW66" s="1521"/>
      <c r="AX66" s="1520"/>
      <c r="AY66" s="1521"/>
      <c r="AZ66" s="1521"/>
      <c r="BA66" s="1522"/>
      <c r="BB66" s="1520"/>
      <c r="BC66" s="1521"/>
      <c r="BD66" s="1521"/>
      <c r="BE66" s="1522"/>
      <c r="BF66" s="1515">
        <v>2000</v>
      </c>
      <c r="BG66" s="1515"/>
      <c r="BH66" s="1515"/>
      <c r="BI66" s="1516"/>
      <c r="BL66" s="1520"/>
      <c r="BM66" s="1521"/>
      <c r="BN66" s="1521"/>
      <c r="BO66" s="1522"/>
      <c r="BP66" s="1521">
        <v>2000</v>
      </c>
      <c r="BQ66" s="1521"/>
      <c r="BR66" s="1521"/>
      <c r="BS66" s="1521"/>
      <c r="BT66" s="1520"/>
      <c r="BU66" s="1521"/>
      <c r="BV66" s="1521"/>
      <c r="BW66" s="1522"/>
      <c r="BX66" s="1520">
        <v>2000</v>
      </c>
      <c r="BY66" s="1521"/>
      <c r="BZ66" s="1521"/>
      <c r="CA66" s="1522"/>
      <c r="CB66" s="1515"/>
      <c r="CC66" s="1515"/>
      <c r="CD66" s="1515"/>
      <c r="CE66" s="1516"/>
    </row>
    <row r="67" spans="2:83" x14ac:dyDescent="0.2">
      <c r="B67" s="1557"/>
      <c r="C67" s="1528" t="s">
        <v>133</v>
      </c>
      <c r="D67" s="1529"/>
      <c r="E67" s="1549"/>
      <c r="F67" s="1551"/>
      <c r="G67" s="1551"/>
      <c r="H67" s="1551"/>
      <c r="I67" s="350" t="s">
        <v>37</v>
      </c>
      <c r="J67" s="1510">
        <f t="shared" si="2"/>
        <v>0</v>
      </c>
      <c r="K67" s="1508"/>
      <c r="L67" s="1508"/>
      <c r="M67" s="1530"/>
      <c r="N67" s="1530"/>
      <c r="O67" s="1530"/>
      <c r="P67" s="1530"/>
      <c r="Q67" s="1530"/>
      <c r="R67" s="1530"/>
      <c r="S67" s="1530"/>
      <c r="T67" s="1521"/>
      <c r="U67" s="1521"/>
      <c r="V67" s="1521"/>
      <c r="W67" s="1522"/>
      <c r="X67" s="1521"/>
      <c r="Y67" s="1521"/>
      <c r="Z67" s="1521"/>
      <c r="AA67" s="1521"/>
      <c r="AB67" s="1520"/>
      <c r="AC67" s="1521"/>
      <c r="AD67" s="1521"/>
      <c r="AE67" s="1522"/>
      <c r="AF67" s="1520"/>
      <c r="AG67" s="1521"/>
      <c r="AH67" s="1521"/>
      <c r="AI67" s="1522"/>
      <c r="AJ67" s="1515"/>
      <c r="AK67" s="1515"/>
      <c r="AL67" s="1515"/>
      <c r="AM67" s="1516"/>
      <c r="AP67" s="1520"/>
      <c r="AQ67" s="1521"/>
      <c r="AR67" s="1521"/>
      <c r="AS67" s="1522"/>
      <c r="AT67" s="1521"/>
      <c r="AU67" s="1521"/>
      <c r="AV67" s="1521"/>
      <c r="AW67" s="1521"/>
      <c r="AX67" s="1520"/>
      <c r="AY67" s="1521"/>
      <c r="AZ67" s="1521"/>
      <c r="BA67" s="1522"/>
      <c r="BB67" s="1520"/>
      <c r="BC67" s="1521"/>
      <c r="BD67" s="1521"/>
      <c r="BE67" s="1522"/>
      <c r="BF67" s="1515"/>
      <c r="BG67" s="1515"/>
      <c r="BH67" s="1515"/>
      <c r="BI67" s="1516"/>
      <c r="BL67" s="1520"/>
      <c r="BM67" s="1521"/>
      <c r="BN67" s="1521"/>
      <c r="BO67" s="1522"/>
      <c r="BP67" s="1521"/>
      <c r="BQ67" s="1521"/>
      <c r="BR67" s="1521"/>
      <c r="BS67" s="1521"/>
      <c r="BT67" s="1520"/>
      <c r="BU67" s="1521"/>
      <c r="BV67" s="1521"/>
      <c r="BW67" s="1522"/>
      <c r="BX67" s="1520"/>
      <c r="BY67" s="1521"/>
      <c r="BZ67" s="1521"/>
      <c r="CA67" s="1522"/>
      <c r="CB67" s="1515"/>
      <c r="CC67" s="1515"/>
      <c r="CD67" s="1515"/>
      <c r="CE67" s="1516"/>
    </row>
    <row r="68" spans="2:83" x14ac:dyDescent="0.2">
      <c r="B68" s="1557"/>
      <c r="C68" s="1549"/>
      <c r="D68" s="1550"/>
      <c r="E68" s="1549"/>
      <c r="F68" s="1551"/>
      <c r="G68" s="1551"/>
      <c r="H68" s="1551"/>
      <c r="I68" s="350" t="s">
        <v>39</v>
      </c>
      <c r="J68" s="1510">
        <f t="shared" si="2"/>
        <v>0</v>
      </c>
      <c r="K68" s="1508"/>
      <c r="L68" s="1509"/>
      <c r="M68" s="1514"/>
      <c r="N68" s="1515"/>
      <c r="O68" s="1516"/>
      <c r="P68" s="1514"/>
      <c r="Q68" s="1515"/>
      <c r="R68" s="1515"/>
      <c r="S68" s="1516"/>
      <c r="T68" s="1520"/>
      <c r="U68" s="1521"/>
      <c r="V68" s="1521"/>
      <c r="W68" s="1522"/>
      <c r="X68" s="1520"/>
      <c r="Y68" s="1521"/>
      <c r="Z68" s="1521"/>
      <c r="AA68" s="1522"/>
      <c r="AB68" s="1520"/>
      <c r="AC68" s="1521"/>
      <c r="AD68" s="1521"/>
      <c r="AE68" s="1522"/>
      <c r="AF68" s="1520"/>
      <c r="AG68" s="1521"/>
      <c r="AH68" s="1521"/>
      <c r="AI68" s="1522"/>
      <c r="AJ68" s="1514"/>
      <c r="AK68" s="1515"/>
      <c r="AL68" s="1515"/>
      <c r="AM68" s="1516"/>
      <c r="AP68" s="1520"/>
      <c r="AQ68" s="1521"/>
      <c r="AR68" s="1521"/>
      <c r="AS68" s="1522"/>
      <c r="AT68" s="1520"/>
      <c r="AU68" s="1521"/>
      <c r="AV68" s="1521"/>
      <c r="AW68" s="1522"/>
      <c r="AX68" s="1520"/>
      <c r="AY68" s="1521"/>
      <c r="AZ68" s="1521"/>
      <c r="BA68" s="1522"/>
      <c r="BB68" s="1520"/>
      <c r="BC68" s="1521"/>
      <c r="BD68" s="1521"/>
      <c r="BE68" s="1522"/>
      <c r="BF68" s="1514"/>
      <c r="BG68" s="1515"/>
      <c r="BH68" s="1515"/>
      <c r="BI68" s="1516"/>
      <c r="BL68" s="1520"/>
      <c r="BM68" s="1521"/>
      <c r="BN68" s="1521"/>
      <c r="BO68" s="1522"/>
      <c r="BP68" s="1520"/>
      <c r="BQ68" s="1521"/>
      <c r="BR68" s="1521"/>
      <c r="BS68" s="1522"/>
      <c r="BT68" s="1520"/>
      <c r="BU68" s="1521"/>
      <c r="BV68" s="1521"/>
      <c r="BW68" s="1522"/>
      <c r="BX68" s="1520"/>
      <c r="BY68" s="1521"/>
      <c r="BZ68" s="1521"/>
      <c r="CA68" s="1522"/>
      <c r="CB68" s="1514"/>
      <c r="CC68" s="1515"/>
      <c r="CD68" s="1515"/>
      <c r="CE68" s="1516"/>
    </row>
    <row r="69" spans="2:83" x14ac:dyDescent="0.2">
      <c r="B69" s="1544" t="s">
        <v>43</v>
      </c>
      <c r="C69" s="1540" t="s">
        <v>44</v>
      </c>
      <c r="D69" s="1528"/>
      <c r="E69" s="1528" t="s">
        <v>45</v>
      </c>
      <c r="F69" s="1529"/>
      <c r="G69" s="1529"/>
      <c r="H69" s="1529"/>
      <c r="I69" s="350" t="s">
        <v>46</v>
      </c>
      <c r="J69" s="1510">
        <f t="shared" si="2"/>
        <v>15000</v>
      </c>
      <c r="K69" s="1508"/>
      <c r="L69" s="1508"/>
      <c r="M69" s="1530"/>
      <c r="N69" s="1530"/>
      <c r="O69" s="1530"/>
      <c r="P69" s="1530"/>
      <c r="Q69" s="1530"/>
      <c r="R69" s="1530"/>
      <c r="S69" s="1530"/>
      <c r="T69" s="1521">
        <v>10000</v>
      </c>
      <c r="U69" s="1521"/>
      <c r="V69" s="1521"/>
      <c r="W69" s="1522"/>
      <c r="X69" s="1521">
        <v>5000</v>
      </c>
      <c r="Y69" s="1521"/>
      <c r="Z69" s="1521"/>
      <c r="AA69" s="1521"/>
      <c r="AB69" s="1520"/>
      <c r="AC69" s="1521"/>
      <c r="AD69" s="1521"/>
      <c r="AE69" s="1522"/>
      <c r="AF69" s="1520">
        <v>10000</v>
      </c>
      <c r="AG69" s="1521"/>
      <c r="AH69" s="1521"/>
      <c r="AI69" s="1522"/>
      <c r="AJ69" s="1515">
        <v>5000</v>
      </c>
      <c r="AK69" s="1515"/>
      <c r="AL69" s="1515"/>
      <c r="AM69" s="1516"/>
      <c r="AP69" s="1520">
        <v>15000</v>
      </c>
      <c r="AQ69" s="1521"/>
      <c r="AR69" s="1521"/>
      <c r="AS69" s="1522"/>
      <c r="AT69" s="1521">
        <v>3000</v>
      </c>
      <c r="AU69" s="1521"/>
      <c r="AV69" s="1521"/>
      <c r="AW69" s="1521"/>
      <c r="AX69" s="1520">
        <v>10000</v>
      </c>
      <c r="AY69" s="1521"/>
      <c r="AZ69" s="1521"/>
      <c r="BA69" s="1522"/>
      <c r="BB69" s="1520">
        <v>5000</v>
      </c>
      <c r="BC69" s="1521"/>
      <c r="BD69" s="1521"/>
      <c r="BE69" s="1522"/>
      <c r="BF69" s="1515">
        <v>3000</v>
      </c>
      <c r="BG69" s="1515"/>
      <c r="BH69" s="1515"/>
      <c r="BI69" s="1516"/>
      <c r="BL69" s="1520">
        <v>15000</v>
      </c>
      <c r="BM69" s="1521"/>
      <c r="BN69" s="1521"/>
      <c r="BO69" s="1522"/>
      <c r="BP69" s="1521">
        <v>3000</v>
      </c>
      <c r="BQ69" s="1521"/>
      <c r="BR69" s="1521"/>
      <c r="BS69" s="1521"/>
      <c r="BT69" s="1520">
        <v>15000</v>
      </c>
      <c r="BU69" s="1521"/>
      <c r="BV69" s="1521"/>
      <c r="BW69" s="1522"/>
      <c r="BX69" s="1520">
        <v>3000</v>
      </c>
      <c r="BY69" s="1521"/>
      <c r="BZ69" s="1521"/>
      <c r="CA69" s="1522"/>
      <c r="CB69" s="1515"/>
      <c r="CC69" s="1515"/>
      <c r="CD69" s="1515"/>
      <c r="CE69" s="1516"/>
    </row>
    <row r="70" spans="2:83" x14ac:dyDescent="0.2">
      <c r="B70" s="1545"/>
      <c r="C70" s="1540"/>
      <c r="D70" s="1528"/>
      <c r="E70" s="1535"/>
      <c r="F70" s="1536"/>
      <c r="G70" s="1536"/>
      <c r="H70" s="1536"/>
      <c r="I70" s="351" t="s">
        <v>47</v>
      </c>
      <c r="J70" s="1510">
        <f t="shared" si="2"/>
        <v>0</v>
      </c>
      <c r="K70" s="1508"/>
      <c r="L70" s="1508"/>
      <c r="M70" s="1530"/>
      <c r="N70" s="1530"/>
      <c r="O70" s="1530"/>
      <c r="P70" s="1530"/>
      <c r="Q70" s="1530"/>
      <c r="R70" s="1530"/>
      <c r="S70" s="1530"/>
      <c r="T70" s="1521"/>
      <c r="U70" s="1521"/>
      <c r="V70" s="1521"/>
      <c r="W70" s="1522"/>
      <c r="X70" s="1521"/>
      <c r="Y70" s="1521"/>
      <c r="Z70" s="1521"/>
      <c r="AA70" s="1521"/>
      <c r="AB70" s="1520"/>
      <c r="AC70" s="1521"/>
      <c r="AD70" s="1521"/>
      <c r="AE70" s="1522"/>
      <c r="AF70" s="1520"/>
      <c r="AG70" s="1521"/>
      <c r="AH70" s="1521"/>
      <c r="AI70" s="1522"/>
      <c r="AJ70" s="1515"/>
      <c r="AK70" s="1515"/>
      <c r="AL70" s="1515"/>
      <c r="AM70" s="1516"/>
      <c r="AP70" s="1520"/>
      <c r="AQ70" s="1521"/>
      <c r="AR70" s="1521"/>
      <c r="AS70" s="1522"/>
      <c r="AT70" s="1521"/>
      <c r="AU70" s="1521"/>
      <c r="AV70" s="1521"/>
      <c r="AW70" s="1521"/>
      <c r="AX70" s="1520"/>
      <c r="AY70" s="1521"/>
      <c r="AZ70" s="1521"/>
      <c r="BA70" s="1522"/>
      <c r="BB70" s="1520"/>
      <c r="BC70" s="1521"/>
      <c r="BD70" s="1521"/>
      <c r="BE70" s="1522"/>
      <c r="BF70" s="1515"/>
      <c r="BG70" s="1515"/>
      <c r="BH70" s="1515"/>
      <c r="BI70" s="1516"/>
      <c r="BL70" s="1520"/>
      <c r="BM70" s="1521"/>
      <c r="BN70" s="1521"/>
      <c r="BO70" s="1522"/>
      <c r="BP70" s="1521"/>
      <c r="BQ70" s="1521"/>
      <c r="BR70" s="1521"/>
      <c r="BS70" s="1521"/>
      <c r="BT70" s="1520"/>
      <c r="BU70" s="1521"/>
      <c r="BV70" s="1521"/>
      <c r="BW70" s="1522"/>
      <c r="BX70" s="1520"/>
      <c r="BY70" s="1521"/>
      <c r="BZ70" s="1521"/>
      <c r="CA70" s="1522"/>
      <c r="CB70" s="1515"/>
      <c r="CC70" s="1515"/>
      <c r="CD70" s="1515"/>
      <c r="CE70" s="1516"/>
    </row>
    <row r="71" spans="2:83" x14ac:dyDescent="0.2">
      <c r="B71" s="1546"/>
      <c r="C71" s="1540" t="s">
        <v>48</v>
      </c>
      <c r="D71" s="1528"/>
      <c r="E71" s="1535"/>
      <c r="F71" s="1536"/>
      <c r="G71" s="1536"/>
      <c r="H71" s="1536"/>
      <c r="I71" s="351" t="s">
        <v>49</v>
      </c>
      <c r="J71" s="1547">
        <f t="shared" si="2"/>
        <v>0</v>
      </c>
      <c r="K71" s="1548"/>
      <c r="L71" s="1548"/>
      <c r="M71" s="1530"/>
      <c r="N71" s="1530"/>
      <c r="O71" s="1530"/>
      <c r="P71" s="1530"/>
      <c r="Q71" s="1530"/>
      <c r="R71" s="1530"/>
      <c r="S71" s="1530"/>
      <c r="T71" s="1521"/>
      <c r="U71" s="1521"/>
      <c r="V71" s="1521"/>
      <c r="W71" s="1522"/>
      <c r="X71" s="1542"/>
      <c r="Y71" s="1542"/>
      <c r="Z71" s="1542"/>
      <c r="AA71" s="1542"/>
      <c r="AB71" s="1541"/>
      <c r="AC71" s="1542"/>
      <c r="AD71" s="1542"/>
      <c r="AE71" s="1543"/>
      <c r="AF71" s="1541"/>
      <c r="AG71" s="1542"/>
      <c r="AH71" s="1542"/>
      <c r="AI71" s="1543"/>
      <c r="AJ71" s="1538"/>
      <c r="AK71" s="1538"/>
      <c r="AL71" s="1538"/>
      <c r="AM71" s="1539"/>
      <c r="AP71" s="1520"/>
      <c r="AQ71" s="1521"/>
      <c r="AR71" s="1521"/>
      <c r="AS71" s="1522"/>
      <c r="AT71" s="1542"/>
      <c r="AU71" s="1542"/>
      <c r="AV71" s="1542"/>
      <c r="AW71" s="1542"/>
      <c r="AX71" s="1541"/>
      <c r="AY71" s="1542"/>
      <c r="AZ71" s="1542"/>
      <c r="BA71" s="1543"/>
      <c r="BB71" s="1541"/>
      <c r="BC71" s="1542"/>
      <c r="BD71" s="1542"/>
      <c r="BE71" s="1543"/>
      <c r="BF71" s="1538"/>
      <c r="BG71" s="1538"/>
      <c r="BH71" s="1538"/>
      <c r="BI71" s="1539"/>
      <c r="BL71" s="1520"/>
      <c r="BM71" s="1521"/>
      <c r="BN71" s="1521"/>
      <c r="BO71" s="1522"/>
      <c r="BP71" s="1542"/>
      <c r="BQ71" s="1542"/>
      <c r="BR71" s="1542"/>
      <c r="BS71" s="1542"/>
      <c r="BT71" s="1541"/>
      <c r="BU71" s="1542"/>
      <c r="BV71" s="1542"/>
      <c r="BW71" s="1543"/>
      <c r="BX71" s="1541"/>
      <c r="BY71" s="1542"/>
      <c r="BZ71" s="1542"/>
      <c r="CA71" s="1543"/>
      <c r="CB71" s="1538"/>
      <c r="CC71" s="1538"/>
      <c r="CD71" s="1538"/>
      <c r="CE71" s="1539"/>
    </row>
    <row r="72" spans="2:83" x14ac:dyDescent="0.2">
      <c r="B72" s="1540" t="s">
        <v>50</v>
      </c>
      <c r="C72" s="1540"/>
      <c r="D72" s="1528"/>
      <c r="E72" s="1535"/>
      <c r="F72" s="1536"/>
      <c r="G72" s="1536"/>
      <c r="H72" s="1536"/>
      <c r="I72" s="1536"/>
      <c r="J72" s="1510">
        <f t="shared" si="2"/>
        <v>0</v>
      </c>
      <c r="K72" s="1508"/>
      <c r="L72" s="1508"/>
      <c r="M72" s="1530"/>
      <c r="N72" s="1530"/>
      <c r="O72" s="1530"/>
      <c r="P72" s="1530"/>
      <c r="Q72" s="1530"/>
      <c r="R72" s="1530"/>
      <c r="S72" s="1530"/>
      <c r="T72" s="1521"/>
      <c r="U72" s="1521"/>
      <c r="V72" s="1521"/>
      <c r="W72" s="1522"/>
      <c r="X72" s="1521"/>
      <c r="Y72" s="1521"/>
      <c r="Z72" s="1521"/>
      <c r="AA72" s="1521"/>
      <c r="AB72" s="1520"/>
      <c r="AC72" s="1521"/>
      <c r="AD72" s="1521"/>
      <c r="AE72" s="1522"/>
      <c r="AF72" s="1520"/>
      <c r="AG72" s="1521"/>
      <c r="AH72" s="1521"/>
      <c r="AI72" s="1522"/>
      <c r="AJ72" s="1515"/>
      <c r="AK72" s="1515"/>
      <c r="AL72" s="1515"/>
      <c r="AM72" s="1516"/>
      <c r="AP72" s="1520"/>
      <c r="AQ72" s="1521"/>
      <c r="AR72" s="1521"/>
      <c r="AS72" s="1522"/>
      <c r="AT72" s="1521"/>
      <c r="AU72" s="1521"/>
      <c r="AV72" s="1521"/>
      <c r="AW72" s="1521"/>
      <c r="AX72" s="1520"/>
      <c r="AY72" s="1521"/>
      <c r="AZ72" s="1521"/>
      <c r="BA72" s="1522"/>
      <c r="BB72" s="1520"/>
      <c r="BC72" s="1521"/>
      <c r="BD72" s="1521"/>
      <c r="BE72" s="1522"/>
      <c r="BF72" s="1515"/>
      <c r="BG72" s="1515"/>
      <c r="BH72" s="1515"/>
      <c r="BI72" s="1516"/>
      <c r="BL72" s="1520"/>
      <c r="BM72" s="1521"/>
      <c r="BN72" s="1521"/>
      <c r="BO72" s="1522"/>
      <c r="BP72" s="1521"/>
      <c r="BQ72" s="1521"/>
      <c r="BR72" s="1521"/>
      <c r="BS72" s="1521"/>
      <c r="BT72" s="1520"/>
      <c r="BU72" s="1521"/>
      <c r="BV72" s="1521"/>
      <c r="BW72" s="1522"/>
      <c r="BX72" s="1520"/>
      <c r="BY72" s="1521"/>
      <c r="BZ72" s="1521"/>
      <c r="CA72" s="1522"/>
      <c r="CB72" s="1515"/>
      <c r="CC72" s="1515"/>
      <c r="CD72" s="1515"/>
      <c r="CE72" s="1516"/>
    </row>
    <row r="73" spans="2:83" x14ac:dyDescent="0.2">
      <c r="B73" s="1610"/>
      <c r="C73" s="1610"/>
      <c r="D73" s="1535"/>
      <c r="E73" s="1535"/>
      <c r="F73" s="1536"/>
      <c r="G73" s="1536"/>
      <c r="H73" s="1536"/>
      <c r="I73" s="1536"/>
      <c r="J73" s="1510">
        <f t="shared" si="2"/>
        <v>0</v>
      </c>
      <c r="K73" s="1508"/>
      <c r="L73" s="1508"/>
      <c r="M73" s="1530"/>
      <c r="N73" s="1530"/>
      <c r="O73" s="1530"/>
      <c r="P73" s="1530"/>
      <c r="Q73" s="1530"/>
      <c r="R73" s="1530"/>
      <c r="S73" s="1530"/>
      <c r="T73" s="1521"/>
      <c r="U73" s="1521"/>
      <c r="V73" s="1521"/>
      <c r="W73" s="1522"/>
      <c r="X73" s="1515"/>
      <c r="Y73" s="1515"/>
      <c r="Z73" s="1515"/>
      <c r="AA73" s="1515"/>
      <c r="AB73" s="1520"/>
      <c r="AC73" s="1521"/>
      <c r="AD73" s="1521"/>
      <c r="AE73" s="1522"/>
      <c r="AF73" s="1520"/>
      <c r="AG73" s="1521"/>
      <c r="AH73" s="1521"/>
      <c r="AI73" s="1522"/>
      <c r="AJ73" s="1515"/>
      <c r="AK73" s="1515"/>
      <c r="AL73" s="1515"/>
      <c r="AM73" s="1516"/>
      <c r="AP73" s="1520"/>
      <c r="AQ73" s="1521"/>
      <c r="AR73" s="1521"/>
      <c r="AS73" s="1522"/>
      <c r="AT73" s="1515"/>
      <c r="AU73" s="1515"/>
      <c r="AV73" s="1515"/>
      <c r="AW73" s="1515"/>
      <c r="AX73" s="1520"/>
      <c r="AY73" s="1521"/>
      <c r="AZ73" s="1521"/>
      <c r="BA73" s="1522"/>
      <c r="BB73" s="1520"/>
      <c r="BC73" s="1521"/>
      <c r="BD73" s="1521"/>
      <c r="BE73" s="1522"/>
      <c r="BF73" s="1515"/>
      <c r="BG73" s="1515"/>
      <c r="BH73" s="1515"/>
      <c r="BI73" s="1516"/>
      <c r="BL73" s="1520"/>
      <c r="BM73" s="1521"/>
      <c r="BN73" s="1521"/>
      <c r="BO73" s="1522"/>
      <c r="BP73" s="1515"/>
      <c r="BQ73" s="1515"/>
      <c r="BR73" s="1515"/>
      <c r="BS73" s="1515"/>
      <c r="BT73" s="1520"/>
      <c r="BU73" s="1521"/>
      <c r="BV73" s="1521"/>
      <c r="BW73" s="1522"/>
      <c r="BX73" s="1520"/>
      <c r="BY73" s="1521"/>
      <c r="BZ73" s="1521"/>
      <c r="CA73" s="1522"/>
      <c r="CB73" s="1515"/>
      <c r="CC73" s="1515"/>
      <c r="CD73" s="1515"/>
      <c r="CE73" s="1516"/>
    </row>
    <row r="74" spans="2:83" x14ac:dyDescent="0.2">
      <c r="B74" s="1526" t="s">
        <v>51</v>
      </c>
      <c r="C74" s="1526"/>
      <c r="D74" s="1527"/>
      <c r="E74" s="1528"/>
      <c r="F74" s="1529"/>
      <c r="G74" s="1529"/>
      <c r="H74" s="1529"/>
      <c r="I74" s="1529"/>
      <c r="J74" s="1510">
        <f t="shared" si="2"/>
        <v>0</v>
      </c>
      <c r="K74" s="1508"/>
      <c r="L74" s="1508"/>
      <c r="M74" s="1530"/>
      <c r="N74" s="1530"/>
      <c r="O74" s="1530"/>
      <c r="P74" s="1530"/>
      <c r="Q74" s="1530"/>
      <c r="R74" s="1530"/>
      <c r="S74" s="1530"/>
      <c r="T74" s="1521"/>
      <c r="U74" s="1521"/>
      <c r="V74" s="1521"/>
      <c r="W74" s="1522"/>
      <c r="X74" s="1512"/>
      <c r="Y74" s="1512"/>
      <c r="Z74" s="1512"/>
      <c r="AA74" s="1512"/>
      <c r="AB74" s="1511"/>
      <c r="AC74" s="1512"/>
      <c r="AD74" s="1512"/>
      <c r="AE74" s="1513"/>
      <c r="AF74" s="1511"/>
      <c r="AG74" s="1512"/>
      <c r="AH74" s="1512"/>
      <c r="AI74" s="1513"/>
      <c r="AJ74" s="1514"/>
      <c r="AK74" s="1515"/>
      <c r="AL74" s="1515"/>
      <c r="AM74" s="1516"/>
      <c r="AP74" s="1520"/>
      <c r="AQ74" s="1521"/>
      <c r="AR74" s="1521"/>
      <c r="AS74" s="1522"/>
      <c r="AT74" s="1512"/>
      <c r="AU74" s="1512"/>
      <c r="AV74" s="1512"/>
      <c r="AW74" s="1512"/>
      <c r="AX74" s="1511"/>
      <c r="AY74" s="1512"/>
      <c r="AZ74" s="1512"/>
      <c r="BA74" s="1513"/>
      <c r="BB74" s="1511"/>
      <c r="BC74" s="1512"/>
      <c r="BD74" s="1512"/>
      <c r="BE74" s="1513"/>
      <c r="BF74" s="1514"/>
      <c r="BG74" s="1515"/>
      <c r="BH74" s="1515"/>
      <c r="BI74" s="1516"/>
      <c r="BL74" s="1520"/>
      <c r="BM74" s="1521"/>
      <c r="BN74" s="1521"/>
      <c r="BO74" s="1522"/>
      <c r="BP74" s="1512"/>
      <c r="BQ74" s="1512"/>
      <c r="BR74" s="1512"/>
      <c r="BS74" s="1512"/>
      <c r="BT74" s="1511"/>
      <c r="BU74" s="1512"/>
      <c r="BV74" s="1512"/>
      <c r="BW74" s="1513"/>
      <c r="BX74" s="1511"/>
      <c r="BY74" s="1512"/>
      <c r="BZ74" s="1512"/>
      <c r="CA74" s="1513"/>
      <c r="CB74" s="1514"/>
      <c r="CC74" s="1515"/>
      <c r="CD74" s="1515"/>
      <c r="CE74" s="1516"/>
    </row>
    <row r="75" spans="2:83" x14ac:dyDescent="0.2">
      <c r="B75" s="1517" t="s">
        <v>24</v>
      </c>
      <c r="C75" s="1518"/>
      <c r="D75" s="1518"/>
      <c r="E75" s="1518"/>
      <c r="F75" s="1518"/>
      <c r="G75" s="1518"/>
      <c r="H75" s="1518"/>
      <c r="I75" s="1518"/>
      <c r="J75" s="1510">
        <f>SUM(J66:L74)</f>
        <v>20000</v>
      </c>
      <c r="K75" s="1508"/>
      <c r="L75" s="1508"/>
      <c r="M75" s="1519">
        <f>SUM(M66:O74)</f>
        <v>0</v>
      </c>
      <c r="N75" s="1519"/>
      <c r="O75" s="1519"/>
      <c r="P75" s="1519">
        <f>SUM(P66:S74)</f>
        <v>0</v>
      </c>
      <c r="Q75" s="1519"/>
      <c r="R75" s="1519"/>
      <c r="S75" s="1519"/>
      <c r="T75" s="1507">
        <f>SUM(T66:W74)</f>
        <v>10000</v>
      </c>
      <c r="U75" s="1508"/>
      <c r="V75" s="1508"/>
      <c r="W75" s="1509"/>
      <c r="X75" s="1507">
        <f>SUM(X66:AA74)</f>
        <v>10000</v>
      </c>
      <c r="Y75" s="1508"/>
      <c r="Z75" s="1508"/>
      <c r="AA75" s="1509"/>
      <c r="AB75" s="1507">
        <f>SUM(AB66:AE74)</f>
        <v>0</v>
      </c>
      <c r="AC75" s="1508"/>
      <c r="AD75" s="1508"/>
      <c r="AE75" s="1509"/>
      <c r="AF75" s="1507">
        <f>SUM(AF66:AI74)</f>
        <v>10000</v>
      </c>
      <c r="AG75" s="1508"/>
      <c r="AH75" s="1508"/>
      <c r="AI75" s="1509"/>
      <c r="AJ75" s="1507">
        <f>SUM(AJ66:AM74)</f>
        <v>10000</v>
      </c>
      <c r="AK75" s="1508"/>
      <c r="AL75" s="1508"/>
      <c r="AM75" s="1509"/>
      <c r="AP75" s="1510">
        <f>SUM(AP66:AS74)</f>
        <v>15000</v>
      </c>
      <c r="AQ75" s="1508"/>
      <c r="AR75" s="1508"/>
      <c r="AS75" s="1509"/>
      <c r="AT75" s="1507">
        <f>SUM(AT66:AW74)</f>
        <v>5000</v>
      </c>
      <c r="AU75" s="1508"/>
      <c r="AV75" s="1508"/>
      <c r="AW75" s="1509"/>
      <c r="AX75" s="1507">
        <f>SUM(AX66:BA74)</f>
        <v>10000</v>
      </c>
      <c r="AY75" s="1508"/>
      <c r="AZ75" s="1508"/>
      <c r="BA75" s="1509"/>
      <c r="BB75" s="1507">
        <f>SUM(BB66:BE74)</f>
        <v>5000</v>
      </c>
      <c r="BC75" s="1508"/>
      <c r="BD75" s="1508"/>
      <c r="BE75" s="1509"/>
      <c r="BF75" s="1507">
        <f>SUM(BF66:BI74)</f>
        <v>5000</v>
      </c>
      <c r="BG75" s="1508"/>
      <c r="BH75" s="1508"/>
      <c r="BI75" s="1509"/>
      <c r="BL75" s="1510">
        <f>SUM(BL66:BO74)</f>
        <v>15000</v>
      </c>
      <c r="BM75" s="1508"/>
      <c r="BN75" s="1508"/>
      <c r="BO75" s="1509"/>
      <c r="BP75" s="1507">
        <f>SUM(BP66:BS74)</f>
        <v>5000</v>
      </c>
      <c r="BQ75" s="1508"/>
      <c r="BR75" s="1508"/>
      <c r="BS75" s="1509"/>
      <c r="BT75" s="1507">
        <f>SUM(BT66:BW74)</f>
        <v>15000</v>
      </c>
      <c r="BU75" s="1508"/>
      <c r="BV75" s="1508"/>
      <c r="BW75" s="1509"/>
      <c r="BX75" s="1507">
        <f>SUM(BX66:CA74)</f>
        <v>5000</v>
      </c>
      <c r="BY75" s="1508"/>
      <c r="BZ75" s="1508"/>
      <c r="CA75" s="1509"/>
      <c r="CB75" s="1507">
        <f>SUM(CB66:CE74)</f>
        <v>0</v>
      </c>
      <c r="CC75" s="1508"/>
      <c r="CD75" s="1508"/>
      <c r="CE75" s="1509"/>
    </row>
    <row r="81" spans="1:83" s="324" customFormat="1" ht="24.75" customHeight="1" x14ac:dyDescent="0.2">
      <c r="A81" s="1595" t="s">
        <v>370</v>
      </c>
      <c r="B81" s="1595"/>
      <c r="C81" s="1595"/>
      <c r="D81" s="1595"/>
      <c r="E81" s="1595"/>
      <c r="F81" s="1595"/>
      <c r="G81" s="1595"/>
      <c r="H81" s="1595"/>
      <c r="I81" s="1595"/>
      <c r="J81" s="1595"/>
      <c r="K81" s="1595"/>
      <c r="L81" s="1595"/>
      <c r="M81" s="1595"/>
      <c r="N81" s="1595"/>
      <c r="O81" s="1595"/>
      <c r="P81" s="1595"/>
      <c r="Q81" s="1595"/>
      <c r="R81" s="1595"/>
      <c r="S81" s="1595"/>
      <c r="T81" s="1595"/>
      <c r="U81" s="1595"/>
      <c r="V81" s="1595"/>
      <c r="W81" s="1595"/>
      <c r="X81" s="1595"/>
      <c r="Y81" s="1595"/>
      <c r="Z81" s="1595"/>
      <c r="AA81" s="1595"/>
      <c r="AB81" s="1595"/>
      <c r="AC81" s="1595"/>
      <c r="AD81" s="1595"/>
      <c r="AE81" s="1595"/>
      <c r="AF81" s="1595"/>
      <c r="AG81" s="1595"/>
      <c r="AH81" s="1595"/>
      <c r="AI81" s="1595"/>
      <c r="AJ81" s="1595"/>
      <c r="AK81" s="1595"/>
      <c r="AL81" s="1595"/>
      <c r="AM81" s="1595"/>
      <c r="AN81" s="1595"/>
      <c r="AO81" s="1595"/>
      <c r="AP81" s="1595"/>
      <c r="AQ81" s="1595"/>
      <c r="AR81" s="1595"/>
      <c r="AS81" s="1595"/>
      <c r="AT81" s="1595"/>
      <c r="AU81" s="1595"/>
      <c r="AV81" s="1595"/>
      <c r="AW81" s="1595"/>
      <c r="AX81" s="323"/>
      <c r="AY81" s="323"/>
      <c r="AZ81" s="323"/>
      <c r="BA81" s="323"/>
      <c r="BB81" s="323"/>
      <c r="BC81" s="323"/>
      <c r="BD81" s="323"/>
      <c r="BE81" s="323"/>
      <c r="BF81" s="323"/>
      <c r="BG81" s="323"/>
      <c r="BH81" s="323"/>
      <c r="BI81" s="323"/>
      <c r="BJ81" s="323"/>
      <c r="BK81" s="323"/>
      <c r="BL81" s="323"/>
      <c r="BM81" s="323"/>
      <c r="BN81" s="323"/>
      <c r="BO81" s="323"/>
      <c r="BP81" s="323"/>
      <c r="BQ81" s="323"/>
      <c r="BR81" s="323"/>
      <c r="BS81" s="323"/>
      <c r="BT81" s="323"/>
      <c r="BU81" s="323"/>
      <c r="BV81" s="323"/>
      <c r="BW81" s="323"/>
      <c r="BX81" s="323"/>
      <c r="BY81" s="323"/>
      <c r="BZ81" s="323"/>
      <c r="CA81" s="323"/>
      <c r="CB81" s="323"/>
      <c r="CC81" s="323"/>
      <c r="CD81" s="323"/>
      <c r="CE81" s="323"/>
    </row>
    <row r="82" spans="1:83" s="325" customFormat="1" ht="9.75" customHeight="1" x14ac:dyDescent="0.2">
      <c r="B82" s="326"/>
      <c r="C82" s="326"/>
      <c r="E82" s="327"/>
      <c r="F82" s="327"/>
      <c r="G82" s="327"/>
      <c r="H82" s="327"/>
      <c r="I82" s="327"/>
      <c r="J82" s="327"/>
      <c r="K82" s="328"/>
      <c r="L82" s="329"/>
      <c r="M82" s="329"/>
      <c r="N82" s="329"/>
      <c r="O82" s="329"/>
      <c r="P82" s="329"/>
      <c r="Q82" s="329"/>
      <c r="R82" s="329"/>
      <c r="S82" s="329"/>
      <c r="T82" s="329"/>
      <c r="U82" s="329"/>
      <c r="V82" s="330"/>
      <c r="W82" s="331"/>
      <c r="X82" s="332"/>
      <c r="Y82" s="326"/>
      <c r="Z82" s="326"/>
      <c r="AA82" s="326"/>
      <c r="AB82" s="326"/>
      <c r="AC82" s="326"/>
      <c r="AD82" s="326"/>
      <c r="AE82" s="326"/>
      <c r="AF82" s="326"/>
      <c r="AG82" s="326"/>
      <c r="AH82" s="326"/>
      <c r="AI82" s="326"/>
      <c r="AJ82" s="326"/>
      <c r="AK82" s="326"/>
      <c r="AL82" s="326"/>
      <c r="AM82" s="326"/>
      <c r="AP82" s="329"/>
      <c r="AQ82" s="329"/>
      <c r="AR82" s="330"/>
      <c r="AS82" s="331"/>
      <c r="AT82" s="332"/>
      <c r="AU82" s="326"/>
      <c r="AV82" s="326"/>
      <c r="AW82" s="326"/>
      <c r="AX82" s="326"/>
      <c r="AY82" s="326"/>
      <c r="AZ82" s="326"/>
      <c r="BA82" s="326"/>
      <c r="BB82" s="326"/>
      <c r="BC82" s="326"/>
      <c r="BD82" s="326"/>
      <c r="BE82" s="326"/>
      <c r="BF82" s="326"/>
      <c r="BG82" s="326"/>
      <c r="BH82" s="326"/>
      <c r="BI82" s="326"/>
      <c r="BL82" s="329"/>
      <c r="BM82" s="329"/>
      <c r="BN82" s="330"/>
      <c r="BO82" s="331"/>
      <c r="BP82" s="332"/>
      <c r="BQ82" s="326"/>
      <c r="BR82" s="326"/>
      <c r="BS82" s="326"/>
      <c r="BT82" s="326"/>
      <c r="BU82" s="326"/>
      <c r="BV82" s="326"/>
      <c r="BW82" s="326"/>
      <c r="BX82" s="326"/>
      <c r="BY82" s="326"/>
      <c r="BZ82" s="326"/>
      <c r="CA82" s="326"/>
      <c r="CB82" s="326"/>
      <c r="CC82" s="326"/>
      <c r="CD82" s="326"/>
      <c r="CE82" s="326"/>
    </row>
    <row r="83" spans="1:83" s="325" customFormat="1" ht="8.25" customHeight="1" x14ac:dyDescent="0.2">
      <c r="B83" s="326"/>
      <c r="C83" s="326"/>
      <c r="E83" s="327"/>
      <c r="F83" s="327"/>
      <c r="G83" s="327"/>
      <c r="H83" s="327"/>
      <c r="I83" s="327"/>
      <c r="J83" s="327"/>
      <c r="K83" s="328"/>
      <c r="L83" s="329"/>
      <c r="M83" s="329"/>
      <c r="N83" s="329"/>
      <c r="O83" s="329"/>
      <c r="P83" s="329"/>
      <c r="Q83" s="329"/>
      <c r="R83" s="329"/>
      <c r="S83" s="329"/>
      <c r="T83" s="329"/>
      <c r="U83" s="329"/>
      <c r="V83" s="330"/>
      <c r="W83" s="331"/>
      <c r="X83" s="332"/>
      <c r="Y83" s="326"/>
      <c r="Z83" s="326"/>
      <c r="AA83" s="326"/>
      <c r="AB83" s="326"/>
      <c r="AC83" s="326"/>
      <c r="AD83" s="326"/>
      <c r="AE83" s="326"/>
      <c r="AF83" s="326"/>
      <c r="AG83" s="326"/>
      <c r="AH83" s="326"/>
      <c r="AI83" s="326"/>
      <c r="AJ83" s="326"/>
      <c r="AK83" s="326"/>
      <c r="AL83" s="326"/>
      <c r="AM83" s="326"/>
      <c r="AP83" s="329"/>
      <c r="AQ83" s="329"/>
      <c r="AR83" s="330"/>
      <c r="AS83" s="331"/>
      <c r="AT83" s="332"/>
      <c r="AU83" s="326"/>
      <c r="AV83" s="326"/>
      <c r="AW83" s="326"/>
      <c r="AX83" s="326"/>
      <c r="AY83" s="326"/>
      <c r="AZ83" s="326"/>
      <c r="BA83" s="326"/>
      <c r="BB83" s="326"/>
      <c r="BC83" s="326"/>
      <c r="BD83" s="326"/>
      <c r="BE83" s="326"/>
      <c r="BF83" s="326"/>
      <c r="BG83" s="326"/>
      <c r="BH83" s="326"/>
      <c r="BI83" s="326"/>
      <c r="BL83" s="329"/>
      <c r="BM83" s="329"/>
      <c r="BN83" s="330"/>
      <c r="BO83" s="331"/>
      <c r="BP83" s="332"/>
      <c r="BQ83" s="326"/>
      <c r="BR83" s="326"/>
      <c r="BS83" s="326"/>
      <c r="BT83" s="326"/>
      <c r="BU83" s="326"/>
      <c r="BV83" s="326"/>
      <c r="BW83" s="326"/>
      <c r="BX83" s="326"/>
      <c r="BY83" s="326"/>
      <c r="BZ83" s="326"/>
      <c r="CA83" s="326"/>
      <c r="CB83" s="326"/>
      <c r="CC83" s="326"/>
      <c r="CD83" s="326"/>
      <c r="CE83" s="326"/>
    </row>
    <row r="84" spans="1:83" s="325" customFormat="1" ht="19.5" customHeight="1" x14ac:dyDescent="0.2">
      <c r="B84" s="1596" t="s">
        <v>361</v>
      </c>
      <c r="C84" s="1596"/>
      <c r="D84" s="1596"/>
      <c r="E84" s="1596"/>
      <c r="F84" s="1596"/>
      <c r="G84" s="1596"/>
      <c r="H84" s="1596"/>
      <c r="I84" s="327"/>
      <c r="J84" s="327"/>
      <c r="K84" s="328"/>
      <c r="L84" s="329"/>
      <c r="M84" s="329"/>
      <c r="N84" s="329"/>
      <c r="O84" s="329"/>
      <c r="P84" s="329"/>
      <c r="Q84" s="329"/>
      <c r="R84" s="329"/>
      <c r="S84" s="329"/>
      <c r="T84" s="329"/>
      <c r="U84" s="329"/>
      <c r="V84" s="330"/>
      <c r="W84" s="332"/>
      <c r="X84" s="333"/>
      <c r="Y84" s="334"/>
      <c r="Z84" s="326"/>
      <c r="AA84" s="326"/>
      <c r="AB84" s="326"/>
      <c r="AC84" s="326"/>
      <c r="AD84" s="326"/>
      <c r="AE84" s="326"/>
      <c r="AF84" s="326"/>
      <c r="AG84" s="326"/>
      <c r="AH84" s="326"/>
      <c r="AI84" s="326"/>
      <c r="AJ84" s="326"/>
      <c r="AK84" s="326"/>
      <c r="AL84" s="326"/>
      <c r="AM84" s="326"/>
      <c r="AP84" s="1596" t="s">
        <v>371</v>
      </c>
      <c r="AQ84" s="1596"/>
      <c r="AR84" s="1596"/>
      <c r="AS84" s="1596"/>
      <c r="AT84" s="1596"/>
      <c r="AU84" s="1596"/>
      <c r="AV84" s="1596"/>
      <c r="AW84" s="1596"/>
      <c r="AX84" s="1596"/>
      <c r="AY84" s="1596"/>
      <c r="AZ84" s="1596"/>
      <c r="BA84" s="1596"/>
      <c r="BB84" s="326"/>
      <c r="BC84" s="326"/>
      <c r="BD84" s="326"/>
      <c r="BE84" s="326"/>
      <c r="BF84" s="326"/>
      <c r="BG84" s="326"/>
      <c r="BH84" s="326"/>
      <c r="BI84" s="326"/>
    </row>
    <row r="85" spans="1:83" s="325" customFormat="1" ht="19.5" customHeight="1" x14ac:dyDescent="0.2">
      <c r="B85" s="1597"/>
      <c r="C85" s="1597"/>
      <c r="D85" s="1597"/>
      <c r="E85" s="1597"/>
      <c r="F85" s="1597"/>
      <c r="G85" s="1597"/>
      <c r="H85" s="1597"/>
      <c r="I85" s="335"/>
      <c r="J85" s="335"/>
      <c r="K85" s="337"/>
      <c r="L85" s="338"/>
      <c r="M85" s="338"/>
      <c r="N85" s="338"/>
      <c r="O85" s="338"/>
      <c r="P85" s="338"/>
      <c r="Q85" s="338"/>
      <c r="R85" s="338"/>
      <c r="S85" s="338"/>
      <c r="T85" s="338"/>
      <c r="U85" s="338"/>
      <c r="V85" s="339"/>
      <c r="W85" s="340"/>
      <c r="X85" s="341"/>
      <c r="Y85" s="342"/>
      <c r="Z85" s="343"/>
      <c r="AA85" s="343"/>
      <c r="AB85" s="343"/>
      <c r="AC85" s="343"/>
      <c r="AD85" s="343"/>
      <c r="AE85" s="343"/>
      <c r="AF85" s="343"/>
      <c r="AG85" s="343"/>
      <c r="AH85" s="343"/>
      <c r="AI85" s="343"/>
      <c r="AJ85" s="343"/>
      <c r="AK85" s="343"/>
      <c r="AL85" s="343"/>
      <c r="AM85" s="343"/>
      <c r="AP85" s="1597"/>
      <c r="AQ85" s="1597"/>
      <c r="AR85" s="1597"/>
      <c r="AS85" s="1597"/>
      <c r="AT85" s="1597"/>
      <c r="AU85" s="1597"/>
      <c r="AV85" s="1597"/>
      <c r="AW85" s="1597"/>
      <c r="AX85" s="1597"/>
      <c r="AY85" s="1597"/>
      <c r="AZ85" s="1597"/>
      <c r="BA85" s="1597"/>
      <c r="BB85" s="343"/>
      <c r="BC85" s="343"/>
      <c r="BD85" s="343"/>
      <c r="BE85" s="343"/>
      <c r="BF85" s="343"/>
      <c r="BG85" s="343"/>
      <c r="BH85" s="343"/>
      <c r="BI85" s="343"/>
    </row>
    <row r="86" spans="1:83" x14ac:dyDescent="0.2">
      <c r="B86" s="1598" t="s">
        <v>10</v>
      </c>
      <c r="C86" s="1599"/>
      <c r="D86" s="1599"/>
      <c r="E86" s="1599"/>
      <c r="F86" s="1600" t="s">
        <v>11</v>
      </c>
      <c r="G86" s="1601"/>
      <c r="H86" s="1601"/>
      <c r="I86" s="1602"/>
      <c r="J86" s="1603" t="s">
        <v>12</v>
      </c>
      <c r="K86" s="1603"/>
      <c r="L86" s="1603"/>
      <c r="M86" s="1603"/>
      <c r="N86" s="1603"/>
      <c r="O86" s="1603"/>
      <c r="P86" s="1603"/>
      <c r="Q86" s="1603"/>
      <c r="R86" s="1603"/>
      <c r="S86" s="1603"/>
      <c r="T86" s="1603"/>
      <c r="U86" s="1603"/>
      <c r="V86" s="1603"/>
      <c r="W86" s="1603"/>
      <c r="X86" s="1604"/>
      <c r="Y86" s="1604"/>
      <c r="Z86" s="1604"/>
      <c r="AA86" s="1605"/>
      <c r="AB86" s="1599" t="s">
        <v>13</v>
      </c>
      <c r="AC86" s="1599"/>
      <c r="AD86" s="1599"/>
      <c r="AE86" s="1599"/>
      <c r="AF86" s="1599"/>
      <c r="AG86" s="1599"/>
      <c r="AH86" s="1599"/>
      <c r="AI86" s="1599"/>
      <c r="AJ86" s="1599"/>
      <c r="AK86" s="1599"/>
      <c r="AL86" s="1599"/>
      <c r="AM86" s="1606"/>
      <c r="AN86" s="345"/>
      <c r="AP86" s="1607" t="s">
        <v>364</v>
      </c>
      <c r="AQ86" s="1608"/>
      <c r="AR86" s="1608"/>
      <c r="AS86" s="1608"/>
      <c r="AT86" s="1608"/>
      <c r="AU86" s="1608"/>
      <c r="AV86" s="1608"/>
      <c r="AW86" s="1608"/>
      <c r="AX86" s="1561" t="s">
        <v>13</v>
      </c>
      <c r="AY86" s="1561"/>
      <c r="AZ86" s="1561"/>
      <c r="BA86" s="1561"/>
      <c r="BB86" s="1561"/>
      <c r="BC86" s="1561"/>
      <c r="BD86" s="1561"/>
      <c r="BE86" s="1561"/>
      <c r="BF86" s="1561"/>
      <c r="BG86" s="1561"/>
      <c r="BH86" s="1561"/>
      <c r="BI86" s="1562"/>
      <c r="BJ86" s="346"/>
      <c r="BL86" s="346"/>
      <c r="BM86" s="346"/>
      <c r="BN86" s="346"/>
      <c r="BO86" s="346"/>
      <c r="BP86" s="346"/>
      <c r="BQ86" s="346"/>
      <c r="BR86" s="346"/>
      <c r="BS86" s="346"/>
      <c r="BT86" s="346"/>
      <c r="BU86" s="346"/>
      <c r="BV86" s="346"/>
      <c r="BW86" s="346"/>
      <c r="BX86" s="346"/>
      <c r="BY86" s="346"/>
      <c r="BZ86" s="346"/>
      <c r="CA86" s="346"/>
      <c r="CB86" s="346"/>
      <c r="CC86" s="346"/>
      <c r="CD86" s="346"/>
      <c r="CE86" s="346"/>
    </row>
    <row r="87" spans="1:83" x14ac:dyDescent="0.2">
      <c r="B87" s="1598"/>
      <c r="C87" s="1599"/>
      <c r="D87" s="1599"/>
      <c r="E87" s="1599"/>
      <c r="F87" s="1600"/>
      <c r="G87" s="1601"/>
      <c r="H87" s="1601"/>
      <c r="I87" s="1602"/>
      <c r="J87" s="1609"/>
      <c r="K87" s="1603"/>
      <c r="L87" s="1603"/>
      <c r="M87" s="1580" t="s">
        <v>14</v>
      </c>
      <c r="N87" s="1580"/>
      <c r="O87" s="1580"/>
      <c r="P87" s="1580" t="s">
        <v>15</v>
      </c>
      <c r="Q87" s="1580"/>
      <c r="R87" s="1580"/>
      <c r="S87" s="1580"/>
      <c r="T87" s="1560" t="s">
        <v>16</v>
      </c>
      <c r="U87" s="1561"/>
      <c r="V87" s="1561"/>
      <c r="W87" s="1562"/>
      <c r="X87" s="1561" t="s">
        <v>17</v>
      </c>
      <c r="Y87" s="1561"/>
      <c r="Z87" s="1561"/>
      <c r="AA87" s="1562"/>
      <c r="AB87" s="1561" t="s">
        <v>18</v>
      </c>
      <c r="AC87" s="1561"/>
      <c r="AD87" s="1561"/>
      <c r="AE87" s="1562"/>
      <c r="AF87" s="1593">
        <v>3</v>
      </c>
      <c r="AG87" s="1594"/>
      <c r="AH87" s="1563" t="s">
        <v>19</v>
      </c>
      <c r="AI87" s="1564"/>
      <c r="AJ87" s="1552">
        <f>IF(AF87="","",IF(AF87&gt;=12,1,AF87+1))</f>
        <v>4</v>
      </c>
      <c r="AK87" s="1553"/>
      <c r="AL87" s="1563" t="s">
        <v>20</v>
      </c>
      <c r="AM87" s="1564"/>
      <c r="AN87" s="345"/>
      <c r="AP87" s="1560" t="s">
        <v>16</v>
      </c>
      <c r="AQ87" s="1561"/>
      <c r="AR87" s="1561"/>
      <c r="AS87" s="1562"/>
      <c r="AT87" s="1561" t="s">
        <v>17</v>
      </c>
      <c r="AU87" s="1561"/>
      <c r="AV87" s="1561"/>
      <c r="AW87" s="1562"/>
      <c r="AX87" s="1561" t="s">
        <v>18</v>
      </c>
      <c r="AY87" s="1561"/>
      <c r="AZ87" s="1561"/>
      <c r="BA87" s="1562"/>
      <c r="BB87" s="1593">
        <v>9</v>
      </c>
      <c r="BC87" s="1594"/>
      <c r="BD87" s="1563" t="s">
        <v>19</v>
      </c>
      <c r="BE87" s="1564"/>
      <c r="BF87" s="1552">
        <f>IF(BB87="","",IF(BB87&gt;=12,1,BB87+1))</f>
        <v>10</v>
      </c>
      <c r="BG87" s="1553"/>
      <c r="BH87" s="1563" t="s">
        <v>20</v>
      </c>
      <c r="BI87" s="1564"/>
      <c r="BJ87" s="346"/>
      <c r="BL87" s="346"/>
      <c r="BM87" s="346"/>
      <c r="BN87" s="346"/>
      <c r="BO87" s="346"/>
      <c r="BP87" s="346"/>
      <c r="BQ87" s="346"/>
      <c r="BR87" s="346"/>
      <c r="BS87" s="346"/>
      <c r="BT87" s="346"/>
      <c r="BU87" s="346"/>
      <c r="BV87" s="346"/>
      <c r="BW87" s="346"/>
      <c r="BX87" s="346"/>
      <c r="BY87" s="346"/>
      <c r="BZ87" s="346"/>
      <c r="CA87" s="346"/>
      <c r="CB87" s="346"/>
      <c r="CC87" s="346"/>
      <c r="CD87" s="346"/>
      <c r="CE87" s="346"/>
    </row>
    <row r="88" spans="1:83" x14ac:dyDescent="0.2">
      <c r="B88" s="1588" t="s">
        <v>365</v>
      </c>
      <c r="C88" s="1588"/>
      <c r="D88" s="1588"/>
      <c r="E88" s="1589"/>
      <c r="F88" s="1590" t="str">
        <f>"R"&amp;'記載例①～④'!$AO3&amp;".4.1～R"&amp;'記載例①～④'!$AO3+1&amp;".3.31"</f>
        <v>R7.4.1～R8.3.31</v>
      </c>
      <c r="G88" s="1591"/>
      <c r="H88" s="1591"/>
      <c r="I88" s="1592"/>
      <c r="J88" s="1508">
        <f>SUMPRODUCT((0&amp;LEFT(T88:AA88,FIND("(",T88:AA88&amp;"(")-1))*1)</f>
        <v>20000</v>
      </c>
      <c r="K88" s="1508"/>
      <c r="L88" s="1508"/>
      <c r="M88" s="1530"/>
      <c r="N88" s="1530"/>
      <c r="O88" s="1530"/>
      <c r="P88" s="1530"/>
      <c r="Q88" s="1530"/>
      <c r="R88" s="1530"/>
      <c r="S88" s="1530"/>
      <c r="T88" s="1521">
        <v>10050</v>
      </c>
      <c r="U88" s="1521"/>
      <c r="V88" s="1521"/>
      <c r="W88" s="1522"/>
      <c r="X88" s="1521">
        <v>9950</v>
      </c>
      <c r="Y88" s="1521"/>
      <c r="Z88" s="1521"/>
      <c r="AA88" s="1521"/>
      <c r="AB88" s="1520">
        <v>0</v>
      </c>
      <c r="AC88" s="1521"/>
      <c r="AD88" s="1521"/>
      <c r="AE88" s="1522"/>
      <c r="AF88" s="1520">
        <v>10050</v>
      </c>
      <c r="AG88" s="1521"/>
      <c r="AH88" s="1521"/>
      <c r="AI88" s="1522"/>
      <c r="AJ88" s="1515">
        <v>9950</v>
      </c>
      <c r="AK88" s="1515"/>
      <c r="AL88" s="1515"/>
      <c r="AM88" s="1516"/>
      <c r="AP88" s="1520">
        <v>10050</v>
      </c>
      <c r="AQ88" s="1521"/>
      <c r="AR88" s="1521"/>
      <c r="AS88" s="1522"/>
      <c r="AT88" s="1520">
        <v>9950</v>
      </c>
      <c r="AU88" s="1521"/>
      <c r="AV88" s="1521"/>
      <c r="AW88" s="1522"/>
      <c r="AX88" s="1520">
        <v>10050</v>
      </c>
      <c r="AY88" s="1521"/>
      <c r="AZ88" s="1521"/>
      <c r="BA88" s="1522"/>
      <c r="BB88" s="1520">
        <v>9950</v>
      </c>
      <c r="BC88" s="1521"/>
      <c r="BD88" s="1521"/>
      <c r="BE88" s="1522"/>
      <c r="BF88" s="1514"/>
      <c r="BG88" s="1515"/>
      <c r="BH88" s="1515"/>
      <c r="BI88" s="1516"/>
      <c r="BJ88" s="346"/>
      <c r="BL88" s="346"/>
      <c r="BM88" s="346"/>
      <c r="BN88" s="346"/>
      <c r="BO88" s="346"/>
      <c r="BP88" s="346"/>
      <c r="BQ88" s="346"/>
      <c r="BR88" s="346"/>
      <c r="BS88" s="346"/>
      <c r="BT88" s="346"/>
      <c r="BU88" s="346"/>
      <c r="BV88" s="346"/>
      <c r="BW88" s="346"/>
      <c r="BX88" s="346"/>
      <c r="BY88" s="346"/>
      <c r="BZ88" s="346"/>
      <c r="CA88" s="346"/>
      <c r="CB88" s="346"/>
      <c r="CC88" s="346"/>
      <c r="CD88" s="346"/>
      <c r="CE88" s="346"/>
    </row>
    <row r="89" spans="1:83" ht="13.5" thickBot="1" x14ac:dyDescent="0.25">
      <c r="B89" s="1584" t="s">
        <v>24</v>
      </c>
      <c r="C89" s="1585"/>
      <c r="D89" s="1585"/>
      <c r="E89" s="1585"/>
      <c r="F89" s="1586"/>
      <c r="G89" s="1586"/>
      <c r="H89" s="1586"/>
      <c r="I89" s="347" t="s">
        <v>25</v>
      </c>
      <c r="J89" s="1565">
        <f>SUM(J88:L88)</f>
        <v>20000</v>
      </c>
      <c r="K89" s="1566"/>
      <c r="L89" s="1567"/>
      <c r="M89" s="1587">
        <f>SUM(M88:O88)</f>
        <v>0</v>
      </c>
      <c r="N89" s="1587"/>
      <c r="O89" s="1587"/>
      <c r="P89" s="1587">
        <f>SUM(P88:S88)</f>
        <v>0</v>
      </c>
      <c r="Q89" s="1587"/>
      <c r="R89" s="1587"/>
      <c r="S89" s="1587"/>
      <c r="T89" s="1581">
        <f>SUMPRODUCT((0&amp;LEFT(T88:W88,FIND("(",T88:W88&amp;"(")-1))*1)</f>
        <v>10050</v>
      </c>
      <c r="U89" s="1582"/>
      <c r="V89" s="1582"/>
      <c r="W89" s="1583"/>
      <c r="X89" s="1581">
        <f>SUM(X88:AA88)</f>
        <v>9950</v>
      </c>
      <c r="Y89" s="1582"/>
      <c r="Z89" s="1582"/>
      <c r="AA89" s="1583"/>
      <c r="AB89" s="1581">
        <f>SUM(AB88:AE88)</f>
        <v>0</v>
      </c>
      <c r="AC89" s="1582"/>
      <c r="AD89" s="1582"/>
      <c r="AE89" s="1583"/>
      <c r="AF89" s="1581">
        <f>SUM(AF88:AI88)</f>
        <v>10050</v>
      </c>
      <c r="AG89" s="1582"/>
      <c r="AH89" s="1582"/>
      <c r="AI89" s="1583"/>
      <c r="AJ89" s="1581">
        <f>SUM(AJ88:AM88)</f>
        <v>9950</v>
      </c>
      <c r="AK89" s="1582"/>
      <c r="AL89" s="1582"/>
      <c r="AM89" s="1583"/>
      <c r="AP89" s="1565">
        <f>SUMPRODUCT((0&amp;LEFT(AP88:AS88,FIND("(",AP88:AS88&amp;"(")-1))*1)</f>
        <v>10050</v>
      </c>
      <c r="AQ89" s="1566"/>
      <c r="AR89" s="1566"/>
      <c r="AS89" s="1567"/>
      <c r="AT89" s="1565">
        <f>SUM(AT88:AW88)</f>
        <v>9950</v>
      </c>
      <c r="AU89" s="1566"/>
      <c r="AV89" s="1566"/>
      <c r="AW89" s="1567"/>
      <c r="AX89" s="1565">
        <f>SUM(AX88:BA88)</f>
        <v>10050</v>
      </c>
      <c r="AY89" s="1566"/>
      <c r="AZ89" s="1566"/>
      <c r="BA89" s="1567"/>
      <c r="BB89" s="1565">
        <f>SUM(BB88:BE88)</f>
        <v>9950</v>
      </c>
      <c r="BC89" s="1566"/>
      <c r="BD89" s="1566"/>
      <c r="BE89" s="1567"/>
      <c r="BF89" s="1565">
        <f>SUM(BF88:BI88)</f>
        <v>0</v>
      </c>
      <c r="BG89" s="1566"/>
      <c r="BH89" s="1566"/>
      <c r="BI89" s="1567"/>
      <c r="BJ89" s="346"/>
      <c r="BL89" s="346"/>
      <c r="BM89" s="346"/>
      <c r="BN89" s="346"/>
      <c r="BO89" s="346"/>
      <c r="BP89" s="346"/>
      <c r="BQ89" s="346"/>
      <c r="BR89" s="346"/>
      <c r="BS89" s="346"/>
      <c r="BT89" s="346"/>
      <c r="BU89" s="346"/>
      <c r="BV89" s="346"/>
      <c r="BW89" s="346"/>
      <c r="BX89" s="346"/>
      <c r="BY89" s="346"/>
      <c r="BZ89" s="346"/>
      <c r="CA89" s="346"/>
      <c r="CB89" s="346"/>
      <c r="CC89" s="346"/>
      <c r="CD89" s="346"/>
      <c r="CE89" s="346"/>
    </row>
    <row r="90" spans="1:83" ht="13.5" thickTop="1" x14ac:dyDescent="0.2">
      <c r="B90" s="1568" t="s">
        <v>27</v>
      </c>
      <c r="C90" s="1569"/>
      <c r="D90" s="1569"/>
      <c r="E90" s="1570"/>
      <c r="F90" s="1570"/>
      <c r="G90" s="1570"/>
      <c r="H90" s="1570"/>
      <c r="I90" s="1571"/>
      <c r="J90" s="1572" t="s">
        <v>28</v>
      </c>
      <c r="K90" s="1572"/>
      <c r="L90" s="1572"/>
      <c r="M90" s="1572"/>
      <c r="N90" s="1572"/>
      <c r="O90" s="1572"/>
      <c r="P90" s="1572"/>
      <c r="Q90" s="1572"/>
      <c r="R90" s="1572"/>
      <c r="S90" s="1572"/>
      <c r="T90" s="1572"/>
      <c r="U90" s="1572"/>
      <c r="V90" s="1572"/>
      <c r="W90" s="1572"/>
      <c r="X90" s="1572"/>
      <c r="Y90" s="1572"/>
      <c r="Z90" s="1572"/>
      <c r="AA90" s="1572"/>
      <c r="AB90" s="1573" t="s">
        <v>29</v>
      </c>
      <c r="AC90" s="1574"/>
      <c r="AD90" s="1574"/>
      <c r="AE90" s="1574"/>
      <c r="AF90" s="1574"/>
      <c r="AG90" s="1574"/>
      <c r="AH90" s="1574"/>
      <c r="AI90" s="1574"/>
      <c r="AJ90" s="1574"/>
      <c r="AK90" s="1574"/>
      <c r="AL90" s="1574"/>
      <c r="AM90" s="1575"/>
      <c r="AP90" s="348"/>
      <c r="AQ90" s="349"/>
      <c r="AR90" s="349"/>
      <c r="AS90" s="349"/>
      <c r="AT90" s="349"/>
      <c r="AU90" s="349"/>
      <c r="AV90" s="349"/>
      <c r="AW90" s="349"/>
      <c r="AX90" s="1573" t="s">
        <v>29</v>
      </c>
      <c r="AY90" s="1574"/>
      <c r="AZ90" s="1574"/>
      <c r="BA90" s="1574"/>
      <c r="BB90" s="1574"/>
      <c r="BC90" s="1574"/>
      <c r="BD90" s="1574"/>
      <c r="BE90" s="1574"/>
      <c r="BF90" s="1574"/>
      <c r="BG90" s="1574"/>
      <c r="BH90" s="1574"/>
      <c r="BI90" s="1575"/>
      <c r="BJ90" s="346"/>
      <c r="BL90" s="346"/>
      <c r="BM90" s="346"/>
      <c r="BN90" s="346"/>
      <c r="BO90" s="346"/>
      <c r="BP90" s="346"/>
      <c r="BQ90" s="346"/>
      <c r="BR90" s="346"/>
      <c r="BS90" s="346"/>
      <c r="BT90" s="346"/>
      <c r="BU90" s="346"/>
      <c r="BV90" s="346"/>
      <c r="BW90" s="346"/>
      <c r="BX90" s="346"/>
      <c r="BY90" s="346"/>
      <c r="BZ90" s="346"/>
      <c r="CA90" s="346"/>
      <c r="CB90" s="346"/>
      <c r="CC90" s="346"/>
      <c r="CD90" s="346"/>
      <c r="CE90" s="346"/>
    </row>
    <row r="91" spans="1:83" x14ac:dyDescent="0.2">
      <c r="B91" s="1576" t="s">
        <v>31</v>
      </c>
      <c r="C91" s="1576"/>
      <c r="D91" s="1577"/>
      <c r="E91" s="1560" t="s">
        <v>32</v>
      </c>
      <c r="F91" s="1561"/>
      <c r="G91" s="1561"/>
      <c r="H91" s="1561"/>
      <c r="I91" s="1562"/>
      <c r="J91" s="1578"/>
      <c r="K91" s="1579"/>
      <c r="L91" s="1579"/>
      <c r="M91" s="1580" t="s">
        <v>14</v>
      </c>
      <c r="N91" s="1580"/>
      <c r="O91" s="1580"/>
      <c r="P91" s="1580" t="s">
        <v>15</v>
      </c>
      <c r="Q91" s="1580"/>
      <c r="R91" s="1580"/>
      <c r="S91" s="1580"/>
      <c r="T91" s="1560" t="s">
        <v>16</v>
      </c>
      <c r="U91" s="1561"/>
      <c r="V91" s="1561"/>
      <c r="W91" s="1562"/>
      <c r="X91" s="1560" t="s">
        <v>17</v>
      </c>
      <c r="Y91" s="1561"/>
      <c r="Z91" s="1561"/>
      <c r="AA91" s="1562"/>
      <c r="AB91" s="1560" t="s">
        <v>18</v>
      </c>
      <c r="AC91" s="1561"/>
      <c r="AD91" s="1561"/>
      <c r="AE91" s="1562"/>
      <c r="AF91" s="1552">
        <f>IF(AF87="","",AF87)</f>
        <v>3</v>
      </c>
      <c r="AG91" s="1553"/>
      <c r="AH91" s="1563" t="s">
        <v>19</v>
      </c>
      <c r="AI91" s="1564"/>
      <c r="AJ91" s="1552">
        <f>AJ87</f>
        <v>4</v>
      </c>
      <c r="AK91" s="1553"/>
      <c r="AL91" s="1554" t="s">
        <v>20</v>
      </c>
      <c r="AM91" s="1555"/>
      <c r="AP91" s="1560" t="s">
        <v>16</v>
      </c>
      <c r="AQ91" s="1561"/>
      <c r="AR91" s="1561"/>
      <c r="AS91" s="1562"/>
      <c r="AT91" s="1560" t="s">
        <v>17</v>
      </c>
      <c r="AU91" s="1561"/>
      <c r="AV91" s="1561"/>
      <c r="AW91" s="1562"/>
      <c r="AX91" s="1560" t="s">
        <v>18</v>
      </c>
      <c r="AY91" s="1561"/>
      <c r="AZ91" s="1561"/>
      <c r="BA91" s="1562"/>
      <c r="BB91" s="1552">
        <f>IF(BB87="","",BB87)</f>
        <v>9</v>
      </c>
      <c r="BC91" s="1553"/>
      <c r="BD91" s="1563" t="s">
        <v>19</v>
      </c>
      <c r="BE91" s="1564"/>
      <c r="BF91" s="1552">
        <f>BF87</f>
        <v>10</v>
      </c>
      <c r="BG91" s="1553"/>
      <c r="BH91" s="1554" t="s">
        <v>20</v>
      </c>
      <c r="BI91" s="1555"/>
      <c r="BJ91" s="346"/>
      <c r="BL91" s="346"/>
      <c r="BM91" s="346"/>
      <c r="BN91" s="346"/>
      <c r="BO91" s="346"/>
      <c r="BP91" s="346"/>
      <c r="BQ91" s="346"/>
      <c r="BR91" s="346"/>
      <c r="BS91" s="346"/>
      <c r="BT91" s="346"/>
      <c r="BU91" s="346"/>
      <c r="BV91" s="346"/>
      <c r="BW91" s="346"/>
      <c r="BX91" s="346"/>
      <c r="BY91" s="346"/>
      <c r="BZ91" s="346"/>
      <c r="CA91" s="346"/>
      <c r="CB91" s="346"/>
      <c r="CC91" s="346"/>
      <c r="CD91" s="346"/>
      <c r="CE91" s="346"/>
    </row>
    <row r="92" spans="1:83" x14ac:dyDescent="0.2">
      <c r="B92" s="1556" t="s">
        <v>33</v>
      </c>
      <c r="C92" s="1558" t="s">
        <v>34</v>
      </c>
      <c r="D92" s="1559"/>
      <c r="E92" s="1549" t="s">
        <v>470</v>
      </c>
      <c r="F92" s="1551"/>
      <c r="G92" s="1551"/>
      <c r="H92" s="1551"/>
      <c r="I92" s="350" t="s">
        <v>35</v>
      </c>
      <c r="J92" s="1510">
        <f t="shared" ref="J92:J100" si="3">SUM(T92:AA92)</f>
        <v>5000</v>
      </c>
      <c r="K92" s="1508"/>
      <c r="L92" s="1508"/>
      <c r="M92" s="1530"/>
      <c r="N92" s="1530"/>
      <c r="O92" s="1530"/>
      <c r="P92" s="1530"/>
      <c r="Q92" s="1530"/>
      <c r="R92" s="1530"/>
      <c r="S92" s="1530"/>
      <c r="T92" s="1521"/>
      <c r="U92" s="1521"/>
      <c r="V92" s="1521"/>
      <c r="W92" s="1522"/>
      <c r="X92" s="1521">
        <v>5000</v>
      </c>
      <c r="Y92" s="1521"/>
      <c r="Z92" s="1521"/>
      <c r="AA92" s="1521"/>
      <c r="AB92" s="1520"/>
      <c r="AC92" s="1521"/>
      <c r="AD92" s="1521"/>
      <c r="AE92" s="1522"/>
      <c r="AF92" s="1520"/>
      <c r="AG92" s="1521"/>
      <c r="AH92" s="1521"/>
      <c r="AI92" s="1522"/>
      <c r="AJ92" s="1515">
        <v>5000</v>
      </c>
      <c r="AK92" s="1515"/>
      <c r="AL92" s="1515"/>
      <c r="AM92" s="1516"/>
      <c r="AP92" s="1520"/>
      <c r="AQ92" s="1521"/>
      <c r="AR92" s="1521"/>
      <c r="AS92" s="1522"/>
      <c r="AT92" s="1521">
        <v>5000</v>
      </c>
      <c r="AU92" s="1521"/>
      <c r="AV92" s="1521"/>
      <c r="AW92" s="1521"/>
      <c r="AX92" s="1520"/>
      <c r="AY92" s="1521"/>
      <c r="AZ92" s="1521"/>
      <c r="BA92" s="1522"/>
      <c r="BB92" s="1520">
        <v>5000</v>
      </c>
      <c r="BC92" s="1521"/>
      <c r="BD92" s="1521"/>
      <c r="BE92" s="1522"/>
      <c r="BF92" s="1515"/>
      <c r="BG92" s="1515"/>
      <c r="BH92" s="1515"/>
      <c r="BI92" s="1516"/>
      <c r="BJ92" s="346"/>
      <c r="BL92" s="346"/>
      <c r="BM92" s="346"/>
      <c r="BN92" s="346"/>
      <c r="BO92" s="346"/>
      <c r="BP92" s="346"/>
      <c r="BQ92" s="346"/>
      <c r="BR92" s="346"/>
      <c r="BS92" s="346"/>
      <c r="BT92" s="346"/>
      <c r="BU92" s="346"/>
      <c r="BV92" s="346"/>
      <c r="BW92" s="346"/>
      <c r="BX92" s="346"/>
      <c r="BY92" s="346"/>
      <c r="BZ92" s="346"/>
      <c r="CA92" s="346"/>
      <c r="CB92" s="346"/>
      <c r="CC92" s="346"/>
      <c r="CD92" s="346"/>
      <c r="CE92" s="346"/>
    </row>
    <row r="93" spans="1:83" x14ac:dyDescent="0.2">
      <c r="B93" s="1557"/>
      <c r="C93" s="1528" t="s">
        <v>133</v>
      </c>
      <c r="D93" s="1529"/>
      <c r="E93" s="1549"/>
      <c r="F93" s="1551"/>
      <c r="G93" s="1551"/>
      <c r="H93" s="1551"/>
      <c r="I93" s="350" t="s">
        <v>37</v>
      </c>
      <c r="J93" s="1510">
        <f t="shared" si="3"/>
        <v>0</v>
      </c>
      <c r="K93" s="1508"/>
      <c r="L93" s="1508"/>
      <c r="M93" s="1530"/>
      <c r="N93" s="1530"/>
      <c r="O93" s="1530"/>
      <c r="P93" s="1530"/>
      <c r="Q93" s="1530"/>
      <c r="R93" s="1530"/>
      <c r="S93" s="1530"/>
      <c r="T93" s="1521"/>
      <c r="U93" s="1521"/>
      <c r="V93" s="1521"/>
      <c r="W93" s="1522"/>
      <c r="X93" s="1521"/>
      <c r="Y93" s="1521"/>
      <c r="Z93" s="1521"/>
      <c r="AA93" s="1521"/>
      <c r="AB93" s="1520"/>
      <c r="AC93" s="1521"/>
      <c r="AD93" s="1521"/>
      <c r="AE93" s="1522"/>
      <c r="AF93" s="1520"/>
      <c r="AG93" s="1521"/>
      <c r="AH93" s="1521"/>
      <c r="AI93" s="1522"/>
      <c r="AJ93" s="1515"/>
      <c r="AK93" s="1515"/>
      <c r="AL93" s="1515"/>
      <c r="AM93" s="1516"/>
      <c r="AP93" s="1520"/>
      <c r="AQ93" s="1521"/>
      <c r="AR93" s="1521"/>
      <c r="AS93" s="1522"/>
      <c r="AT93" s="1521"/>
      <c r="AU93" s="1521"/>
      <c r="AV93" s="1521"/>
      <c r="AW93" s="1521"/>
      <c r="AX93" s="1520"/>
      <c r="AY93" s="1521"/>
      <c r="AZ93" s="1521"/>
      <c r="BA93" s="1522"/>
      <c r="BB93" s="1520"/>
      <c r="BC93" s="1521"/>
      <c r="BD93" s="1521"/>
      <c r="BE93" s="1522"/>
      <c r="BF93" s="1515"/>
      <c r="BG93" s="1515"/>
      <c r="BH93" s="1515"/>
      <c r="BI93" s="1516"/>
      <c r="BJ93" s="346"/>
      <c r="BL93" s="346"/>
      <c r="BM93" s="346"/>
      <c r="BN93" s="346"/>
      <c r="BO93" s="346"/>
      <c r="BP93" s="346"/>
      <c r="BQ93" s="346"/>
      <c r="BR93" s="346"/>
      <c r="BS93" s="346"/>
      <c r="BT93" s="346"/>
      <c r="BU93" s="346"/>
      <c r="BV93" s="346"/>
      <c r="BW93" s="346"/>
      <c r="BX93" s="346"/>
      <c r="BY93" s="346"/>
      <c r="BZ93" s="346"/>
      <c r="CA93" s="346"/>
      <c r="CB93" s="346"/>
      <c r="CC93" s="346"/>
      <c r="CD93" s="346"/>
      <c r="CE93" s="346"/>
    </row>
    <row r="94" spans="1:83" x14ac:dyDescent="0.2">
      <c r="B94" s="1557"/>
      <c r="C94" s="1549"/>
      <c r="D94" s="1550"/>
      <c r="E94" s="1549"/>
      <c r="F94" s="1551"/>
      <c r="G94" s="1551"/>
      <c r="H94" s="1551"/>
      <c r="I94" s="350" t="s">
        <v>39</v>
      </c>
      <c r="J94" s="1510">
        <f t="shared" si="3"/>
        <v>0</v>
      </c>
      <c r="K94" s="1508"/>
      <c r="L94" s="1509"/>
      <c r="M94" s="1514"/>
      <c r="N94" s="1515"/>
      <c r="O94" s="1516"/>
      <c r="P94" s="1514"/>
      <c r="Q94" s="1515"/>
      <c r="R94" s="1515"/>
      <c r="S94" s="1516"/>
      <c r="T94" s="1520"/>
      <c r="U94" s="1521"/>
      <c r="V94" s="1521"/>
      <c r="W94" s="1522"/>
      <c r="X94" s="1520"/>
      <c r="Y94" s="1521"/>
      <c r="Z94" s="1521"/>
      <c r="AA94" s="1522"/>
      <c r="AB94" s="1520"/>
      <c r="AC94" s="1521"/>
      <c r="AD94" s="1521"/>
      <c r="AE94" s="1522"/>
      <c r="AF94" s="1520"/>
      <c r="AG94" s="1521"/>
      <c r="AH94" s="1521"/>
      <c r="AI94" s="1522"/>
      <c r="AJ94" s="1514"/>
      <c r="AK94" s="1515"/>
      <c r="AL94" s="1515"/>
      <c r="AM94" s="1516"/>
      <c r="AP94" s="1520"/>
      <c r="AQ94" s="1521"/>
      <c r="AR94" s="1521"/>
      <c r="AS94" s="1522"/>
      <c r="AT94" s="1520"/>
      <c r="AU94" s="1521"/>
      <c r="AV94" s="1521"/>
      <c r="AW94" s="1522"/>
      <c r="AX94" s="1520"/>
      <c r="AY94" s="1521"/>
      <c r="AZ94" s="1521"/>
      <c r="BA94" s="1522"/>
      <c r="BB94" s="1520"/>
      <c r="BC94" s="1521"/>
      <c r="BD94" s="1521"/>
      <c r="BE94" s="1522"/>
      <c r="BF94" s="1514"/>
      <c r="BG94" s="1515"/>
      <c r="BH94" s="1515"/>
      <c r="BI94" s="1516"/>
      <c r="BJ94" s="346"/>
      <c r="BL94" s="346"/>
      <c r="BM94" s="346"/>
      <c r="BN94" s="346"/>
      <c r="BO94" s="346"/>
      <c r="BP94" s="346"/>
      <c r="BQ94" s="346"/>
      <c r="BR94" s="346"/>
      <c r="BS94" s="346"/>
      <c r="BT94" s="346"/>
      <c r="BU94" s="346"/>
      <c r="BV94" s="346"/>
      <c r="BW94" s="346"/>
      <c r="BX94" s="346"/>
      <c r="BY94" s="346"/>
      <c r="BZ94" s="346"/>
      <c r="CA94" s="346"/>
      <c r="CB94" s="346"/>
      <c r="CC94" s="346"/>
      <c r="CD94" s="346"/>
      <c r="CE94" s="346"/>
    </row>
    <row r="95" spans="1:83" x14ac:dyDescent="0.2">
      <c r="B95" s="1544" t="s">
        <v>43</v>
      </c>
      <c r="C95" s="1540" t="s">
        <v>44</v>
      </c>
      <c r="D95" s="1528"/>
      <c r="E95" s="1528" t="s">
        <v>45</v>
      </c>
      <c r="F95" s="1529"/>
      <c r="G95" s="1529"/>
      <c r="H95" s="1529"/>
      <c r="I95" s="350" t="s">
        <v>46</v>
      </c>
      <c r="J95" s="1510">
        <f t="shared" si="3"/>
        <v>15000</v>
      </c>
      <c r="K95" s="1508"/>
      <c r="L95" s="1508"/>
      <c r="M95" s="1530"/>
      <c r="N95" s="1530"/>
      <c r="O95" s="1530"/>
      <c r="P95" s="1530"/>
      <c r="Q95" s="1530"/>
      <c r="R95" s="1530"/>
      <c r="S95" s="1530"/>
      <c r="T95" s="1521">
        <v>10100</v>
      </c>
      <c r="U95" s="1521"/>
      <c r="V95" s="1521"/>
      <c r="W95" s="1522"/>
      <c r="X95" s="1521">
        <v>4900</v>
      </c>
      <c r="Y95" s="1521"/>
      <c r="Z95" s="1521"/>
      <c r="AA95" s="1521"/>
      <c r="AB95" s="1520"/>
      <c r="AC95" s="1521"/>
      <c r="AD95" s="1521"/>
      <c r="AE95" s="1522"/>
      <c r="AF95" s="1520">
        <v>10100</v>
      </c>
      <c r="AG95" s="1521"/>
      <c r="AH95" s="1521"/>
      <c r="AI95" s="1522"/>
      <c r="AJ95" s="1515">
        <v>4900</v>
      </c>
      <c r="AK95" s="1515"/>
      <c r="AL95" s="1515"/>
      <c r="AM95" s="1516"/>
      <c r="AP95" s="1520">
        <v>10100</v>
      </c>
      <c r="AQ95" s="1521"/>
      <c r="AR95" s="1521"/>
      <c r="AS95" s="1522"/>
      <c r="AT95" s="1521">
        <v>4900</v>
      </c>
      <c r="AU95" s="1521"/>
      <c r="AV95" s="1521"/>
      <c r="AW95" s="1521"/>
      <c r="AX95" s="1520">
        <v>10100</v>
      </c>
      <c r="AY95" s="1521"/>
      <c r="AZ95" s="1521"/>
      <c r="BA95" s="1522"/>
      <c r="BB95" s="1520">
        <v>4900</v>
      </c>
      <c r="BC95" s="1521"/>
      <c r="BD95" s="1521"/>
      <c r="BE95" s="1522"/>
      <c r="BF95" s="1515"/>
      <c r="BG95" s="1515"/>
      <c r="BH95" s="1515"/>
      <c r="BI95" s="1516"/>
      <c r="BJ95" s="346"/>
      <c r="BL95" s="346"/>
      <c r="BM95" s="346"/>
      <c r="BN95" s="346"/>
      <c r="BO95" s="346"/>
      <c r="BP95" s="346"/>
      <c r="BQ95" s="346"/>
      <c r="BR95" s="346"/>
      <c r="BS95" s="346"/>
      <c r="BT95" s="346"/>
      <c r="BU95" s="346"/>
      <c r="BV95" s="346"/>
      <c r="BW95" s="346"/>
      <c r="BX95" s="346"/>
      <c r="BY95" s="346"/>
      <c r="BZ95" s="346"/>
      <c r="CA95" s="346"/>
      <c r="CB95" s="346"/>
      <c r="CC95" s="346"/>
      <c r="CD95" s="346"/>
      <c r="CE95" s="346"/>
    </row>
    <row r="96" spans="1:83" x14ac:dyDescent="0.2">
      <c r="B96" s="1545"/>
      <c r="C96" s="1540"/>
      <c r="D96" s="1528"/>
      <c r="E96" s="1535"/>
      <c r="F96" s="1536"/>
      <c r="G96" s="1536"/>
      <c r="H96" s="1536"/>
      <c r="I96" s="351" t="s">
        <v>47</v>
      </c>
      <c r="J96" s="1510">
        <f t="shared" si="3"/>
        <v>0</v>
      </c>
      <c r="K96" s="1508"/>
      <c r="L96" s="1508"/>
      <c r="M96" s="1530"/>
      <c r="N96" s="1530"/>
      <c r="O96" s="1530"/>
      <c r="P96" s="1530"/>
      <c r="Q96" s="1530"/>
      <c r="R96" s="1530"/>
      <c r="S96" s="1530"/>
      <c r="T96" s="1521"/>
      <c r="U96" s="1521"/>
      <c r="V96" s="1521"/>
      <c r="W96" s="1522"/>
      <c r="X96" s="1521"/>
      <c r="Y96" s="1521"/>
      <c r="Z96" s="1521"/>
      <c r="AA96" s="1521"/>
      <c r="AB96" s="1520"/>
      <c r="AC96" s="1521"/>
      <c r="AD96" s="1521"/>
      <c r="AE96" s="1522"/>
      <c r="AF96" s="1520"/>
      <c r="AG96" s="1521"/>
      <c r="AH96" s="1521"/>
      <c r="AI96" s="1522"/>
      <c r="AJ96" s="1515"/>
      <c r="AK96" s="1515"/>
      <c r="AL96" s="1515"/>
      <c r="AM96" s="1516"/>
      <c r="AP96" s="1520"/>
      <c r="AQ96" s="1521"/>
      <c r="AR96" s="1521"/>
      <c r="AS96" s="1522"/>
      <c r="AT96" s="1521"/>
      <c r="AU96" s="1521"/>
      <c r="AV96" s="1521"/>
      <c r="AW96" s="1521"/>
      <c r="AX96" s="1520"/>
      <c r="AY96" s="1521"/>
      <c r="AZ96" s="1521"/>
      <c r="BA96" s="1522"/>
      <c r="BB96" s="1520"/>
      <c r="BC96" s="1521"/>
      <c r="BD96" s="1521"/>
      <c r="BE96" s="1522"/>
      <c r="BF96" s="1515"/>
      <c r="BG96" s="1515"/>
      <c r="BH96" s="1515"/>
      <c r="BI96" s="1516"/>
      <c r="BJ96" s="346"/>
      <c r="BL96" s="346"/>
      <c r="BM96" s="346"/>
      <c r="BN96" s="346"/>
      <c r="BO96" s="346"/>
      <c r="BP96" s="346"/>
      <c r="BQ96" s="346"/>
      <c r="BR96" s="346"/>
      <c r="BS96" s="346"/>
      <c r="BT96" s="346"/>
      <c r="BU96" s="346"/>
      <c r="BV96" s="346"/>
      <c r="BW96" s="346"/>
      <c r="BX96" s="346"/>
      <c r="BY96" s="346"/>
      <c r="BZ96" s="346"/>
      <c r="CA96" s="346"/>
      <c r="CB96" s="346"/>
      <c r="CC96" s="346"/>
      <c r="CD96" s="346"/>
      <c r="CE96" s="346"/>
    </row>
    <row r="97" spans="2:83" x14ac:dyDescent="0.2">
      <c r="B97" s="1546"/>
      <c r="C97" s="1540" t="s">
        <v>48</v>
      </c>
      <c r="D97" s="1528"/>
      <c r="E97" s="1535"/>
      <c r="F97" s="1536"/>
      <c r="G97" s="1536"/>
      <c r="H97" s="1536"/>
      <c r="I97" s="351" t="s">
        <v>49</v>
      </c>
      <c r="J97" s="1547">
        <f t="shared" si="3"/>
        <v>0</v>
      </c>
      <c r="K97" s="1548"/>
      <c r="L97" s="1548"/>
      <c r="M97" s="1530"/>
      <c r="N97" s="1530"/>
      <c r="O97" s="1530"/>
      <c r="P97" s="1530"/>
      <c r="Q97" s="1530"/>
      <c r="R97" s="1530"/>
      <c r="S97" s="1530"/>
      <c r="T97" s="1521"/>
      <c r="U97" s="1521"/>
      <c r="V97" s="1521"/>
      <c r="W97" s="1522"/>
      <c r="X97" s="1542"/>
      <c r="Y97" s="1542"/>
      <c r="Z97" s="1542"/>
      <c r="AA97" s="1542"/>
      <c r="AB97" s="1541"/>
      <c r="AC97" s="1542"/>
      <c r="AD97" s="1542"/>
      <c r="AE97" s="1543"/>
      <c r="AF97" s="1541"/>
      <c r="AG97" s="1542"/>
      <c r="AH97" s="1542"/>
      <c r="AI97" s="1543"/>
      <c r="AJ97" s="1538"/>
      <c r="AK97" s="1538"/>
      <c r="AL97" s="1538"/>
      <c r="AM97" s="1539"/>
      <c r="AP97" s="1520"/>
      <c r="AQ97" s="1521"/>
      <c r="AR97" s="1521"/>
      <c r="AS97" s="1522"/>
      <c r="AT97" s="1542"/>
      <c r="AU97" s="1542"/>
      <c r="AV97" s="1542"/>
      <c r="AW97" s="1542"/>
      <c r="AX97" s="1541"/>
      <c r="AY97" s="1542"/>
      <c r="AZ97" s="1542"/>
      <c r="BA97" s="1543"/>
      <c r="BB97" s="1541"/>
      <c r="BC97" s="1542"/>
      <c r="BD97" s="1542"/>
      <c r="BE97" s="1543"/>
      <c r="BF97" s="1538"/>
      <c r="BG97" s="1538"/>
      <c r="BH97" s="1538"/>
      <c r="BI97" s="1539"/>
      <c r="BJ97" s="346"/>
      <c r="BL97" s="346"/>
      <c r="BM97" s="346"/>
      <c r="BN97" s="346"/>
      <c r="BO97" s="346"/>
      <c r="BP97" s="346"/>
      <c r="BQ97" s="346"/>
      <c r="BR97" s="346"/>
      <c r="BS97" s="346"/>
      <c r="BT97" s="346"/>
      <c r="BU97" s="346"/>
      <c r="BV97" s="346"/>
      <c r="BW97" s="346"/>
      <c r="BX97" s="346"/>
      <c r="BY97" s="346"/>
      <c r="BZ97" s="346"/>
      <c r="CA97" s="346"/>
      <c r="CB97" s="346"/>
      <c r="CC97" s="346"/>
      <c r="CD97" s="346"/>
      <c r="CE97" s="346"/>
    </row>
    <row r="98" spans="2:83" x14ac:dyDescent="0.2">
      <c r="B98" s="1540" t="s">
        <v>50</v>
      </c>
      <c r="C98" s="1540"/>
      <c r="D98" s="1528"/>
      <c r="E98" s="1535"/>
      <c r="F98" s="1536"/>
      <c r="G98" s="1536"/>
      <c r="H98" s="1536"/>
      <c r="I98" s="1536"/>
      <c r="J98" s="1510">
        <f t="shared" si="3"/>
        <v>0</v>
      </c>
      <c r="K98" s="1508"/>
      <c r="L98" s="1508"/>
      <c r="M98" s="1530"/>
      <c r="N98" s="1530"/>
      <c r="O98" s="1530"/>
      <c r="P98" s="1530"/>
      <c r="Q98" s="1530"/>
      <c r="R98" s="1530"/>
      <c r="S98" s="1530"/>
      <c r="T98" s="1521"/>
      <c r="U98" s="1521"/>
      <c r="V98" s="1521"/>
      <c r="W98" s="1522"/>
      <c r="X98" s="1521"/>
      <c r="Y98" s="1521"/>
      <c r="Z98" s="1521"/>
      <c r="AA98" s="1521"/>
      <c r="AB98" s="1520"/>
      <c r="AC98" s="1521"/>
      <c r="AD98" s="1521"/>
      <c r="AE98" s="1522"/>
      <c r="AF98" s="1520"/>
      <c r="AG98" s="1521"/>
      <c r="AH98" s="1521"/>
      <c r="AI98" s="1522"/>
      <c r="AJ98" s="1515"/>
      <c r="AK98" s="1515"/>
      <c r="AL98" s="1515"/>
      <c r="AM98" s="1516"/>
      <c r="AP98" s="1520"/>
      <c r="AQ98" s="1521"/>
      <c r="AR98" s="1521"/>
      <c r="AS98" s="1522"/>
      <c r="AT98" s="1521"/>
      <c r="AU98" s="1521"/>
      <c r="AV98" s="1521"/>
      <c r="AW98" s="1521"/>
      <c r="AX98" s="1520"/>
      <c r="AY98" s="1521"/>
      <c r="AZ98" s="1521"/>
      <c r="BA98" s="1522"/>
      <c r="BB98" s="1520"/>
      <c r="BC98" s="1521"/>
      <c r="BD98" s="1521"/>
      <c r="BE98" s="1522"/>
      <c r="BF98" s="1515"/>
      <c r="BG98" s="1515"/>
      <c r="BH98" s="1515"/>
      <c r="BI98" s="1516"/>
      <c r="BJ98" s="346"/>
      <c r="BL98" s="346"/>
      <c r="BM98" s="346"/>
      <c r="BN98" s="346"/>
      <c r="BO98" s="346"/>
      <c r="BP98" s="346"/>
      <c r="BQ98" s="346"/>
      <c r="BR98" s="346"/>
      <c r="BS98" s="346"/>
      <c r="BT98" s="346"/>
      <c r="BU98" s="346"/>
      <c r="BV98" s="346"/>
      <c r="BW98" s="346"/>
      <c r="BX98" s="346"/>
      <c r="BY98" s="346"/>
      <c r="BZ98" s="346"/>
      <c r="CA98" s="346"/>
      <c r="CB98" s="346"/>
      <c r="CC98" s="346"/>
      <c r="CD98" s="346"/>
      <c r="CE98" s="346"/>
    </row>
    <row r="99" spans="2:83" x14ac:dyDescent="0.2">
      <c r="B99" s="1533" t="s">
        <v>372</v>
      </c>
      <c r="C99" s="1533"/>
      <c r="D99" s="1534"/>
      <c r="E99" s="1535"/>
      <c r="F99" s="1536"/>
      <c r="G99" s="1536"/>
      <c r="H99" s="1536"/>
      <c r="I99" s="1536"/>
      <c r="J99" s="1510">
        <f t="shared" si="3"/>
        <v>0</v>
      </c>
      <c r="K99" s="1508"/>
      <c r="L99" s="1508"/>
      <c r="M99" s="1530"/>
      <c r="N99" s="1530"/>
      <c r="O99" s="1530"/>
      <c r="P99" s="1537"/>
      <c r="Q99" s="1537"/>
      <c r="R99" s="1537"/>
      <c r="S99" s="1537"/>
      <c r="T99" s="1524">
        <v>-50</v>
      </c>
      <c r="U99" s="1524"/>
      <c r="V99" s="1524"/>
      <c r="W99" s="1525"/>
      <c r="X99" s="1531">
        <v>50</v>
      </c>
      <c r="Y99" s="1531"/>
      <c r="Z99" s="1531"/>
      <c r="AA99" s="1531"/>
      <c r="AB99" s="1523"/>
      <c r="AC99" s="1524"/>
      <c r="AD99" s="1524"/>
      <c r="AE99" s="1525"/>
      <c r="AF99" s="1523">
        <v>-50</v>
      </c>
      <c r="AG99" s="1524"/>
      <c r="AH99" s="1524"/>
      <c r="AI99" s="1525"/>
      <c r="AJ99" s="1531">
        <v>50</v>
      </c>
      <c r="AK99" s="1531"/>
      <c r="AL99" s="1531"/>
      <c r="AM99" s="1532"/>
      <c r="AP99" s="1523">
        <v>-50</v>
      </c>
      <c r="AQ99" s="1524"/>
      <c r="AR99" s="1524"/>
      <c r="AS99" s="1525"/>
      <c r="AT99" s="1531">
        <v>50</v>
      </c>
      <c r="AU99" s="1531"/>
      <c r="AV99" s="1531"/>
      <c r="AW99" s="1531"/>
      <c r="AX99" s="1523">
        <v>-50</v>
      </c>
      <c r="AY99" s="1524"/>
      <c r="AZ99" s="1524"/>
      <c r="BA99" s="1525"/>
      <c r="BB99" s="1523">
        <v>50</v>
      </c>
      <c r="BC99" s="1524"/>
      <c r="BD99" s="1524"/>
      <c r="BE99" s="1525"/>
      <c r="BF99" s="1515"/>
      <c r="BG99" s="1515"/>
      <c r="BH99" s="1515"/>
      <c r="BI99" s="1516"/>
      <c r="BJ99" s="346"/>
      <c r="BL99" s="346"/>
      <c r="BM99" s="346"/>
      <c r="BN99" s="346"/>
      <c r="BO99" s="346"/>
      <c r="BP99" s="346"/>
      <c r="BQ99" s="346"/>
      <c r="BR99" s="346"/>
      <c r="BS99" s="346"/>
      <c r="BT99" s="346"/>
      <c r="BU99" s="346"/>
      <c r="BV99" s="346"/>
      <c r="BW99" s="346"/>
      <c r="BX99" s="346"/>
      <c r="BY99" s="346"/>
      <c r="BZ99" s="346"/>
      <c r="CA99" s="346"/>
      <c r="CB99" s="346"/>
      <c r="CC99" s="346"/>
      <c r="CD99" s="346"/>
      <c r="CE99" s="346"/>
    </row>
    <row r="100" spans="2:83" x14ac:dyDescent="0.2">
      <c r="B100" s="1526" t="s">
        <v>51</v>
      </c>
      <c r="C100" s="1526"/>
      <c r="D100" s="1527"/>
      <c r="E100" s="1528"/>
      <c r="F100" s="1529"/>
      <c r="G100" s="1529"/>
      <c r="H100" s="1529"/>
      <c r="I100" s="1529"/>
      <c r="J100" s="1510">
        <f t="shared" si="3"/>
        <v>0</v>
      </c>
      <c r="K100" s="1508"/>
      <c r="L100" s="1508"/>
      <c r="M100" s="1530"/>
      <c r="N100" s="1530"/>
      <c r="O100" s="1530"/>
      <c r="P100" s="1530"/>
      <c r="Q100" s="1530"/>
      <c r="R100" s="1530"/>
      <c r="S100" s="1530"/>
      <c r="T100" s="1521"/>
      <c r="U100" s="1521"/>
      <c r="V100" s="1521"/>
      <c r="W100" s="1522"/>
      <c r="X100" s="1512"/>
      <c r="Y100" s="1512"/>
      <c r="Z100" s="1512"/>
      <c r="AA100" s="1512"/>
      <c r="AB100" s="1511"/>
      <c r="AC100" s="1512"/>
      <c r="AD100" s="1512"/>
      <c r="AE100" s="1513"/>
      <c r="AF100" s="1511"/>
      <c r="AG100" s="1512"/>
      <c r="AH100" s="1512"/>
      <c r="AI100" s="1513"/>
      <c r="AJ100" s="1514"/>
      <c r="AK100" s="1515"/>
      <c r="AL100" s="1515"/>
      <c r="AM100" s="1516"/>
      <c r="AP100" s="1520"/>
      <c r="AQ100" s="1521"/>
      <c r="AR100" s="1521"/>
      <c r="AS100" s="1522"/>
      <c r="AT100" s="1512"/>
      <c r="AU100" s="1512"/>
      <c r="AV100" s="1512"/>
      <c r="AW100" s="1512"/>
      <c r="AX100" s="1511"/>
      <c r="AY100" s="1512"/>
      <c r="AZ100" s="1512"/>
      <c r="BA100" s="1513"/>
      <c r="BB100" s="1511"/>
      <c r="BC100" s="1512"/>
      <c r="BD100" s="1512"/>
      <c r="BE100" s="1513"/>
      <c r="BF100" s="1514"/>
      <c r="BG100" s="1515"/>
      <c r="BH100" s="1515"/>
      <c r="BI100" s="1516"/>
      <c r="BJ100" s="346"/>
      <c r="BL100" s="346"/>
      <c r="BM100" s="346"/>
      <c r="BN100" s="346"/>
      <c r="BO100" s="346"/>
      <c r="BP100" s="346"/>
      <c r="BQ100" s="346"/>
      <c r="BR100" s="346"/>
      <c r="BS100" s="346"/>
      <c r="BT100" s="346"/>
      <c r="BU100" s="346"/>
      <c r="BV100" s="346"/>
      <c r="BW100" s="346"/>
      <c r="BX100" s="346"/>
      <c r="BY100" s="346"/>
      <c r="BZ100" s="346"/>
      <c r="CA100" s="346"/>
      <c r="CB100" s="346"/>
      <c r="CC100" s="346"/>
      <c r="CD100" s="346"/>
      <c r="CE100" s="346"/>
    </row>
    <row r="101" spans="2:83" x14ac:dyDescent="0.2">
      <c r="B101" s="1517" t="s">
        <v>24</v>
      </c>
      <c r="C101" s="1518"/>
      <c r="D101" s="1518"/>
      <c r="E101" s="1518"/>
      <c r="F101" s="1518"/>
      <c r="G101" s="1518"/>
      <c r="H101" s="1518"/>
      <c r="I101" s="1518"/>
      <c r="J101" s="1510">
        <f>SUM(J92:L100)</f>
        <v>20000</v>
      </c>
      <c r="K101" s="1508"/>
      <c r="L101" s="1508"/>
      <c r="M101" s="1519">
        <f>SUM(M92:O100)</f>
        <v>0</v>
      </c>
      <c r="N101" s="1519"/>
      <c r="O101" s="1519"/>
      <c r="P101" s="1519">
        <f>SUM(P92:S100)</f>
        <v>0</v>
      </c>
      <c r="Q101" s="1519"/>
      <c r="R101" s="1519"/>
      <c r="S101" s="1519"/>
      <c r="T101" s="1507">
        <f>SUM(T92:W100)</f>
        <v>10050</v>
      </c>
      <c r="U101" s="1508"/>
      <c r="V101" s="1508"/>
      <c r="W101" s="1509"/>
      <c r="X101" s="1507">
        <f>SUM(X92:AA100)</f>
        <v>9950</v>
      </c>
      <c r="Y101" s="1508"/>
      <c r="Z101" s="1508"/>
      <c r="AA101" s="1509"/>
      <c r="AB101" s="1507">
        <f>SUM(AB92:AE100)</f>
        <v>0</v>
      </c>
      <c r="AC101" s="1508"/>
      <c r="AD101" s="1508"/>
      <c r="AE101" s="1509"/>
      <c r="AF101" s="1507">
        <f>SUM(AF92:AI100)</f>
        <v>10050</v>
      </c>
      <c r="AG101" s="1508"/>
      <c r="AH101" s="1508"/>
      <c r="AI101" s="1509"/>
      <c r="AJ101" s="1507">
        <f>SUM(AJ92:AM100)</f>
        <v>9950</v>
      </c>
      <c r="AK101" s="1508"/>
      <c r="AL101" s="1508"/>
      <c r="AM101" s="1509"/>
      <c r="AP101" s="1510">
        <f>SUM(AP92:AS100)</f>
        <v>10050</v>
      </c>
      <c r="AQ101" s="1508"/>
      <c r="AR101" s="1508"/>
      <c r="AS101" s="1509"/>
      <c r="AT101" s="1507">
        <f>SUM(AT92:AW100)</f>
        <v>9950</v>
      </c>
      <c r="AU101" s="1508"/>
      <c r="AV101" s="1508"/>
      <c r="AW101" s="1509"/>
      <c r="AX101" s="1507">
        <f>SUM(AX92:BA100)</f>
        <v>10050</v>
      </c>
      <c r="AY101" s="1508"/>
      <c r="AZ101" s="1508"/>
      <c r="BA101" s="1509"/>
      <c r="BB101" s="1507">
        <f>SUM(BB92:BE100)</f>
        <v>9950</v>
      </c>
      <c r="BC101" s="1508"/>
      <c r="BD101" s="1508"/>
      <c r="BE101" s="1509"/>
      <c r="BF101" s="1507">
        <f>SUM(BF92:BI100)</f>
        <v>0</v>
      </c>
      <c r="BG101" s="1508"/>
      <c r="BH101" s="1508"/>
      <c r="BI101" s="1509"/>
      <c r="BJ101" s="346"/>
      <c r="BL101" s="346"/>
      <c r="BM101" s="346"/>
      <c r="BN101" s="346"/>
      <c r="BO101" s="346"/>
      <c r="BP101" s="346"/>
      <c r="BQ101" s="346"/>
      <c r="BR101" s="346"/>
      <c r="BS101" s="346"/>
      <c r="BT101" s="346"/>
      <c r="BU101" s="346"/>
      <c r="BV101" s="346"/>
      <c r="BW101" s="346"/>
      <c r="BX101" s="346"/>
      <c r="BY101" s="346"/>
      <c r="BZ101" s="346"/>
      <c r="CA101" s="346"/>
      <c r="CB101" s="346"/>
      <c r="CC101" s="346"/>
      <c r="CD101" s="346"/>
      <c r="CE101" s="346"/>
    </row>
  </sheetData>
  <mergeCells count="1068">
    <mergeCell ref="A1:CE2"/>
    <mergeCell ref="B6:C7"/>
    <mergeCell ref="AP6:BA7"/>
    <mergeCell ref="BL6:BW7"/>
    <mergeCell ref="B8:E9"/>
    <mergeCell ref="F8:I9"/>
    <mergeCell ref="J8:AA8"/>
    <mergeCell ref="AB8:AM8"/>
    <mergeCell ref="AP8:AW8"/>
    <mergeCell ref="AX8:BI8"/>
    <mergeCell ref="BX9:BY9"/>
    <mergeCell ref="BZ9:CA9"/>
    <mergeCell ref="CB9:CC9"/>
    <mergeCell ref="CD9:CE9"/>
    <mergeCell ref="BD9:BE9"/>
    <mergeCell ref="BF9:BG9"/>
    <mergeCell ref="BH9:BI9"/>
    <mergeCell ref="BL9:BO9"/>
    <mergeCell ref="BP9:BS9"/>
    <mergeCell ref="BT9:BW9"/>
    <mergeCell ref="AJ9:AK9"/>
    <mergeCell ref="AL9:AM9"/>
    <mergeCell ref="AP9:AS9"/>
    <mergeCell ref="AT9:AW9"/>
    <mergeCell ref="AX9:BA9"/>
    <mergeCell ref="BB9:BC9"/>
    <mergeCell ref="BL8:BS8"/>
    <mergeCell ref="BT8:CE8"/>
    <mergeCell ref="J9:L9"/>
    <mergeCell ref="M9:O9"/>
    <mergeCell ref="P9:S9"/>
    <mergeCell ref="T9:W9"/>
    <mergeCell ref="X9:AA9"/>
    <mergeCell ref="AB9:AE9"/>
    <mergeCell ref="AF9:AG9"/>
    <mergeCell ref="AH9:AI9"/>
    <mergeCell ref="BX10:CA10"/>
    <mergeCell ref="CB10:CE10"/>
    <mergeCell ref="B11:H11"/>
    <mergeCell ref="J11:L11"/>
    <mergeCell ref="M11:O11"/>
    <mergeCell ref="P11:S11"/>
    <mergeCell ref="T11:W11"/>
    <mergeCell ref="X11:AA11"/>
    <mergeCell ref="AB11:AE11"/>
    <mergeCell ref="AF11:AI11"/>
    <mergeCell ref="AX10:BA10"/>
    <mergeCell ref="BB10:BE10"/>
    <mergeCell ref="BF10:BI10"/>
    <mergeCell ref="BL10:BO10"/>
    <mergeCell ref="BP10:BS10"/>
    <mergeCell ref="BT10:BW10"/>
    <mergeCell ref="X10:AA10"/>
    <mergeCell ref="AB10:AE10"/>
    <mergeCell ref="AF10:AI10"/>
    <mergeCell ref="AJ10:AM10"/>
    <mergeCell ref="AP10:AS10"/>
    <mergeCell ref="AT10:AW10"/>
    <mergeCell ref="B10:E10"/>
    <mergeCell ref="F10:I10"/>
    <mergeCell ref="J10:L10"/>
    <mergeCell ref="M10:O10"/>
    <mergeCell ref="P10:S10"/>
    <mergeCell ref="T10:W10"/>
    <mergeCell ref="AJ13:AK13"/>
    <mergeCell ref="AL13:AM13"/>
    <mergeCell ref="B13:D13"/>
    <mergeCell ref="E13:I13"/>
    <mergeCell ref="J13:L13"/>
    <mergeCell ref="M13:O13"/>
    <mergeCell ref="P13:S13"/>
    <mergeCell ref="T13:W13"/>
    <mergeCell ref="BL11:BO11"/>
    <mergeCell ref="BP11:BS11"/>
    <mergeCell ref="BT11:BW11"/>
    <mergeCell ref="BX11:CA11"/>
    <mergeCell ref="CB11:CE11"/>
    <mergeCell ref="B12:I12"/>
    <mergeCell ref="J12:AA12"/>
    <mergeCell ref="AB12:AM12"/>
    <mergeCell ref="AX12:BI12"/>
    <mergeCell ref="BT12:CE12"/>
    <mergeCell ref="AJ11:AM11"/>
    <mergeCell ref="AP11:AS11"/>
    <mergeCell ref="AT11:AW11"/>
    <mergeCell ref="AX11:BA11"/>
    <mergeCell ref="BB11:BE11"/>
    <mergeCell ref="BF11:BI11"/>
    <mergeCell ref="AB14:AE14"/>
    <mergeCell ref="AF14:AI14"/>
    <mergeCell ref="AJ14:AM14"/>
    <mergeCell ref="AP14:AS14"/>
    <mergeCell ref="AT14:AW14"/>
    <mergeCell ref="AX14:BA14"/>
    <mergeCell ref="CB13:CC13"/>
    <mergeCell ref="CD13:CE13"/>
    <mergeCell ref="B14:B16"/>
    <mergeCell ref="C14:D14"/>
    <mergeCell ref="E14:H14"/>
    <mergeCell ref="J14:L14"/>
    <mergeCell ref="M14:O14"/>
    <mergeCell ref="P14:S14"/>
    <mergeCell ref="T14:W14"/>
    <mergeCell ref="X14:AA14"/>
    <mergeCell ref="BH13:BI13"/>
    <mergeCell ref="BL13:BO13"/>
    <mergeCell ref="BP13:BS13"/>
    <mergeCell ref="BT13:BW13"/>
    <mergeCell ref="BX13:BY13"/>
    <mergeCell ref="BZ13:CA13"/>
    <mergeCell ref="AP13:AS13"/>
    <mergeCell ref="AT13:AW13"/>
    <mergeCell ref="AX13:BA13"/>
    <mergeCell ref="BB13:BC13"/>
    <mergeCell ref="BD13:BE13"/>
    <mergeCell ref="BF13:BG13"/>
    <mergeCell ref="X13:AA13"/>
    <mergeCell ref="AB13:AE13"/>
    <mergeCell ref="AF13:AG13"/>
    <mergeCell ref="AH13:AI13"/>
    <mergeCell ref="BL15:BO15"/>
    <mergeCell ref="BP15:BS15"/>
    <mergeCell ref="BT15:BW15"/>
    <mergeCell ref="BX15:CA15"/>
    <mergeCell ref="CB15:CE15"/>
    <mergeCell ref="C16:D16"/>
    <mergeCell ref="E16:H16"/>
    <mergeCell ref="J16:L16"/>
    <mergeCell ref="M16:O16"/>
    <mergeCell ref="P16:S16"/>
    <mergeCell ref="AJ15:AM15"/>
    <mergeCell ref="AP15:AS15"/>
    <mergeCell ref="AT15:AW15"/>
    <mergeCell ref="AX15:BA15"/>
    <mergeCell ref="BB15:BE15"/>
    <mergeCell ref="BF15:BI15"/>
    <mergeCell ref="CB14:CE14"/>
    <mergeCell ref="C15:D15"/>
    <mergeCell ref="E15:H15"/>
    <mergeCell ref="J15:L15"/>
    <mergeCell ref="M15:O15"/>
    <mergeCell ref="P15:S15"/>
    <mergeCell ref="T15:W15"/>
    <mergeCell ref="X15:AA15"/>
    <mergeCell ref="AB15:AE15"/>
    <mergeCell ref="AF15:AI15"/>
    <mergeCell ref="BB14:BE14"/>
    <mergeCell ref="BF14:BI14"/>
    <mergeCell ref="BL14:BO14"/>
    <mergeCell ref="BP14:BS14"/>
    <mergeCell ref="BT14:BW14"/>
    <mergeCell ref="BX14:CA14"/>
    <mergeCell ref="BT16:BW16"/>
    <mergeCell ref="BX16:CA16"/>
    <mergeCell ref="CB16:CE16"/>
    <mergeCell ref="B17:B19"/>
    <mergeCell ref="C17:D18"/>
    <mergeCell ref="E17:H17"/>
    <mergeCell ref="J17:L17"/>
    <mergeCell ref="M17:O17"/>
    <mergeCell ref="P17:S17"/>
    <mergeCell ref="T17:W17"/>
    <mergeCell ref="AT16:AW16"/>
    <mergeCell ref="AX16:BA16"/>
    <mergeCell ref="BB16:BE16"/>
    <mergeCell ref="BF16:BI16"/>
    <mergeCell ref="BL16:BO16"/>
    <mergeCell ref="BP16:BS16"/>
    <mergeCell ref="T16:W16"/>
    <mergeCell ref="X16:AA16"/>
    <mergeCell ref="AB16:AE16"/>
    <mergeCell ref="AF16:AI16"/>
    <mergeCell ref="AJ16:AM16"/>
    <mergeCell ref="AP16:AS16"/>
    <mergeCell ref="BL18:BO18"/>
    <mergeCell ref="BP18:BS18"/>
    <mergeCell ref="BT18:BW18"/>
    <mergeCell ref="BX18:CA18"/>
    <mergeCell ref="CB18:CE18"/>
    <mergeCell ref="C19:D19"/>
    <mergeCell ref="E19:H19"/>
    <mergeCell ref="J19:L19"/>
    <mergeCell ref="AJ18:AM18"/>
    <mergeCell ref="AP18:AS18"/>
    <mergeCell ref="AT18:AW18"/>
    <mergeCell ref="AX18:BA18"/>
    <mergeCell ref="BB18:BE18"/>
    <mergeCell ref="BF18:BI18"/>
    <mergeCell ref="BX17:CA17"/>
    <mergeCell ref="CB17:CE17"/>
    <mergeCell ref="E18:H18"/>
    <mergeCell ref="J18:L18"/>
    <mergeCell ref="M18:O18"/>
    <mergeCell ref="P18:S18"/>
    <mergeCell ref="T18:W18"/>
    <mergeCell ref="X18:AA18"/>
    <mergeCell ref="AB18:AE18"/>
    <mergeCell ref="AF18:AI18"/>
    <mergeCell ref="AX17:BA17"/>
    <mergeCell ref="BB17:BE17"/>
    <mergeCell ref="BF17:BI17"/>
    <mergeCell ref="BL17:BO17"/>
    <mergeCell ref="BP17:BS17"/>
    <mergeCell ref="BT17:BW17"/>
    <mergeCell ref="X17:AA17"/>
    <mergeCell ref="AB17:AE17"/>
    <mergeCell ref="AF17:AI17"/>
    <mergeCell ref="AJ17:AM17"/>
    <mergeCell ref="AP17:AS17"/>
    <mergeCell ref="AT17:AW17"/>
    <mergeCell ref="AB20:AE20"/>
    <mergeCell ref="AF20:AI20"/>
    <mergeCell ref="AJ20:AM20"/>
    <mergeCell ref="AP20:AS20"/>
    <mergeCell ref="AT20:AW20"/>
    <mergeCell ref="AX20:BA20"/>
    <mergeCell ref="BT19:BW19"/>
    <mergeCell ref="BX19:CA19"/>
    <mergeCell ref="CB19:CE19"/>
    <mergeCell ref="B20:D20"/>
    <mergeCell ref="E20:I20"/>
    <mergeCell ref="J20:L20"/>
    <mergeCell ref="M20:O20"/>
    <mergeCell ref="P20:S20"/>
    <mergeCell ref="T20:W20"/>
    <mergeCell ref="X20:AA20"/>
    <mergeCell ref="AT19:AW19"/>
    <mergeCell ref="AX19:BA19"/>
    <mergeCell ref="BB19:BE19"/>
    <mergeCell ref="BF19:BI19"/>
    <mergeCell ref="BL19:BO19"/>
    <mergeCell ref="BP19:BS19"/>
    <mergeCell ref="T19:W19"/>
    <mergeCell ref="X19:AA19"/>
    <mergeCell ref="AB19:AE19"/>
    <mergeCell ref="AF19:AI19"/>
    <mergeCell ref="AJ19:AM19"/>
    <mergeCell ref="AP19:AS19"/>
    <mergeCell ref="M19:O19"/>
    <mergeCell ref="P19:S19"/>
    <mergeCell ref="BL21:BO21"/>
    <mergeCell ref="BP21:BS21"/>
    <mergeCell ref="BT21:BW21"/>
    <mergeCell ref="BX21:CA21"/>
    <mergeCell ref="CB21:CE21"/>
    <mergeCell ref="B22:D22"/>
    <mergeCell ref="E22:I22"/>
    <mergeCell ref="J22:L22"/>
    <mergeCell ref="M22:O22"/>
    <mergeCell ref="P22:S22"/>
    <mergeCell ref="AJ21:AM21"/>
    <mergeCell ref="AP21:AS21"/>
    <mergeCell ref="AT21:AW21"/>
    <mergeCell ref="AX21:BA21"/>
    <mergeCell ref="BB21:BE21"/>
    <mergeCell ref="BF21:BI21"/>
    <mergeCell ref="CB20:CE20"/>
    <mergeCell ref="B21:D21"/>
    <mergeCell ref="E21:I21"/>
    <mergeCell ref="J21:L21"/>
    <mergeCell ref="M21:O21"/>
    <mergeCell ref="P21:S21"/>
    <mergeCell ref="T21:W21"/>
    <mergeCell ref="X21:AA21"/>
    <mergeCell ref="AB21:AE21"/>
    <mergeCell ref="AF21:AI21"/>
    <mergeCell ref="BB20:BE20"/>
    <mergeCell ref="BF20:BI20"/>
    <mergeCell ref="BL20:BO20"/>
    <mergeCell ref="BP20:BS20"/>
    <mergeCell ref="BT20:BW20"/>
    <mergeCell ref="BX20:CA20"/>
    <mergeCell ref="BT22:BW22"/>
    <mergeCell ref="BX22:CA22"/>
    <mergeCell ref="CB22:CE22"/>
    <mergeCell ref="B23:I23"/>
    <mergeCell ref="J23:L23"/>
    <mergeCell ref="M23:O23"/>
    <mergeCell ref="P23:S23"/>
    <mergeCell ref="T23:W23"/>
    <mergeCell ref="X23:AA23"/>
    <mergeCell ref="AB23:AE23"/>
    <mergeCell ref="AT22:AW22"/>
    <mergeCell ref="AX22:BA22"/>
    <mergeCell ref="BB22:BE22"/>
    <mergeCell ref="BF22:BI22"/>
    <mergeCell ref="BL22:BO22"/>
    <mergeCell ref="BP22:BS22"/>
    <mergeCell ref="T22:W22"/>
    <mergeCell ref="X22:AA22"/>
    <mergeCell ref="AB22:AE22"/>
    <mergeCell ref="AF22:AI22"/>
    <mergeCell ref="AJ22:AM22"/>
    <mergeCell ref="AP22:AS22"/>
    <mergeCell ref="A29:O29"/>
    <mergeCell ref="B32:H33"/>
    <mergeCell ref="AP32:BA33"/>
    <mergeCell ref="B34:E35"/>
    <mergeCell ref="F34:I35"/>
    <mergeCell ref="J34:AA34"/>
    <mergeCell ref="AB34:AM34"/>
    <mergeCell ref="AP34:AW34"/>
    <mergeCell ref="AX34:BI34"/>
    <mergeCell ref="J35:L35"/>
    <mergeCell ref="BF23:BI23"/>
    <mergeCell ref="BL23:BO23"/>
    <mergeCell ref="BP23:BS23"/>
    <mergeCell ref="BT23:BW23"/>
    <mergeCell ref="BX23:CA23"/>
    <mergeCell ref="CB23:CE23"/>
    <mergeCell ref="AF23:AI23"/>
    <mergeCell ref="AJ23:AM23"/>
    <mergeCell ref="AP23:AS23"/>
    <mergeCell ref="AT23:AW23"/>
    <mergeCell ref="AX23:BA23"/>
    <mergeCell ref="BB23:BE23"/>
    <mergeCell ref="BB35:BC35"/>
    <mergeCell ref="BD35:BE35"/>
    <mergeCell ref="BF35:BG35"/>
    <mergeCell ref="BH35:BI35"/>
    <mergeCell ref="B36:E36"/>
    <mergeCell ref="F36:I36"/>
    <mergeCell ref="J36:L36"/>
    <mergeCell ref="M36:O36"/>
    <mergeCell ref="P36:S36"/>
    <mergeCell ref="T36:W36"/>
    <mergeCell ref="AH35:AI35"/>
    <mergeCell ref="AJ35:AK35"/>
    <mergeCell ref="AL35:AM35"/>
    <mergeCell ref="AP35:AS35"/>
    <mergeCell ref="AT35:AW35"/>
    <mergeCell ref="AX35:BA35"/>
    <mergeCell ref="M35:O35"/>
    <mergeCell ref="P35:S35"/>
    <mergeCell ref="T35:W35"/>
    <mergeCell ref="X35:AA35"/>
    <mergeCell ref="AB35:AE35"/>
    <mergeCell ref="AF35:AG35"/>
    <mergeCell ref="BF37:BI37"/>
    <mergeCell ref="B38:I38"/>
    <mergeCell ref="J38:AA38"/>
    <mergeCell ref="AB38:AM38"/>
    <mergeCell ref="AX38:BI38"/>
    <mergeCell ref="B39:D39"/>
    <mergeCell ref="E39:I39"/>
    <mergeCell ref="J39:L39"/>
    <mergeCell ref="M39:O39"/>
    <mergeCell ref="P39:S39"/>
    <mergeCell ref="AF37:AI37"/>
    <mergeCell ref="AJ37:AM37"/>
    <mergeCell ref="AP37:AS37"/>
    <mergeCell ref="AT37:AW37"/>
    <mergeCell ref="AX37:BA37"/>
    <mergeCell ref="BB37:BE37"/>
    <mergeCell ref="AX36:BA36"/>
    <mergeCell ref="BB36:BE36"/>
    <mergeCell ref="BF36:BI36"/>
    <mergeCell ref="B37:H37"/>
    <mergeCell ref="J37:L37"/>
    <mergeCell ref="M37:O37"/>
    <mergeCell ref="P37:S37"/>
    <mergeCell ref="T37:W37"/>
    <mergeCell ref="X37:AA37"/>
    <mergeCell ref="AB37:AE37"/>
    <mergeCell ref="X36:AA36"/>
    <mergeCell ref="AB36:AE36"/>
    <mergeCell ref="AF36:AI36"/>
    <mergeCell ref="AJ36:AM36"/>
    <mergeCell ref="AP36:AS36"/>
    <mergeCell ref="AT36:AW36"/>
    <mergeCell ref="BF39:BG39"/>
    <mergeCell ref="BH39:BI39"/>
    <mergeCell ref="B40:B42"/>
    <mergeCell ref="C40:D40"/>
    <mergeCell ref="E40:H40"/>
    <mergeCell ref="J40:L40"/>
    <mergeCell ref="M40:O40"/>
    <mergeCell ref="P40:S40"/>
    <mergeCell ref="T40:W40"/>
    <mergeCell ref="X40:AA40"/>
    <mergeCell ref="AL39:AM39"/>
    <mergeCell ref="AP39:AS39"/>
    <mergeCell ref="AT39:AW39"/>
    <mergeCell ref="AX39:BA39"/>
    <mergeCell ref="BB39:BC39"/>
    <mergeCell ref="BD39:BE39"/>
    <mergeCell ref="T39:W39"/>
    <mergeCell ref="X39:AA39"/>
    <mergeCell ref="AB39:AE39"/>
    <mergeCell ref="AF39:AG39"/>
    <mergeCell ref="AH39:AI39"/>
    <mergeCell ref="AJ39:AK39"/>
    <mergeCell ref="BB40:BE40"/>
    <mergeCell ref="AJ42:AM42"/>
    <mergeCell ref="AP42:AS42"/>
    <mergeCell ref="AT42:AW42"/>
    <mergeCell ref="AX42:BA42"/>
    <mergeCell ref="BB42:BE42"/>
    <mergeCell ref="AX41:BA41"/>
    <mergeCell ref="BB41:BE41"/>
    <mergeCell ref="M43:O43"/>
    <mergeCell ref="P43:S43"/>
    <mergeCell ref="BF40:BI40"/>
    <mergeCell ref="C41:D41"/>
    <mergeCell ref="E41:H41"/>
    <mergeCell ref="J41:L41"/>
    <mergeCell ref="M41:O41"/>
    <mergeCell ref="P41:S41"/>
    <mergeCell ref="T41:W41"/>
    <mergeCell ref="X41:AA41"/>
    <mergeCell ref="AB41:AE41"/>
    <mergeCell ref="AB40:AE40"/>
    <mergeCell ref="AF40:AI40"/>
    <mergeCell ref="AJ40:AM40"/>
    <mergeCell ref="AP40:AS40"/>
    <mergeCell ref="AT40:AW40"/>
    <mergeCell ref="AX40:BA40"/>
    <mergeCell ref="BF42:BI42"/>
    <mergeCell ref="BF41:BI41"/>
    <mergeCell ref="C42:D42"/>
    <mergeCell ref="E42:H42"/>
    <mergeCell ref="J42:L42"/>
    <mergeCell ref="M42:O42"/>
    <mergeCell ref="P42:S42"/>
    <mergeCell ref="T42:W42"/>
    <mergeCell ref="X42:AA42"/>
    <mergeCell ref="AB42:AE42"/>
    <mergeCell ref="AF42:AI42"/>
    <mergeCell ref="AF41:AI41"/>
    <mergeCell ref="AJ41:AM41"/>
    <mergeCell ref="AP41:AS41"/>
    <mergeCell ref="AT41:AW41"/>
    <mergeCell ref="BB44:BE44"/>
    <mergeCell ref="BF44:BI44"/>
    <mergeCell ref="C45:D45"/>
    <mergeCell ref="E45:H45"/>
    <mergeCell ref="J45:L45"/>
    <mergeCell ref="M45:O45"/>
    <mergeCell ref="P45:S45"/>
    <mergeCell ref="T45:W45"/>
    <mergeCell ref="X45:AA45"/>
    <mergeCell ref="AB45:AE45"/>
    <mergeCell ref="AB44:AE44"/>
    <mergeCell ref="AF44:AI44"/>
    <mergeCell ref="AJ44:AM44"/>
    <mergeCell ref="AP44:AS44"/>
    <mergeCell ref="AT44:AW44"/>
    <mergeCell ref="AX44:BA44"/>
    <mergeCell ref="AT43:AW43"/>
    <mergeCell ref="AX43:BA43"/>
    <mergeCell ref="BB43:BE43"/>
    <mergeCell ref="BF43:BI43"/>
    <mergeCell ref="E44:H44"/>
    <mergeCell ref="J44:L44"/>
    <mergeCell ref="M44:O44"/>
    <mergeCell ref="P44:S44"/>
    <mergeCell ref="T44:W44"/>
    <mergeCell ref="X44:AA44"/>
    <mergeCell ref="T43:W43"/>
    <mergeCell ref="X43:AA43"/>
    <mergeCell ref="AB43:AE43"/>
    <mergeCell ref="AF43:AI43"/>
    <mergeCell ref="AJ43:AM43"/>
    <mergeCell ref="AP43:AS43"/>
    <mergeCell ref="B47:D47"/>
    <mergeCell ref="E47:I47"/>
    <mergeCell ref="J47:L47"/>
    <mergeCell ref="M47:O47"/>
    <mergeCell ref="P47:S47"/>
    <mergeCell ref="T47:W47"/>
    <mergeCell ref="AJ46:AM46"/>
    <mergeCell ref="AP46:AS46"/>
    <mergeCell ref="AT46:AW46"/>
    <mergeCell ref="AX46:BA46"/>
    <mergeCell ref="BB46:BE46"/>
    <mergeCell ref="BF46:BI46"/>
    <mergeCell ref="BF45:BI45"/>
    <mergeCell ref="B46:D46"/>
    <mergeCell ref="E46:I46"/>
    <mergeCell ref="J46:L46"/>
    <mergeCell ref="M46:O46"/>
    <mergeCell ref="P46:S46"/>
    <mergeCell ref="T46:W46"/>
    <mergeCell ref="X46:AA46"/>
    <mergeCell ref="AB46:AE46"/>
    <mergeCell ref="AF46:AI46"/>
    <mergeCell ref="AF45:AI45"/>
    <mergeCell ref="AJ45:AM45"/>
    <mergeCell ref="AP45:AS45"/>
    <mergeCell ref="AT45:AW45"/>
    <mergeCell ref="AX45:BA45"/>
    <mergeCell ref="BB45:BE45"/>
    <mergeCell ref="B43:B45"/>
    <mergeCell ref="C43:D44"/>
    <mergeCell ref="E43:H43"/>
    <mergeCell ref="J43:L43"/>
    <mergeCell ref="BB48:BE48"/>
    <mergeCell ref="BF48:BI48"/>
    <mergeCell ref="B49:I49"/>
    <mergeCell ref="J49:L49"/>
    <mergeCell ref="M49:O49"/>
    <mergeCell ref="P49:S49"/>
    <mergeCell ref="T49:W49"/>
    <mergeCell ref="X49:AA49"/>
    <mergeCell ref="AB49:AE49"/>
    <mergeCell ref="AF49:AI49"/>
    <mergeCell ref="AB48:AE48"/>
    <mergeCell ref="AF48:AI48"/>
    <mergeCell ref="AJ48:AM48"/>
    <mergeCell ref="AP48:AS48"/>
    <mergeCell ref="AT48:AW48"/>
    <mergeCell ref="AX48:BA48"/>
    <mergeCell ref="AX47:BA47"/>
    <mergeCell ref="BB47:BE47"/>
    <mergeCell ref="BF47:BI47"/>
    <mergeCell ref="B48:D48"/>
    <mergeCell ref="E48:I48"/>
    <mergeCell ref="J48:L48"/>
    <mergeCell ref="M48:O48"/>
    <mergeCell ref="P48:S48"/>
    <mergeCell ref="T48:W48"/>
    <mergeCell ref="X48:AA48"/>
    <mergeCell ref="X47:AA47"/>
    <mergeCell ref="AB47:AE47"/>
    <mergeCell ref="AF47:AI47"/>
    <mergeCell ref="AJ47:AM47"/>
    <mergeCell ref="AP47:AS47"/>
    <mergeCell ref="AT47:AW47"/>
    <mergeCell ref="A55:AD55"/>
    <mergeCell ref="B58:H59"/>
    <mergeCell ref="AP58:BA59"/>
    <mergeCell ref="BL58:BW59"/>
    <mergeCell ref="B60:E61"/>
    <mergeCell ref="F60:I61"/>
    <mergeCell ref="J60:AA60"/>
    <mergeCell ref="AB60:AM60"/>
    <mergeCell ref="AP60:AW60"/>
    <mergeCell ref="AX60:BI60"/>
    <mergeCell ref="BX61:BY61"/>
    <mergeCell ref="BZ61:CA61"/>
    <mergeCell ref="CB61:CC61"/>
    <mergeCell ref="CD61:CE61"/>
    <mergeCell ref="AJ49:AM49"/>
    <mergeCell ref="AP49:AS49"/>
    <mergeCell ref="AT49:AW49"/>
    <mergeCell ref="AX49:BA49"/>
    <mergeCell ref="BB49:BE49"/>
    <mergeCell ref="BF49:BI49"/>
    <mergeCell ref="BD61:BE61"/>
    <mergeCell ref="BF61:BG61"/>
    <mergeCell ref="BH61:BI61"/>
    <mergeCell ref="BL61:BO61"/>
    <mergeCell ref="BP61:BS61"/>
    <mergeCell ref="BT61:BW61"/>
    <mergeCell ref="AJ61:AK61"/>
    <mergeCell ref="AL61:AM61"/>
    <mergeCell ref="AP61:AS61"/>
    <mergeCell ref="AT61:AW61"/>
    <mergeCell ref="AX61:BA61"/>
    <mergeCell ref="BB61:BC61"/>
    <mergeCell ref="BL60:BS60"/>
    <mergeCell ref="BT60:CE60"/>
    <mergeCell ref="J61:L61"/>
    <mergeCell ref="M61:O61"/>
    <mergeCell ref="P61:S61"/>
    <mergeCell ref="T61:W61"/>
    <mergeCell ref="X61:AA61"/>
    <mergeCell ref="AB61:AE61"/>
    <mergeCell ref="AF61:AG61"/>
    <mergeCell ref="AH61:AI61"/>
    <mergeCell ref="BX62:CA62"/>
    <mergeCell ref="CB62:CE62"/>
    <mergeCell ref="B63:H63"/>
    <mergeCell ref="J63:L63"/>
    <mergeCell ref="M63:O63"/>
    <mergeCell ref="P63:S63"/>
    <mergeCell ref="T63:W63"/>
    <mergeCell ref="X63:AA63"/>
    <mergeCell ref="AB63:AE63"/>
    <mergeCell ref="AF63:AI63"/>
    <mergeCell ref="AX62:BA62"/>
    <mergeCell ref="BB62:BE62"/>
    <mergeCell ref="BF62:BI62"/>
    <mergeCell ref="BL62:BO62"/>
    <mergeCell ref="BP62:BS62"/>
    <mergeCell ref="BT62:BW62"/>
    <mergeCell ref="X62:AA62"/>
    <mergeCell ref="AB62:AE62"/>
    <mergeCell ref="AF62:AI62"/>
    <mergeCell ref="AJ62:AM62"/>
    <mergeCell ref="AP62:AS62"/>
    <mergeCell ref="AT62:AW62"/>
    <mergeCell ref="B62:E62"/>
    <mergeCell ref="F62:I62"/>
    <mergeCell ref="J62:L62"/>
    <mergeCell ref="M62:O62"/>
    <mergeCell ref="P62:S62"/>
    <mergeCell ref="T62:W62"/>
    <mergeCell ref="AJ65:AK65"/>
    <mergeCell ref="AL65:AM65"/>
    <mergeCell ref="B65:D65"/>
    <mergeCell ref="E65:I65"/>
    <mergeCell ref="J65:L65"/>
    <mergeCell ref="M65:O65"/>
    <mergeCell ref="P65:S65"/>
    <mergeCell ref="T65:W65"/>
    <mergeCell ref="BL63:BO63"/>
    <mergeCell ref="BP63:BS63"/>
    <mergeCell ref="BT63:BW63"/>
    <mergeCell ref="BT65:BW65"/>
    <mergeCell ref="BX63:CA63"/>
    <mergeCell ref="CB63:CE63"/>
    <mergeCell ref="B64:I64"/>
    <mergeCell ref="J64:AA64"/>
    <mergeCell ref="AB64:AM64"/>
    <mergeCell ref="AX64:BI64"/>
    <mergeCell ref="BT64:CE64"/>
    <mergeCell ref="AJ63:AM63"/>
    <mergeCell ref="AP63:AS63"/>
    <mergeCell ref="AT63:AW63"/>
    <mergeCell ref="AX63:BA63"/>
    <mergeCell ref="BB63:BE63"/>
    <mergeCell ref="BF63:BI63"/>
    <mergeCell ref="AB66:AE66"/>
    <mergeCell ref="AF66:AI66"/>
    <mergeCell ref="AJ66:AM66"/>
    <mergeCell ref="AP66:AS66"/>
    <mergeCell ref="AT66:AW66"/>
    <mergeCell ref="AX66:BA66"/>
    <mergeCell ref="CB65:CC65"/>
    <mergeCell ref="CD65:CE65"/>
    <mergeCell ref="B66:B68"/>
    <mergeCell ref="C66:D66"/>
    <mergeCell ref="E66:H66"/>
    <mergeCell ref="J66:L66"/>
    <mergeCell ref="M66:O66"/>
    <mergeCell ref="P66:S66"/>
    <mergeCell ref="T66:W66"/>
    <mergeCell ref="X66:AA66"/>
    <mergeCell ref="BH65:BI65"/>
    <mergeCell ref="BL65:BO65"/>
    <mergeCell ref="BP65:BS65"/>
    <mergeCell ref="BX68:CA68"/>
    <mergeCell ref="CB68:CE68"/>
    <mergeCell ref="BX65:BY65"/>
    <mergeCell ref="BZ65:CA65"/>
    <mergeCell ref="AP65:AS65"/>
    <mergeCell ref="AT65:AW65"/>
    <mergeCell ref="AX65:BA65"/>
    <mergeCell ref="BB65:BC65"/>
    <mergeCell ref="BD65:BE65"/>
    <mergeCell ref="BF65:BG65"/>
    <mergeCell ref="X65:AA65"/>
    <mergeCell ref="AB65:AE65"/>
    <mergeCell ref="AF65:AG65"/>
    <mergeCell ref="AH65:AI65"/>
    <mergeCell ref="BL67:BO67"/>
    <mergeCell ref="BP67:BS67"/>
    <mergeCell ref="BT67:BW67"/>
    <mergeCell ref="BX67:CA67"/>
    <mergeCell ref="CB67:CE67"/>
    <mergeCell ref="BL70:BO70"/>
    <mergeCell ref="BP70:BS70"/>
    <mergeCell ref="AF69:AI69"/>
    <mergeCell ref="AJ69:AM69"/>
    <mergeCell ref="AP69:AS69"/>
    <mergeCell ref="AT69:AW69"/>
    <mergeCell ref="J68:L68"/>
    <mergeCell ref="M68:O68"/>
    <mergeCell ref="P68:S68"/>
    <mergeCell ref="AJ67:AM67"/>
    <mergeCell ref="AP67:AS67"/>
    <mergeCell ref="AT67:AW67"/>
    <mergeCell ref="AX67:BA67"/>
    <mergeCell ref="BB67:BE67"/>
    <mergeCell ref="BF67:BI67"/>
    <mergeCell ref="CB66:CE66"/>
    <mergeCell ref="C67:D67"/>
    <mergeCell ref="E67:H67"/>
    <mergeCell ref="J67:L67"/>
    <mergeCell ref="M67:O67"/>
    <mergeCell ref="P67:S67"/>
    <mergeCell ref="T67:W67"/>
    <mergeCell ref="X67:AA67"/>
    <mergeCell ref="AB67:AE67"/>
    <mergeCell ref="AF67:AI67"/>
    <mergeCell ref="BB66:BE66"/>
    <mergeCell ref="BF66:BI66"/>
    <mergeCell ref="BL66:BO66"/>
    <mergeCell ref="BP66:BS66"/>
    <mergeCell ref="BT66:BW66"/>
    <mergeCell ref="BX66:CA66"/>
    <mergeCell ref="BT68:BW68"/>
    <mergeCell ref="E69:H69"/>
    <mergeCell ref="J69:L69"/>
    <mergeCell ref="M69:O69"/>
    <mergeCell ref="P69:S69"/>
    <mergeCell ref="T69:W69"/>
    <mergeCell ref="AT68:AW68"/>
    <mergeCell ref="AX68:BA68"/>
    <mergeCell ref="BB68:BE68"/>
    <mergeCell ref="BF68:BI68"/>
    <mergeCell ref="BL68:BO68"/>
    <mergeCell ref="BP68:BS68"/>
    <mergeCell ref="T68:W68"/>
    <mergeCell ref="X68:AA68"/>
    <mergeCell ref="AB68:AE68"/>
    <mergeCell ref="AF68:AI68"/>
    <mergeCell ref="AJ68:AM68"/>
    <mergeCell ref="AP68:AS68"/>
    <mergeCell ref="BT70:BW70"/>
    <mergeCell ref="BX70:CA70"/>
    <mergeCell ref="CB70:CE70"/>
    <mergeCell ref="C71:D71"/>
    <mergeCell ref="E71:H71"/>
    <mergeCell ref="J71:L71"/>
    <mergeCell ref="C68:D68"/>
    <mergeCell ref="E68:H68"/>
    <mergeCell ref="AJ70:AM70"/>
    <mergeCell ref="AP70:AS70"/>
    <mergeCell ref="AT70:AW70"/>
    <mergeCell ref="AX70:BA70"/>
    <mergeCell ref="BB70:BE70"/>
    <mergeCell ref="BF70:BI70"/>
    <mergeCell ref="BX69:CA69"/>
    <mergeCell ref="CB69:CE69"/>
    <mergeCell ref="E70:H70"/>
    <mergeCell ref="J70:L70"/>
    <mergeCell ref="M70:O70"/>
    <mergeCell ref="P70:S70"/>
    <mergeCell ref="T70:W70"/>
    <mergeCell ref="X70:AA70"/>
    <mergeCell ref="AB70:AE70"/>
    <mergeCell ref="AF70:AI70"/>
    <mergeCell ref="AX69:BA69"/>
    <mergeCell ref="BB69:BE69"/>
    <mergeCell ref="BF69:BI69"/>
    <mergeCell ref="BL69:BO69"/>
    <mergeCell ref="BP69:BS69"/>
    <mergeCell ref="BT69:BW69"/>
    <mergeCell ref="X69:AA69"/>
    <mergeCell ref="AB69:AE69"/>
    <mergeCell ref="AB72:AE72"/>
    <mergeCell ref="AF72:AI72"/>
    <mergeCell ref="AJ72:AM72"/>
    <mergeCell ref="AP72:AS72"/>
    <mergeCell ref="AT72:AW72"/>
    <mergeCell ref="AX72:BA72"/>
    <mergeCell ref="BT71:BW71"/>
    <mergeCell ref="BX71:CA71"/>
    <mergeCell ref="CB71:CE71"/>
    <mergeCell ref="B72:D72"/>
    <mergeCell ref="E72:I72"/>
    <mergeCell ref="J72:L72"/>
    <mergeCell ref="M72:O72"/>
    <mergeCell ref="P72:S72"/>
    <mergeCell ref="T72:W72"/>
    <mergeCell ref="X72:AA72"/>
    <mergeCell ref="AT71:AW71"/>
    <mergeCell ref="AX71:BA71"/>
    <mergeCell ref="BB71:BE71"/>
    <mergeCell ref="BF71:BI71"/>
    <mergeCell ref="BL71:BO71"/>
    <mergeCell ref="BP71:BS71"/>
    <mergeCell ref="T71:W71"/>
    <mergeCell ref="X71:AA71"/>
    <mergeCell ref="AB71:AE71"/>
    <mergeCell ref="AF71:AI71"/>
    <mergeCell ref="AJ71:AM71"/>
    <mergeCell ref="AP71:AS71"/>
    <mergeCell ref="M71:O71"/>
    <mergeCell ref="P71:S71"/>
    <mergeCell ref="B69:B71"/>
    <mergeCell ref="C69:D70"/>
    <mergeCell ref="BL73:BO73"/>
    <mergeCell ref="BP73:BS73"/>
    <mergeCell ref="BT73:BW73"/>
    <mergeCell ref="BX73:CA73"/>
    <mergeCell ref="CB73:CE73"/>
    <mergeCell ref="B74:D74"/>
    <mergeCell ref="E74:I74"/>
    <mergeCell ref="J74:L74"/>
    <mergeCell ref="M74:O74"/>
    <mergeCell ref="P74:S74"/>
    <mergeCell ref="AJ73:AM73"/>
    <mergeCell ref="AP73:AS73"/>
    <mergeCell ref="AT73:AW73"/>
    <mergeCell ref="AX73:BA73"/>
    <mergeCell ref="BB73:BE73"/>
    <mergeCell ref="BF73:BI73"/>
    <mergeCell ref="CB72:CE72"/>
    <mergeCell ref="B73:D73"/>
    <mergeCell ref="E73:I73"/>
    <mergeCell ref="J73:L73"/>
    <mergeCell ref="M73:O73"/>
    <mergeCell ref="P73:S73"/>
    <mergeCell ref="T73:W73"/>
    <mergeCell ref="X73:AA73"/>
    <mergeCell ref="AB73:AE73"/>
    <mergeCell ref="AF73:AI73"/>
    <mergeCell ref="BB72:BE72"/>
    <mergeCell ref="BF72:BI72"/>
    <mergeCell ref="BL72:BO72"/>
    <mergeCell ref="BP72:BS72"/>
    <mergeCell ref="BT72:BW72"/>
    <mergeCell ref="BX72:CA72"/>
    <mergeCell ref="BT74:BW74"/>
    <mergeCell ref="BX74:CA74"/>
    <mergeCell ref="CB74:CE74"/>
    <mergeCell ref="B75:I75"/>
    <mergeCell ref="J75:L75"/>
    <mergeCell ref="M75:O75"/>
    <mergeCell ref="P75:S75"/>
    <mergeCell ref="T75:W75"/>
    <mergeCell ref="X75:AA75"/>
    <mergeCell ref="AB75:AE75"/>
    <mergeCell ref="AT74:AW74"/>
    <mergeCell ref="AX74:BA74"/>
    <mergeCell ref="BB74:BE74"/>
    <mergeCell ref="BF74:BI74"/>
    <mergeCell ref="BL74:BO74"/>
    <mergeCell ref="BP74:BS74"/>
    <mergeCell ref="T74:W74"/>
    <mergeCell ref="X74:AA74"/>
    <mergeCell ref="AB74:AE74"/>
    <mergeCell ref="AF74:AI74"/>
    <mergeCell ref="AJ74:AM74"/>
    <mergeCell ref="AP74:AS74"/>
    <mergeCell ref="A81:AW81"/>
    <mergeCell ref="B84:H85"/>
    <mergeCell ref="AP84:BA85"/>
    <mergeCell ref="B86:E87"/>
    <mergeCell ref="F86:I87"/>
    <mergeCell ref="J86:AA86"/>
    <mergeCell ref="AB86:AM86"/>
    <mergeCell ref="AP86:AW86"/>
    <mergeCell ref="AX86:BI86"/>
    <mergeCell ref="J87:L87"/>
    <mergeCell ref="BF75:BI75"/>
    <mergeCell ref="BL75:BO75"/>
    <mergeCell ref="BP75:BS75"/>
    <mergeCell ref="BT75:BW75"/>
    <mergeCell ref="BX75:CA75"/>
    <mergeCell ref="CB75:CE75"/>
    <mergeCell ref="AF75:AI75"/>
    <mergeCell ref="AJ75:AM75"/>
    <mergeCell ref="AP75:AS75"/>
    <mergeCell ref="AT75:AW75"/>
    <mergeCell ref="AX75:BA75"/>
    <mergeCell ref="BB75:BE75"/>
    <mergeCell ref="BB87:BC87"/>
    <mergeCell ref="BD87:BE87"/>
    <mergeCell ref="BF87:BG87"/>
    <mergeCell ref="BH87:BI87"/>
    <mergeCell ref="B88:E88"/>
    <mergeCell ref="F88:I88"/>
    <mergeCell ref="J88:L88"/>
    <mergeCell ref="M88:O88"/>
    <mergeCell ref="P88:S88"/>
    <mergeCell ref="T88:W88"/>
    <mergeCell ref="AH87:AI87"/>
    <mergeCell ref="AJ87:AK87"/>
    <mergeCell ref="AL87:AM87"/>
    <mergeCell ref="AP87:AS87"/>
    <mergeCell ref="AT87:AW87"/>
    <mergeCell ref="AX87:BA87"/>
    <mergeCell ref="M87:O87"/>
    <mergeCell ref="P87:S87"/>
    <mergeCell ref="T87:W87"/>
    <mergeCell ref="X87:AA87"/>
    <mergeCell ref="AB87:AE87"/>
    <mergeCell ref="AF87:AG87"/>
    <mergeCell ref="BF89:BI89"/>
    <mergeCell ref="B90:I90"/>
    <mergeCell ref="J90:AA90"/>
    <mergeCell ref="AB90:AM90"/>
    <mergeCell ref="AX90:BI90"/>
    <mergeCell ref="B91:D91"/>
    <mergeCell ref="E91:I91"/>
    <mergeCell ref="J91:L91"/>
    <mergeCell ref="M91:O91"/>
    <mergeCell ref="P91:S91"/>
    <mergeCell ref="AF89:AI89"/>
    <mergeCell ref="AJ89:AM89"/>
    <mergeCell ref="AP89:AS89"/>
    <mergeCell ref="AT89:AW89"/>
    <mergeCell ref="AX89:BA89"/>
    <mergeCell ref="BB89:BE89"/>
    <mergeCell ref="AX88:BA88"/>
    <mergeCell ref="BB88:BE88"/>
    <mergeCell ref="BF88:BI88"/>
    <mergeCell ref="B89:H89"/>
    <mergeCell ref="J89:L89"/>
    <mergeCell ref="M89:O89"/>
    <mergeCell ref="P89:S89"/>
    <mergeCell ref="T89:W89"/>
    <mergeCell ref="X89:AA89"/>
    <mergeCell ref="AB89:AE89"/>
    <mergeCell ref="X88:AA88"/>
    <mergeCell ref="AB88:AE88"/>
    <mergeCell ref="AF88:AI88"/>
    <mergeCell ref="AJ88:AM88"/>
    <mergeCell ref="AP88:AS88"/>
    <mergeCell ref="AT88:AW88"/>
    <mergeCell ref="B92:B94"/>
    <mergeCell ref="C92:D92"/>
    <mergeCell ref="E92:H92"/>
    <mergeCell ref="J92:L92"/>
    <mergeCell ref="M92:O92"/>
    <mergeCell ref="P92:S92"/>
    <mergeCell ref="T92:W92"/>
    <mergeCell ref="X92:AA92"/>
    <mergeCell ref="AL91:AM91"/>
    <mergeCell ref="AP91:AS91"/>
    <mergeCell ref="AT91:AW91"/>
    <mergeCell ref="AX91:BA91"/>
    <mergeCell ref="BB91:BC91"/>
    <mergeCell ref="BD91:BE91"/>
    <mergeCell ref="T91:W91"/>
    <mergeCell ref="X91:AA91"/>
    <mergeCell ref="AB91:AE91"/>
    <mergeCell ref="AF91:AG91"/>
    <mergeCell ref="AH91:AI91"/>
    <mergeCell ref="AJ91:AK91"/>
    <mergeCell ref="BB92:BE92"/>
    <mergeCell ref="AJ94:AM94"/>
    <mergeCell ref="AP94:AS94"/>
    <mergeCell ref="AT94:AW94"/>
    <mergeCell ref="AX94:BA94"/>
    <mergeCell ref="BB94:BE94"/>
    <mergeCell ref="BF92:BI92"/>
    <mergeCell ref="C93:D93"/>
    <mergeCell ref="E93:H93"/>
    <mergeCell ref="J93:L93"/>
    <mergeCell ref="M93:O93"/>
    <mergeCell ref="P93:S93"/>
    <mergeCell ref="T93:W93"/>
    <mergeCell ref="X93:AA93"/>
    <mergeCell ref="AB93:AE93"/>
    <mergeCell ref="AB92:AE92"/>
    <mergeCell ref="AF92:AI92"/>
    <mergeCell ref="AJ92:AM92"/>
    <mergeCell ref="AP92:AS92"/>
    <mergeCell ref="AT92:AW92"/>
    <mergeCell ref="AX92:BA92"/>
    <mergeCell ref="BF91:BG91"/>
    <mergeCell ref="BH91:BI91"/>
    <mergeCell ref="BF94:BI94"/>
    <mergeCell ref="BF93:BI93"/>
    <mergeCell ref="C94:D94"/>
    <mergeCell ref="E94:H94"/>
    <mergeCell ref="J94:L94"/>
    <mergeCell ref="M94:O94"/>
    <mergeCell ref="P94:S94"/>
    <mergeCell ref="T94:W94"/>
    <mergeCell ref="X94:AA94"/>
    <mergeCell ref="AB94:AE94"/>
    <mergeCell ref="AF94:AI94"/>
    <mergeCell ref="AF93:AI93"/>
    <mergeCell ref="AJ93:AM93"/>
    <mergeCell ref="AP93:AS93"/>
    <mergeCell ref="AT93:AW93"/>
    <mergeCell ref="AX93:BA93"/>
    <mergeCell ref="BB93:BE93"/>
    <mergeCell ref="J97:L97"/>
    <mergeCell ref="M97:O97"/>
    <mergeCell ref="P97:S97"/>
    <mergeCell ref="T97:W97"/>
    <mergeCell ref="X97:AA97"/>
    <mergeCell ref="AB97:AE97"/>
    <mergeCell ref="AB96:AE96"/>
    <mergeCell ref="AF96:AI96"/>
    <mergeCell ref="AJ96:AM96"/>
    <mergeCell ref="AP96:AS96"/>
    <mergeCell ref="AT96:AW96"/>
    <mergeCell ref="AX96:BA96"/>
    <mergeCell ref="AT95:AW95"/>
    <mergeCell ref="AX95:BA95"/>
    <mergeCell ref="BB95:BE95"/>
    <mergeCell ref="BF95:BI95"/>
    <mergeCell ref="E96:H96"/>
    <mergeCell ref="J96:L96"/>
    <mergeCell ref="M96:O96"/>
    <mergeCell ref="P96:S96"/>
    <mergeCell ref="T96:W96"/>
    <mergeCell ref="X96:AA96"/>
    <mergeCell ref="T95:W95"/>
    <mergeCell ref="X95:AA95"/>
    <mergeCell ref="AB95:AE95"/>
    <mergeCell ref="AF95:AI95"/>
    <mergeCell ref="AJ95:AM95"/>
    <mergeCell ref="AP95:AS95"/>
    <mergeCell ref="AJ98:AM98"/>
    <mergeCell ref="AP98:AS98"/>
    <mergeCell ref="AT98:AW98"/>
    <mergeCell ref="AX98:BA98"/>
    <mergeCell ref="BB98:BE98"/>
    <mergeCell ref="BF98:BI98"/>
    <mergeCell ref="BF97:BI97"/>
    <mergeCell ref="B98:D98"/>
    <mergeCell ref="E98:I98"/>
    <mergeCell ref="J98:L98"/>
    <mergeCell ref="M98:O98"/>
    <mergeCell ref="P98:S98"/>
    <mergeCell ref="T98:W98"/>
    <mergeCell ref="X98:AA98"/>
    <mergeCell ref="AB98:AE98"/>
    <mergeCell ref="AF98:AI98"/>
    <mergeCell ref="AF97:AI97"/>
    <mergeCell ref="AJ97:AM97"/>
    <mergeCell ref="AP97:AS97"/>
    <mergeCell ref="AT97:AW97"/>
    <mergeCell ref="AX97:BA97"/>
    <mergeCell ref="BB97:BE97"/>
    <mergeCell ref="B95:B97"/>
    <mergeCell ref="C95:D96"/>
    <mergeCell ref="E95:H95"/>
    <mergeCell ref="J95:L95"/>
    <mergeCell ref="M95:O95"/>
    <mergeCell ref="P95:S95"/>
    <mergeCell ref="BB96:BE96"/>
    <mergeCell ref="BF96:BI96"/>
    <mergeCell ref="C97:D97"/>
    <mergeCell ref="E97:H97"/>
    <mergeCell ref="AX99:BA99"/>
    <mergeCell ref="BB99:BE99"/>
    <mergeCell ref="BF99:BI99"/>
    <mergeCell ref="B100:D100"/>
    <mergeCell ref="E100:I100"/>
    <mergeCell ref="J100:L100"/>
    <mergeCell ref="M100:O100"/>
    <mergeCell ref="P100:S100"/>
    <mergeCell ref="T100:W100"/>
    <mergeCell ref="X100:AA100"/>
    <mergeCell ref="X99:AA99"/>
    <mergeCell ref="AB99:AE99"/>
    <mergeCell ref="AF99:AI99"/>
    <mergeCell ref="AJ99:AM99"/>
    <mergeCell ref="AP99:AS99"/>
    <mergeCell ref="AT99:AW99"/>
    <mergeCell ref="B99:D99"/>
    <mergeCell ref="E99:I99"/>
    <mergeCell ref="J99:L99"/>
    <mergeCell ref="M99:O99"/>
    <mergeCell ref="P99:S99"/>
    <mergeCell ref="T99:W99"/>
    <mergeCell ref="AJ101:AM101"/>
    <mergeCell ref="AP101:AS101"/>
    <mergeCell ref="AT101:AW101"/>
    <mergeCell ref="AX101:BA101"/>
    <mergeCell ref="BB101:BE101"/>
    <mergeCell ref="BF101:BI101"/>
    <mergeCell ref="BB100:BE100"/>
    <mergeCell ref="BF100:BI100"/>
    <mergeCell ref="B101:I101"/>
    <mergeCell ref="J101:L101"/>
    <mergeCell ref="M101:O101"/>
    <mergeCell ref="P101:S101"/>
    <mergeCell ref="T101:W101"/>
    <mergeCell ref="X101:AA101"/>
    <mergeCell ref="AB101:AE101"/>
    <mergeCell ref="AF101:AI101"/>
    <mergeCell ref="AB100:AE100"/>
    <mergeCell ref="AF100:AI100"/>
    <mergeCell ref="AJ100:AM100"/>
    <mergeCell ref="AP100:AS100"/>
    <mergeCell ref="AT100:AW100"/>
    <mergeCell ref="AX100:BA100"/>
  </mergeCells>
  <phoneticPr fontId="14"/>
  <conditionalFormatting sqref="J11 J15:J23">
    <cfRule type="expression" dxfId="91" priority="99">
      <formula>AND(#REF!="【起前/部分払】",J11&lt;&gt;SUM(AB11:AM11))</formula>
    </cfRule>
    <cfRule type="cellIs" dxfId="90" priority="100" operator="notEqual">
      <formula>M11+P11</formula>
    </cfRule>
  </conditionalFormatting>
  <conditionalFormatting sqref="J37">
    <cfRule type="expression" dxfId="89" priority="70">
      <formula>AND(#REF!="【起前/部分払】",J37&lt;&gt;SUM(AB37:AM37))</formula>
    </cfRule>
    <cfRule type="cellIs" dxfId="88" priority="71" operator="notEqual">
      <formula>M37+P37</formula>
    </cfRule>
  </conditionalFormatting>
  <conditionalFormatting sqref="J40:J49 J36:L36">
    <cfRule type="expression" dxfId="87" priority="68">
      <formula>AND(#REF!="【起前/部分払】",J36&lt;&gt;SUM(AB36:AM36))</formula>
    </cfRule>
  </conditionalFormatting>
  <conditionalFormatting sqref="J63">
    <cfRule type="expression" dxfId="86" priority="45">
      <formula>AND(#REF!="【起前/部分払】",J63&lt;&gt;SUM(AB63:AM63))</formula>
    </cfRule>
    <cfRule type="cellIs" dxfId="85" priority="46" operator="notEqual">
      <formula>M63+P63</formula>
    </cfRule>
  </conditionalFormatting>
  <conditionalFormatting sqref="J66:J75 J62:L62">
    <cfRule type="expression" dxfId="84" priority="43">
      <formula>AND(#REF!="【起前/部分払】",J62&lt;&gt;SUM(AB62:AM62))</formula>
    </cfRule>
  </conditionalFormatting>
  <conditionalFormatting sqref="J89">
    <cfRule type="expression" dxfId="83" priority="16">
      <formula>AND(#REF!="【起前/部分払】",J89&lt;&gt;SUM(AB89:AM89))</formula>
    </cfRule>
    <cfRule type="cellIs" dxfId="82" priority="17" operator="notEqual">
      <formula>M89+P89</formula>
    </cfRule>
  </conditionalFormatting>
  <conditionalFormatting sqref="J92:J101 J88:L88">
    <cfRule type="expression" dxfId="81" priority="14">
      <formula>AND(#REF!="【起前/部分払】",J88&lt;&gt;SUM(AB88:AM88))</formula>
    </cfRule>
  </conditionalFormatting>
  <conditionalFormatting sqref="J10:L10 J14">
    <cfRule type="expression" dxfId="80" priority="97">
      <formula>AND(#REF!="【起前/部分払】",J10&lt;&gt;SUM(AB10:AM10))</formula>
    </cfRule>
    <cfRule type="cellIs" dxfId="79" priority="98" operator="notEqual">
      <formula>M10+P10</formula>
    </cfRule>
  </conditionalFormatting>
  <conditionalFormatting sqref="J11:L11">
    <cfRule type="cellIs" dxfId="78" priority="90" operator="notEqual">
      <formula>$J$23</formula>
    </cfRule>
  </conditionalFormatting>
  <conditionalFormatting sqref="J23:L23">
    <cfRule type="cellIs" dxfId="77" priority="89" operator="notEqual">
      <formula>$J$11</formula>
    </cfRule>
  </conditionalFormatting>
  <conditionalFormatting sqref="J36:L36 J40:J49">
    <cfRule type="cellIs" dxfId="76" priority="69" operator="notEqual">
      <formula>M36+P36</formula>
    </cfRule>
  </conditionalFormatting>
  <conditionalFormatting sqref="J37:L37">
    <cfRule type="cellIs" dxfId="75" priority="61" operator="notEqual">
      <formula>$J$23</formula>
    </cfRule>
  </conditionalFormatting>
  <conditionalFormatting sqref="J49:L49">
    <cfRule type="cellIs" dxfId="74" priority="60" operator="notEqual">
      <formula>$J$11</formula>
    </cfRule>
  </conditionalFormatting>
  <conditionalFormatting sqref="J62:L62 J66:J75">
    <cfRule type="cellIs" dxfId="73" priority="44" operator="notEqual">
      <formula>M62+P62</formula>
    </cfRule>
  </conditionalFormatting>
  <conditionalFormatting sqref="J63:L63">
    <cfRule type="cellIs" dxfId="72" priority="36" operator="notEqual">
      <formula>$J$23</formula>
    </cfRule>
  </conditionalFormatting>
  <conditionalFormatting sqref="J75:L75">
    <cfRule type="cellIs" dxfId="71" priority="35" operator="notEqual">
      <formula>$J$11</formula>
    </cfRule>
  </conditionalFormatting>
  <conditionalFormatting sqref="J88:L88 J92:J101">
    <cfRule type="cellIs" dxfId="70" priority="15" operator="notEqual">
      <formula>M88+P88</formula>
    </cfRule>
  </conditionalFormatting>
  <conditionalFormatting sqref="J89:L89">
    <cfRule type="cellIs" dxfId="69" priority="7" operator="notEqual">
      <formula>$J$23</formula>
    </cfRule>
  </conditionalFormatting>
  <conditionalFormatting sqref="J101:L101">
    <cfRule type="cellIs" dxfId="68" priority="6" operator="notEqual">
      <formula>$J$11</formula>
    </cfRule>
  </conditionalFormatting>
  <conditionalFormatting sqref="K11:L11 K15:L15">
    <cfRule type="expression" dxfId="67" priority="105">
      <formula>AND(#REF!="【起前/部分払】",K11&lt;&gt;SUM(#REF!))</formula>
    </cfRule>
    <cfRule type="cellIs" dxfId="66" priority="106" operator="notEqual">
      <formula>M11+P11</formula>
    </cfRule>
  </conditionalFormatting>
  <conditionalFormatting sqref="K14:L14">
    <cfRule type="expression" dxfId="65" priority="103">
      <formula>AND(#REF!="【起前】",K14&lt;&gt;SUM(#REF!))</formula>
    </cfRule>
    <cfRule type="cellIs" dxfId="64" priority="104" operator="notEqual">
      <formula>N14+Q14</formula>
    </cfRule>
  </conditionalFormatting>
  <conditionalFormatting sqref="K16:L16">
    <cfRule type="expression" dxfId="63" priority="101">
      <formula>AND(#REF!="【起前/部分払】",K16&lt;&gt;SUM(AC11:AN11))</formula>
    </cfRule>
    <cfRule type="cellIs" dxfId="62" priority="102" operator="notEqual">
      <formula>M16+P16</formula>
    </cfRule>
  </conditionalFormatting>
  <conditionalFormatting sqref="K17:L23">
    <cfRule type="expression" dxfId="61" priority="107">
      <formula>AND(#REF!="【起前/部分払】",K17&lt;&gt;SUM(AC13:AN13))</formula>
    </cfRule>
    <cfRule type="cellIs" dxfId="60" priority="108" operator="notEqual">
      <formula>M17+P17</formula>
    </cfRule>
  </conditionalFormatting>
  <conditionalFormatting sqref="K37:L37 K41:L41">
    <cfRule type="expression" dxfId="59" priority="76">
      <formula>AND(#REF!="【起前/部分払】",K37&lt;&gt;SUM(#REF!))</formula>
    </cfRule>
    <cfRule type="cellIs" dxfId="58" priority="77" operator="notEqual">
      <formula>M37+P37</formula>
    </cfRule>
  </conditionalFormatting>
  <conditionalFormatting sqref="K40:L40">
    <cfRule type="expression" dxfId="57" priority="74">
      <formula>AND(#REF!="【起前】",K40&lt;&gt;SUM(#REF!))</formula>
    </cfRule>
    <cfRule type="cellIs" dxfId="56" priority="75" operator="notEqual">
      <formula>N40+Q40</formula>
    </cfRule>
  </conditionalFormatting>
  <conditionalFormatting sqref="K42:L42">
    <cfRule type="expression" dxfId="55" priority="72">
      <formula>AND(#REF!="【起前/部分払】",K42&lt;&gt;SUM(AC37:AN37))</formula>
    </cfRule>
    <cfRule type="cellIs" dxfId="54" priority="73" operator="notEqual">
      <formula>M42+P42</formula>
    </cfRule>
  </conditionalFormatting>
  <conditionalFormatting sqref="K43:L49">
    <cfRule type="expression" dxfId="53" priority="78">
      <formula>AND(#REF!="【起前/部分払】",K43&lt;&gt;SUM(AC39:AN39))</formula>
    </cfRule>
    <cfRule type="cellIs" dxfId="52" priority="79" operator="notEqual">
      <formula>M43+P43</formula>
    </cfRule>
  </conditionalFormatting>
  <conditionalFormatting sqref="K63:L63 K67:L67">
    <cfRule type="expression" dxfId="51" priority="51">
      <formula>AND(#REF!="【起前/部分払】",K63&lt;&gt;SUM(#REF!))</formula>
    </cfRule>
    <cfRule type="cellIs" dxfId="50" priority="52" operator="notEqual">
      <formula>M63+P63</formula>
    </cfRule>
  </conditionalFormatting>
  <conditionalFormatting sqref="K66:L66">
    <cfRule type="expression" dxfId="49" priority="49">
      <formula>AND(#REF!="【起前】",K66&lt;&gt;SUM(#REF!))</formula>
    </cfRule>
    <cfRule type="cellIs" dxfId="48" priority="50" operator="notEqual">
      <formula>N66+Q66</formula>
    </cfRule>
  </conditionalFormatting>
  <conditionalFormatting sqref="K68:L68">
    <cfRule type="expression" dxfId="47" priority="47">
      <formula>AND(#REF!="【起前/部分払】",K68&lt;&gt;SUM(AC63:AN63))</formula>
    </cfRule>
    <cfRule type="cellIs" dxfId="46" priority="48" operator="notEqual">
      <formula>M68+P68</formula>
    </cfRule>
  </conditionalFormatting>
  <conditionalFormatting sqref="K69:L75">
    <cfRule type="expression" dxfId="45" priority="53">
      <formula>AND(#REF!="【起前/部分払】",K69&lt;&gt;SUM(AC65:AN65))</formula>
    </cfRule>
    <cfRule type="cellIs" dxfId="44" priority="54" operator="notEqual">
      <formula>M69+P69</formula>
    </cfRule>
  </conditionalFormatting>
  <conditionalFormatting sqref="K89:L89 K93:L93">
    <cfRule type="expression" dxfId="43" priority="22">
      <formula>AND(#REF!="【起前/部分払】",K89&lt;&gt;SUM(#REF!))</formula>
    </cfRule>
    <cfRule type="cellIs" dxfId="42" priority="23" operator="notEqual">
      <formula>M89+P89</formula>
    </cfRule>
  </conditionalFormatting>
  <conditionalFormatting sqref="K92:L92">
    <cfRule type="expression" dxfId="41" priority="20">
      <formula>AND(#REF!="【起前】",K92&lt;&gt;SUM(#REF!))</formula>
    </cfRule>
    <cfRule type="cellIs" dxfId="40" priority="21" operator="notEqual">
      <formula>N92+Q92</formula>
    </cfRule>
  </conditionalFormatting>
  <conditionalFormatting sqref="K94:L94">
    <cfRule type="expression" dxfId="39" priority="18">
      <formula>AND(#REF!="【起前/部分払】",K94&lt;&gt;SUM(AC89:AN89))</formula>
    </cfRule>
    <cfRule type="cellIs" dxfId="38" priority="19" operator="notEqual">
      <formula>M94+P94</formula>
    </cfRule>
  </conditionalFormatting>
  <conditionalFormatting sqref="K95:L101">
    <cfRule type="expression" dxfId="37" priority="24">
      <formula>AND(#REF!="【起前/部分払】",K95&lt;&gt;SUM(AC91:AN91))</formula>
    </cfRule>
    <cfRule type="cellIs" dxfId="36" priority="25" operator="notEqual">
      <formula>M95+P95</formula>
    </cfRule>
  </conditionalFormatting>
  <conditionalFormatting sqref="M11:AM11">
    <cfRule type="cellIs" dxfId="35" priority="94" operator="notEqual">
      <formula>M23</formula>
    </cfRule>
  </conditionalFormatting>
  <conditionalFormatting sqref="M23:AM23">
    <cfRule type="cellIs" dxfId="34" priority="91" operator="notEqual">
      <formula>M11</formula>
    </cfRule>
  </conditionalFormatting>
  <conditionalFormatting sqref="M37:AM37">
    <cfRule type="cellIs" dxfId="33" priority="65" operator="notEqual">
      <formula>M49</formula>
    </cfRule>
  </conditionalFormatting>
  <conditionalFormatting sqref="M49:AM49">
    <cfRule type="cellIs" dxfId="32" priority="62" operator="notEqual">
      <formula>M37</formula>
    </cfRule>
  </conditionalFormatting>
  <conditionalFormatting sqref="M63:AM63">
    <cfRule type="cellIs" dxfId="31" priority="40" operator="notEqual">
      <formula>M75</formula>
    </cfRule>
  </conditionalFormatting>
  <conditionalFormatting sqref="M75:AM75">
    <cfRule type="cellIs" dxfId="30" priority="37" operator="notEqual">
      <formula>M63</formula>
    </cfRule>
  </conditionalFormatting>
  <conditionalFormatting sqref="M89:AM89">
    <cfRule type="cellIs" dxfId="29" priority="11" operator="notEqual">
      <formula>M101</formula>
    </cfRule>
  </conditionalFormatting>
  <conditionalFormatting sqref="M101:AM101">
    <cfRule type="cellIs" dxfId="28" priority="8" operator="notEqual">
      <formula>M89</formula>
    </cfRule>
  </conditionalFormatting>
  <conditionalFormatting sqref="X10:AA10 X14:AA22">
    <cfRule type="expression" dxfId="27" priority="88">
      <formula>$X10&lt;0</formula>
    </cfRule>
  </conditionalFormatting>
  <conditionalFormatting sqref="X36:AA36 X40:AA48">
    <cfRule type="expression" dxfId="26" priority="59">
      <formula>$X36&lt;0</formula>
    </cfRule>
  </conditionalFormatting>
  <conditionalFormatting sqref="X62:AA62 X66:AA74">
    <cfRule type="expression" dxfId="25" priority="34">
      <formula>$X62&lt;0</formula>
    </cfRule>
  </conditionalFormatting>
  <conditionalFormatting sqref="X88:AA88 X92:AA100">
    <cfRule type="expression" dxfId="24" priority="5">
      <formula>$X88&lt;0</formula>
    </cfRule>
  </conditionalFormatting>
  <conditionalFormatting sqref="AP11:BI11">
    <cfRule type="cellIs" dxfId="23" priority="87" operator="notEqual">
      <formula>AP23</formula>
    </cfRule>
  </conditionalFormatting>
  <conditionalFormatting sqref="AP23:BI23">
    <cfRule type="cellIs" dxfId="22" priority="86" operator="notEqual">
      <formula>AP11</formula>
    </cfRule>
  </conditionalFormatting>
  <conditionalFormatting sqref="AP37:BI37">
    <cfRule type="cellIs" dxfId="21" priority="58" operator="notEqual">
      <formula>AP49</formula>
    </cfRule>
  </conditionalFormatting>
  <conditionalFormatting sqref="AP49:BI49">
    <cfRule type="cellIs" dxfId="20" priority="57" operator="notEqual">
      <formula>AP37</formula>
    </cfRule>
  </conditionalFormatting>
  <conditionalFormatting sqref="AP63:BI63">
    <cfRule type="cellIs" dxfId="19" priority="33" operator="notEqual">
      <formula>AP75</formula>
    </cfRule>
  </conditionalFormatting>
  <conditionalFormatting sqref="AP75:BI75">
    <cfRule type="cellIs" dxfId="18" priority="32" operator="notEqual">
      <formula>AP63</formula>
    </cfRule>
  </conditionalFormatting>
  <conditionalFormatting sqref="AP89:BI89">
    <cfRule type="cellIs" dxfId="17" priority="4" operator="notEqual">
      <formula>AP101</formula>
    </cfRule>
  </conditionalFormatting>
  <conditionalFormatting sqref="AP101:BI101">
    <cfRule type="cellIs" dxfId="16" priority="3" operator="notEqual">
      <formula>AP89</formula>
    </cfRule>
  </conditionalFormatting>
  <conditionalFormatting sqref="AT10:AW10">
    <cfRule type="expression" dxfId="15" priority="85">
      <formula>$X10&lt;0</formula>
    </cfRule>
  </conditionalFormatting>
  <conditionalFormatting sqref="AT14:AW22">
    <cfRule type="expression" dxfId="14" priority="84">
      <formula>$X14&lt;0</formula>
    </cfRule>
  </conditionalFormatting>
  <conditionalFormatting sqref="AT36:AW36">
    <cfRule type="expression" dxfId="13" priority="56">
      <formula>$X36&lt;0</formula>
    </cfRule>
  </conditionalFormatting>
  <conditionalFormatting sqref="AT40:AW48">
    <cfRule type="expression" dxfId="12" priority="55">
      <formula>$X40&lt;0</formula>
    </cfRule>
  </conditionalFormatting>
  <conditionalFormatting sqref="AT62:AW62">
    <cfRule type="expression" dxfId="11" priority="31">
      <formula>$X62&lt;0</formula>
    </cfRule>
  </conditionalFormatting>
  <conditionalFormatting sqref="AT66:AW74">
    <cfRule type="expression" dxfId="10" priority="30">
      <formula>$X66&lt;0</formula>
    </cfRule>
  </conditionalFormatting>
  <conditionalFormatting sqref="AT88:AW88">
    <cfRule type="expression" dxfId="9" priority="2">
      <formula>$X88&lt;0</formula>
    </cfRule>
  </conditionalFormatting>
  <conditionalFormatting sqref="AT92:AW100">
    <cfRule type="expression" dxfId="8" priority="1">
      <formula>$X92&lt;0</formula>
    </cfRule>
  </conditionalFormatting>
  <conditionalFormatting sqref="BL11:CE11">
    <cfRule type="cellIs" dxfId="7" priority="83" operator="notEqual">
      <formula>BL23</formula>
    </cfRule>
  </conditionalFormatting>
  <conditionalFormatting sqref="BL23:CE23">
    <cfRule type="cellIs" dxfId="6" priority="82" operator="notEqual">
      <formula>BL11</formula>
    </cfRule>
  </conditionalFormatting>
  <conditionalFormatting sqref="BL63:CE63">
    <cfRule type="cellIs" dxfId="5" priority="29" operator="notEqual">
      <formula>BL75</formula>
    </cfRule>
  </conditionalFormatting>
  <conditionalFormatting sqref="BL75:CE75">
    <cfRule type="cellIs" dxfId="4" priority="28" operator="notEqual">
      <formula>BL63</formula>
    </cfRule>
  </conditionalFormatting>
  <conditionalFormatting sqref="BP10:BS10">
    <cfRule type="expression" dxfId="3" priority="81">
      <formula>$X10&lt;0</formula>
    </cfRule>
  </conditionalFormatting>
  <conditionalFormatting sqref="BP14:BS22">
    <cfRule type="expression" dxfId="2" priority="80">
      <formula>$X14&lt;0</formula>
    </cfRule>
  </conditionalFormatting>
  <conditionalFormatting sqref="BP62:BS62">
    <cfRule type="expression" dxfId="1" priority="27">
      <formula>$X62&lt;0</formula>
    </cfRule>
  </conditionalFormatting>
  <conditionalFormatting sqref="BP66:BS74">
    <cfRule type="expression" dxfId="0" priority="26">
      <formula>$X66&lt;0</formula>
    </cfRule>
  </conditionalFormatting>
  <pageMargins left="0.7" right="0.7" top="0.75" bottom="0.75" header="0.3" footer="0.3"/>
  <pageSetup paperSize="9" scale="54" fitToHeight="0"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2">
        <x14:dataValidation allowBlank="1" showInputMessage="1" showErrorMessage="1" prompt="合計の計算式が入っています" xr:uid="{BA466D5C-B6D4-476C-B760-45DECC203D29}">
          <xm:sqref>M11:AM11 JI11:KI11 TE11:UE11 ADA11:AEA11 AMW11:ANW11 AWS11:AXS11 BGO11:BHO11 BQK11:BRK11 CAG11:CBG11 CKC11:CLC11 CTY11:CUY11 DDU11:DEU11 DNQ11:DOQ11 DXM11:DYM11 EHI11:EII11 ERE11:ESE11 FBA11:FCA11 FKW11:FLW11 FUS11:FVS11 GEO11:GFO11 GOK11:GPK11 GYG11:GZG11 HIC11:HJC11 HRY11:HSY11 IBU11:ICU11 ILQ11:IMQ11 IVM11:IWM11 JFI11:JGI11 JPE11:JQE11 JZA11:KAA11 KIW11:KJW11 KSS11:KTS11 LCO11:LDO11 LMK11:LNK11 LWG11:LXG11 MGC11:MHC11 MPY11:MQY11 MZU11:NAU11 NJQ11:NKQ11 NTM11:NUM11 ODI11:OEI11 ONE11:OOE11 OXA11:OYA11 PGW11:PHW11 PQS11:PRS11 QAO11:QBO11 QKK11:QLK11 QUG11:QVG11 REC11:RFC11 RNY11:ROY11 RXU11:RYU11 SHQ11:SIQ11 SRM11:SSM11 TBI11:TCI11 TLE11:TME11 TVA11:TWA11 UEW11:UFW11 UOS11:UPS11 UYO11:UZO11 VIK11:VJK11 VSG11:VTG11 WCC11:WDC11 WLY11:WMY11 WVU11:WWU11 M65547:AM65547 JI65547:KI65547 TE65547:UE65547 ADA65547:AEA65547 AMW65547:ANW65547 AWS65547:AXS65547 BGO65547:BHO65547 BQK65547:BRK65547 CAG65547:CBG65547 CKC65547:CLC65547 CTY65547:CUY65547 DDU65547:DEU65547 DNQ65547:DOQ65547 DXM65547:DYM65547 EHI65547:EII65547 ERE65547:ESE65547 FBA65547:FCA65547 FKW65547:FLW65547 FUS65547:FVS65547 GEO65547:GFO65547 GOK65547:GPK65547 GYG65547:GZG65547 HIC65547:HJC65547 HRY65547:HSY65547 IBU65547:ICU65547 ILQ65547:IMQ65547 IVM65547:IWM65547 JFI65547:JGI65547 JPE65547:JQE65547 JZA65547:KAA65547 KIW65547:KJW65547 KSS65547:KTS65547 LCO65547:LDO65547 LMK65547:LNK65547 LWG65547:LXG65547 MGC65547:MHC65547 MPY65547:MQY65547 MZU65547:NAU65547 NJQ65547:NKQ65547 NTM65547:NUM65547 ODI65547:OEI65547 ONE65547:OOE65547 OXA65547:OYA65547 PGW65547:PHW65547 PQS65547:PRS65547 QAO65547:QBO65547 QKK65547:QLK65547 QUG65547:QVG65547 REC65547:RFC65547 RNY65547:ROY65547 RXU65547:RYU65547 SHQ65547:SIQ65547 SRM65547:SSM65547 TBI65547:TCI65547 TLE65547:TME65547 TVA65547:TWA65547 UEW65547:UFW65547 UOS65547:UPS65547 UYO65547:UZO65547 VIK65547:VJK65547 VSG65547:VTG65547 WCC65547:WDC65547 WLY65547:WMY65547 WVU65547:WWU65547 M131083:AM131083 JI131083:KI131083 TE131083:UE131083 ADA131083:AEA131083 AMW131083:ANW131083 AWS131083:AXS131083 BGO131083:BHO131083 BQK131083:BRK131083 CAG131083:CBG131083 CKC131083:CLC131083 CTY131083:CUY131083 DDU131083:DEU131083 DNQ131083:DOQ131083 DXM131083:DYM131083 EHI131083:EII131083 ERE131083:ESE131083 FBA131083:FCA131083 FKW131083:FLW131083 FUS131083:FVS131083 GEO131083:GFO131083 GOK131083:GPK131083 GYG131083:GZG131083 HIC131083:HJC131083 HRY131083:HSY131083 IBU131083:ICU131083 ILQ131083:IMQ131083 IVM131083:IWM131083 JFI131083:JGI131083 JPE131083:JQE131083 JZA131083:KAA131083 KIW131083:KJW131083 KSS131083:KTS131083 LCO131083:LDO131083 LMK131083:LNK131083 LWG131083:LXG131083 MGC131083:MHC131083 MPY131083:MQY131083 MZU131083:NAU131083 NJQ131083:NKQ131083 NTM131083:NUM131083 ODI131083:OEI131083 ONE131083:OOE131083 OXA131083:OYA131083 PGW131083:PHW131083 PQS131083:PRS131083 QAO131083:QBO131083 QKK131083:QLK131083 QUG131083:QVG131083 REC131083:RFC131083 RNY131083:ROY131083 RXU131083:RYU131083 SHQ131083:SIQ131083 SRM131083:SSM131083 TBI131083:TCI131083 TLE131083:TME131083 TVA131083:TWA131083 UEW131083:UFW131083 UOS131083:UPS131083 UYO131083:UZO131083 VIK131083:VJK131083 VSG131083:VTG131083 WCC131083:WDC131083 WLY131083:WMY131083 WVU131083:WWU131083 M196619:AM196619 JI196619:KI196619 TE196619:UE196619 ADA196619:AEA196619 AMW196619:ANW196619 AWS196619:AXS196619 BGO196619:BHO196619 BQK196619:BRK196619 CAG196619:CBG196619 CKC196619:CLC196619 CTY196619:CUY196619 DDU196619:DEU196619 DNQ196619:DOQ196619 DXM196619:DYM196619 EHI196619:EII196619 ERE196619:ESE196619 FBA196619:FCA196619 FKW196619:FLW196619 FUS196619:FVS196619 GEO196619:GFO196619 GOK196619:GPK196619 GYG196619:GZG196619 HIC196619:HJC196619 HRY196619:HSY196619 IBU196619:ICU196619 ILQ196619:IMQ196619 IVM196619:IWM196619 JFI196619:JGI196619 JPE196619:JQE196619 JZA196619:KAA196619 KIW196619:KJW196619 KSS196619:KTS196619 LCO196619:LDO196619 LMK196619:LNK196619 LWG196619:LXG196619 MGC196619:MHC196619 MPY196619:MQY196619 MZU196619:NAU196619 NJQ196619:NKQ196619 NTM196619:NUM196619 ODI196619:OEI196619 ONE196619:OOE196619 OXA196619:OYA196619 PGW196619:PHW196619 PQS196619:PRS196619 QAO196619:QBO196619 QKK196619:QLK196619 QUG196619:QVG196619 REC196619:RFC196619 RNY196619:ROY196619 RXU196619:RYU196619 SHQ196619:SIQ196619 SRM196619:SSM196619 TBI196619:TCI196619 TLE196619:TME196619 TVA196619:TWA196619 UEW196619:UFW196619 UOS196619:UPS196619 UYO196619:UZO196619 VIK196619:VJK196619 VSG196619:VTG196619 WCC196619:WDC196619 WLY196619:WMY196619 WVU196619:WWU196619 M262155:AM262155 JI262155:KI262155 TE262155:UE262155 ADA262155:AEA262155 AMW262155:ANW262155 AWS262155:AXS262155 BGO262155:BHO262155 BQK262155:BRK262155 CAG262155:CBG262155 CKC262155:CLC262155 CTY262155:CUY262155 DDU262155:DEU262155 DNQ262155:DOQ262155 DXM262155:DYM262155 EHI262155:EII262155 ERE262155:ESE262155 FBA262155:FCA262155 FKW262155:FLW262155 FUS262155:FVS262155 GEO262155:GFO262155 GOK262155:GPK262155 GYG262155:GZG262155 HIC262155:HJC262155 HRY262155:HSY262155 IBU262155:ICU262155 ILQ262155:IMQ262155 IVM262155:IWM262155 JFI262155:JGI262155 JPE262155:JQE262155 JZA262155:KAA262155 KIW262155:KJW262155 KSS262155:KTS262155 LCO262155:LDO262155 LMK262155:LNK262155 LWG262155:LXG262155 MGC262155:MHC262155 MPY262155:MQY262155 MZU262155:NAU262155 NJQ262155:NKQ262155 NTM262155:NUM262155 ODI262155:OEI262155 ONE262155:OOE262155 OXA262155:OYA262155 PGW262155:PHW262155 PQS262155:PRS262155 QAO262155:QBO262155 QKK262155:QLK262155 QUG262155:QVG262155 REC262155:RFC262155 RNY262155:ROY262155 RXU262155:RYU262155 SHQ262155:SIQ262155 SRM262155:SSM262155 TBI262155:TCI262155 TLE262155:TME262155 TVA262155:TWA262155 UEW262155:UFW262155 UOS262155:UPS262155 UYO262155:UZO262155 VIK262155:VJK262155 VSG262155:VTG262155 WCC262155:WDC262155 WLY262155:WMY262155 WVU262155:WWU262155 M327691:AM327691 JI327691:KI327691 TE327691:UE327691 ADA327691:AEA327691 AMW327691:ANW327691 AWS327691:AXS327691 BGO327691:BHO327691 BQK327691:BRK327691 CAG327691:CBG327691 CKC327691:CLC327691 CTY327691:CUY327691 DDU327691:DEU327691 DNQ327691:DOQ327691 DXM327691:DYM327691 EHI327691:EII327691 ERE327691:ESE327691 FBA327691:FCA327691 FKW327691:FLW327691 FUS327691:FVS327691 GEO327691:GFO327691 GOK327691:GPK327691 GYG327691:GZG327691 HIC327691:HJC327691 HRY327691:HSY327691 IBU327691:ICU327691 ILQ327691:IMQ327691 IVM327691:IWM327691 JFI327691:JGI327691 JPE327691:JQE327691 JZA327691:KAA327691 KIW327691:KJW327691 KSS327691:KTS327691 LCO327691:LDO327691 LMK327691:LNK327691 LWG327691:LXG327691 MGC327691:MHC327691 MPY327691:MQY327691 MZU327691:NAU327691 NJQ327691:NKQ327691 NTM327691:NUM327691 ODI327691:OEI327691 ONE327691:OOE327691 OXA327691:OYA327691 PGW327691:PHW327691 PQS327691:PRS327691 QAO327691:QBO327691 QKK327691:QLK327691 QUG327691:QVG327691 REC327691:RFC327691 RNY327691:ROY327691 RXU327691:RYU327691 SHQ327691:SIQ327691 SRM327691:SSM327691 TBI327691:TCI327691 TLE327691:TME327691 TVA327691:TWA327691 UEW327691:UFW327691 UOS327691:UPS327691 UYO327691:UZO327691 VIK327691:VJK327691 VSG327691:VTG327691 WCC327691:WDC327691 WLY327691:WMY327691 WVU327691:WWU327691 M393227:AM393227 JI393227:KI393227 TE393227:UE393227 ADA393227:AEA393227 AMW393227:ANW393227 AWS393227:AXS393227 BGO393227:BHO393227 BQK393227:BRK393227 CAG393227:CBG393227 CKC393227:CLC393227 CTY393227:CUY393227 DDU393227:DEU393227 DNQ393227:DOQ393227 DXM393227:DYM393227 EHI393227:EII393227 ERE393227:ESE393227 FBA393227:FCA393227 FKW393227:FLW393227 FUS393227:FVS393227 GEO393227:GFO393227 GOK393227:GPK393227 GYG393227:GZG393227 HIC393227:HJC393227 HRY393227:HSY393227 IBU393227:ICU393227 ILQ393227:IMQ393227 IVM393227:IWM393227 JFI393227:JGI393227 JPE393227:JQE393227 JZA393227:KAA393227 KIW393227:KJW393227 KSS393227:KTS393227 LCO393227:LDO393227 LMK393227:LNK393227 LWG393227:LXG393227 MGC393227:MHC393227 MPY393227:MQY393227 MZU393227:NAU393227 NJQ393227:NKQ393227 NTM393227:NUM393227 ODI393227:OEI393227 ONE393227:OOE393227 OXA393227:OYA393227 PGW393227:PHW393227 PQS393227:PRS393227 QAO393227:QBO393227 QKK393227:QLK393227 QUG393227:QVG393227 REC393227:RFC393227 RNY393227:ROY393227 RXU393227:RYU393227 SHQ393227:SIQ393227 SRM393227:SSM393227 TBI393227:TCI393227 TLE393227:TME393227 TVA393227:TWA393227 UEW393227:UFW393227 UOS393227:UPS393227 UYO393227:UZO393227 VIK393227:VJK393227 VSG393227:VTG393227 WCC393227:WDC393227 WLY393227:WMY393227 WVU393227:WWU393227 M458763:AM458763 JI458763:KI458763 TE458763:UE458763 ADA458763:AEA458763 AMW458763:ANW458763 AWS458763:AXS458763 BGO458763:BHO458763 BQK458763:BRK458763 CAG458763:CBG458763 CKC458763:CLC458763 CTY458763:CUY458763 DDU458763:DEU458763 DNQ458763:DOQ458763 DXM458763:DYM458763 EHI458763:EII458763 ERE458763:ESE458763 FBA458763:FCA458763 FKW458763:FLW458763 FUS458763:FVS458763 GEO458763:GFO458763 GOK458763:GPK458763 GYG458763:GZG458763 HIC458763:HJC458763 HRY458763:HSY458763 IBU458763:ICU458763 ILQ458763:IMQ458763 IVM458763:IWM458763 JFI458763:JGI458763 JPE458763:JQE458763 JZA458763:KAA458763 KIW458763:KJW458763 KSS458763:KTS458763 LCO458763:LDO458763 LMK458763:LNK458763 LWG458763:LXG458763 MGC458763:MHC458763 MPY458763:MQY458763 MZU458763:NAU458763 NJQ458763:NKQ458763 NTM458763:NUM458763 ODI458763:OEI458763 ONE458763:OOE458763 OXA458763:OYA458763 PGW458763:PHW458763 PQS458763:PRS458763 QAO458763:QBO458763 QKK458763:QLK458763 QUG458763:QVG458763 REC458763:RFC458763 RNY458763:ROY458763 RXU458763:RYU458763 SHQ458763:SIQ458763 SRM458763:SSM458763 TBI458763:TCI458763 TLE458763:TME458763 TVA458763:TWA458763 UEW458763:UFW458763 UOS458763:UPS458763 UYO458763:UZO458763 VIK458763:VJK458763 VSG458763:VTG458763 WCC458763:WDC458763 WLY458763:WMY458763 WVU458763:WWU458763 M524299:AM524299 JI524299:KI524299 TE524299:UE524299 ADA524299:AEA524299 AMW524299:ANW524299 AWS524299:AXS524299 BGO524299:BHO524299 BQK524299:BRK524299 CAG524299:CBG524299 CKC524299:CLC524299 CTY524299:CUY524299 DDU524299:DEU524299 DNQ524299:DOQ524299 DXM524299:DYM524299 EHI524299:EII524299 ERE524299:ESE524299 FBA524299:FCA524299 FKW524299:FLW524299 FUS524299:FVS524299 GEO524299:GFO524299 GOK524299:GPK524299 GYG524299:GZG524299 HIC524299:HJC524299 HRY524299:HSY524299 IBU524299:ICU524299 ILQ524299:IMQ524299 IVM524299:IWM524299 JFI524299:JGI524299 JPE524299:JQE524299 JZA524299:KAA524299 KIW524299:KJW524299 KSS524299:KTS524299 LCO524299:LDO524299 LMK524299:LNK524299 LWG524299:LXG524299 MGC524299:MHC524299 MPY524299:MQY524299 MZU524299:NAU524299 NJQ524299:NKQ524299 NTM524299:NUM524299 ODI524299:OEI524299 ONE524299:OOE524299 OXA524299:OYA524299 PGW524299:PHW524299 PQS524299:PRS524299 QAO524299:QBO524299 QKK524299:QLK524299 QUG524299:QVG524299 REC524299:RFC524299 RNY524299:ROY524299 RXU524299:RYU524299 SHQ524299:SIQ524299 SRM524299:SSM524299 TBI524299:TCI524299 TLE524299:TME524299 TVA524299:TWA524299 UEW524299:UFW524299 UOS524299:UPS524299 UYO524299:UZO524299 VIK524299:VJK524299 VSG524299:VTG524299 WCC524299:WDC524299 WLY524299:WMY524299 WVU524299:WWU524299 M589835:AM589835 JI589835:KI589835 TE589835:UE589835 ADA589835:AEA589835 AMW589835:ANW589835 AWS589835:AXS589835 BGO589835:BHO589835 BQK589835:BRK589835 CAG589835:CBG589835 CKC589835:CLC589835 CTY589835:CUY589835 DDU589835:DEU589835 DNQ589835:DOQ589835 DXM589835:DYM589835 EHI589835:EII589835 ERE589835:ESE589835 FBA589835:FCA589835 FKW589835:FLW589835 FUS589835:FVS589835 GEO589835:GFO589835 GOK589835:GPK589835 GYG589835:GZG589835 HIC589835:HJC589835 HRY589835:HSY589835 IBU589835:ICU589835 ILQ589835:IMQ589835 IVM589835:IWM589835 JFI589835:JGI589835 JPE589835:JQE589835 JZA589835:KAA589835 KIW589835:KJW589835 KSS589835:KTS589835 LCO589835:LDO589835 LMK589835:LNK589835 LWG589835:LXG589835 MGC589835:MHC589835 MPY589835:MQY589835 MZU589835:NAU589835 NJQ589835:NKQ589835 NTM589835:NUM589835 ODI589835:OEI589835 ONE589835:OOE589835 OXA589835:OYA589835 PGW589835:PHW589835 PQS589835:PRS589835 QAO589835:QBO589835 QKK589835:QLK589835 QUG589835:QVG589835 REC589835:RFC589835 RNY589835:ROY589835 RXU589835:RYU589835 SHQ589835:SIQ589835 SRM589835:SSM589835 TBI589835:TCI589835 TLE589835:TME589835 TVA589835:TWA589835 UEW589835:UFW589835 UOS589835:UPS589835 UYO589835:UZO589835 VIK589835:VJK589835 VSG589835:VTG589835 WCC589835:WDC589835 WLY589835:WMY589835 WVU589835:WWU589835 M655371:AM655371 JI655371:KI655371 TE655371:UE655371 ADA655371:AEA655371 AMW655371:ANW655371 AWS655371:AXS655371 BGO655371:BHO655371 BQK655371:BRK655371 CAG655371:CBG655371 CKC655371:CLC655371 CTY655371:CUY655371 DDU655371:DEU655371 DNQ655371:DOQ655371 DXM655371:DYM655371 EHI655371:EII655371 ERE655371:ESE655371 FBA655371:FCA655371 FKW655371:FLW655371 FUS655371:FVS655371 GEO655371:GFO655371 GOK655371:GPK655371 GYG655371:GZG655371 HIC655371:HJC655371 HRY655371:HSY655371 IBU655371:ICU655371 ILQ655371:IMQ655371 IVM655371:IWM655371 JFI655371:JGI655371 JPE655371:JQE655371 JZA655371:KAA655371 KIW655371:KJW655371 KSS655371:KTS655371 LCO655371:LDO655371 LMK655371:LNK655371 LWG655371:LXG655371 MGC655371:MHC655371 MPY655371:MQY655371 MZU655371:NAU655371 NJQ655371:NKQ655371 NTM655371:NUM655371 ODI655371:OEI655371 ONE655371:OOE655371 OXA655371:OYA655371 PGW655371:PHW655371 PQS655371:PRS655371 QAO655371:QBO655371 QKK655371:QLK655371 QUG655371:QVG655371 REC655371:RFC655371 RNY655371:ROY655371 RXU655371:RYU655371 SHQ655371:SIQ655371 SRM655371:SSM655371 TBI655371:TCI655371 TLE655371:TME655371 TVA655371:TWA655371 UEW655371:UFW655371 UOS655371:UPS655371 UYO655371:UZO655371 VIK655371:VJK655371 VSG655371:VTG655371 WCC655371:WDC655371 WLY655371:WMY655371 WVU655371:WWU655371 M720907:AM720907 JI720907:KI720907 TE720907:UE720907 ADA720907:AEA720907 AMW720907:ANW720907 AWS720907:AXS720907 BGO720907:BHO720907 BQK720907:BRK720907 CAG720907:CBG720907 CKC720907:CLC720907 CTY720907:CUY720907 DDU720907:DEU720907 DNQ720907:DOQ720907 DXM720907:DYM720907 EHI720907:EII720907 ERE720907:ESE720907 FBA720907:FCA720907 FKW720907:FLW720907 FUS720907:FVS720907 GEO720907:GFO720907 GOK720907:GPK720907 GYG720907:GZG720907 HIC720907:HJC720907 HRY720907:HSY720907 IBU720907:ICU720907 ILQ720907:IMQ720907 IVM720907:IWM720907 JFI720907:JGI720907 JPE720907:JQE720907 JZA720907:KAA720907 KIW720907:KJW720907 KSS720907:KTS720907 LCO720907:LDO720907 LMK720907:LNK720907 LWG720907:LXG720907 MGC720907:MHC720907 MPY720907:MQY720907 MZU720907:NAU720907 NJQ720907:NKQ720907 NTM720907:NUM720907 ODI720907:OEI720907 ONE720907:OOE720907 OXA720907:OYA720907 PGW720907:PHW720907 PQS720907:PRS720907 QAO720907:QBO720907 QKK720907:QLK720907 QUG720907:QVG720907 REC720907:RFC720907 RNY720907:ROY720907 RXU720907:RYU720907 SHQ720907:SIQ720907 SRM720907:SSM720907 TBI720907:TCI720907 TLE720907:TME720907 TVA720907:TWA720907 UEW720907:UFW720907 UOS720907:UPS720907 UYO720907:UZO720907 VIK720907:VJK720907 VSG720907:VTG720907 WCC720907:WDC720907 WLY720907:WMY720907 WVU720907:WWU720907 M786443:AM786443 JI786443:KI786443 TE786443:UE786443 ADA786443:AEA786443 AMW786443:ANW786443 AWS786443:AXS786443 BGO786443:BHO786443 BQK786443:BRK786443 CAG786443:CBG786443 CKC786443:CLC786443 CTY786443:CUY786443 DDU786443:DEU786443 DNQ786443:DOQ786443 DXM786443:DYM786443 EHI786443:EII786443 ERE786443:ESE786443 FBA786443:FCA786443 FKW786443:FLW786443 FUS786443:FVS786443 GEO786443:GFO786443 GOK786443:GPK786443 GYG786443:GZG786443 HIC786443:HJC786443 HRY786443:HSY786443 IBU786443:ICU786443 ILQ786443:IMQ786443 IVM786443:IWM786443 JFI786443:JGI786443 JPE786443:JQE786443 JZA786443:KAA786443 KIW786443:KJW786443 KSS786443:KTS786443 LCO786443:LDO786443 LMK786443:LNK786443 LWG786443:LXG786443 MGC786443:MHC786443 MPY786443:MQY786443 MZU786443:NAU786443 NJQ786443:NKQ786443 NTM786443:NUM786443 ODI786443:OEI786443 ONE786443:OOE786443 OXA786443:OYA786443 PGW786443:PHW786443 PQS786443:PRS786443 QAO786443:QBO786443 QKK786443:QLK786443 QUG786443:QVG786443 REC786443:RFC786443 RNY786443:ROY786443 RXU786443:RYU786443 SHQ786443:SIQ786443 SRM786443:SSM786443 TBI786443:TCI786443 TLE786443:TME786443 TVA786443:TWA786443 UEW786443:UFW786443 UOS786443:UPS786443 UYO786443:UZO786443 VIK786443:VJK786443 VSG786443:VTG786443 WCC786443:WDC786443 WLY786443:WMY786443 WVU786443:WWU786443 M851979:AM851979 JI851979:KI851979 TE851979:UE851979 ADA851979:AEA851979 AMW851979:ANW851979 AWS851979:AXS851979 BGO851979:BHO851979 BQK851979:BRK851979 CAG851979:CBG851979 CKC851979:CLC851979 CTY851979:CUY851979 DDU851979:DEU851979 DNQ851979:DOQ851979 DXM851979:DYM851979 EHI851979:EII851979 ERE851979:ESE851979 FBA851979:FCA851979 FKW851979:FLW851979 FUS851979:FVS851979 GEO851979:GFO851979 GOK851979:GPK851979 GYG851979:GZG851979 HIC851979:HJC851979 HRY851979:HSY851979 IBU851979:ICU851979 ILQ851979:IMQ851979 IVM851979:IWM851979 JFI851979:JGI851979 JPE851979:JQE851979 JZA851979:KAA851979 KIW851979:KJW851979 KSS851979:KTS851979 LCO851979:LDO851979 LMK851979:LNK851979 LWG851979:LXG851979 MGC851979:MHC851979 MPY851979:MQY851979 MZU851979:NAU851979 NJQ851979:NKQ851979 NTM851979:NUM851979 ODI851979:OEI851979 ONE851979:OOE851979 OXA851979:OYA851979 PGW851979:PHW851979 PQS851979:PRS851979 QAO851979:QBO851979 QKK851979:QLK851979 QUG851979:QVG851979 REC851979:RFC851979 RNY851979:ROY851979 RXU851979:RYU851979 SHQ851979:SIQ851979 SRM851979:SSM851979 TBI851979:TCI851979 TLE851979:TME851979 TVA851979:TWA851979 UEW851979:UFW851979 UOS851979:UPS851979 UYO851979:UZO851979 VIK851979:VJK851979 VSG851979:VTG851979 WCC851979:WDC851979 WLY851979:WMY851979 WVU851979:WWU851979 M917515:AM917515 JI917515:KI917515 TE917515:UE917515 ADA917515:AEA917515 AMW917515:ANW917515 AWS917515:AXS917515 BGO917515:BHO917515 BQK917515:BRK917515 CAG917515:CBG917515 CKC917515:CLC917515 CTY917515:CUY917515 DDU917515:DEU917515 DNQ917515:DOQ917515 DXM917515:DYM917515 EHI917515:EII917515 ERE917515:ESE917515 FBA917515:FCA917515 FKW917515:FLW917515 FUS917515:FVS917515 GEO917515:GFO917515 GOK917515:GPK917515 GYG917515:GZG917515 HIC917515:HJC917515 HRY917515:HSY917515 IBU917515:ICU917515 ILQ917515:IMQ917515 IVM917515:IWM917515 JFI917515:JGI917515 JPE917515:JQE917515 JZA917515:KAA917515 KIW917515:KJW917515 KSS917515:KTS917515 LCO917515:LDO917515 LMK917515:LNK917515 LWG917515:LXG917515 MGC917515:MHC917515 MPY917515:MQY917515 MZU917515:NAU917515 NJQ917515:NKQ917515 NTM917515:NUM917515 ODI917515:OEI917515 ONE917515:OOE917515 OXA917515:OYA917515 PGW917515:PHW917515 PQS917515:PRS917515 QAO917515:QBO917515 QKK917515:QLK917515 QUG917515:QVG917515 REC917515:RFC917515 RNY917515:ROY917515 RXU917515:RYU917515 SHQ917515:SIQ917515 SRM917515:SSM917515 TBI917515:TCI917515 TLE917515:TME917515 TVA917515:TWA917515 UEW917515:UFW917515 UOS917515:UPS917515 UYO917515:UZO917515 VIK917515:VJK917515 VSG917515:VTG917515 WCC917515:WDC917515 WLY917515:WMY917515 WVU917515:WWU917515 M983051:AM983051 JI983051:KI983051 TE983051:UE983051 ADA983051:AEA983051 AMW983051:ANW983051 AWS983051:AXS983051 BGO983051:BHO983051 BQK983051:BRK983051 CAG983051:CBG983051 CKC983051:CLC983051 CTY983051:CUY983051 DDU983051:DEU983051 DNQ983051:DOQ983051 DXM983051:DYM983051 EHI983051:EII983051 ERE983051:ESE983051 FBA983051:FCA983051 FKW983051:FLW983051 FUS983051:FVS983051 GEO983051:GFO983051 GOK983051:GPK983051 GYG983051:GZG983051 HIC983051:HJC983051 HRY983051:HSY983051 IBU983051:ICU983051 ILQ983051:IMQ983051 IVM983051:IWM983051 JFI983051:JGI983051 JPE983051:JQE983051 JZA983051:KAA983051 KIW983051:KJW983051 KSS983051:KTS983051 LCO983051:LDO983051 LMK983051:LNK983051 LWG983051:LXG983051 MGC983051:MHC983051 MPY983051:MQY983051 MZU983051:NAU983051 NJQ983051:NKQ983051 NTM983051:NUM983051 ODI983051:OEI983051 ONE983051:OOE983051 OXA983051:OYA983051 PGW983051:PHW983051 PQS983051:PRS983051 QAO983051:QBO983051 QKK983051:QLK983051 QUG983051:QVG983051 REC983051:RFC983051 RNY983051:ROY983051 RXU983051:RYU983051 SHQ983051:SIQ983051 SRM983051:SSM983051 TBI983051:TCI983051 TLE983051:TME983051 TVA983051:TWA983051 UEW983051:UFW983051 UOS983051:UPS983051 UYO983051:UZO983051 VIK983051:VJK983051 VSG983051:VTG983051 WCC983051:WDC983051 WLY983051:WMY983051 WVU983051:WWU983051 M23:AM23 JI23:KI23 TE23:UE23 ADA23:AEA23 AMW23:ANW23 AWS23:AXS23 BGO23:BHO23 BQK23:BRK23 CAG23:CBG23 CKC23:CLC23 CTY23:CUY23 DDU23:DEU23 DNQ23:DOQ23 DXM23:DYM23 EHI23:EII23 ERE23:ESE23 FBA23:FCA23 FKW23:FLW23 FUS23:FVS23 GEO23:GFO23 GOK23:GPK23 GYG23:GZG23 HIC23:HJC23 HRY23:HSY23 IBU23:ICU23 ILQ23:IMQ23 IVM23:IWM23 JFI23:JGI23 JPE23:JQE23 JZA23:KAA23 KIW23:KJW23 KSS23:KTS23 LCO23:LDO23 LMK23:LNK23 LWG23:LXG23 MGC23:MHC23 MPY23:MQY23 MZU23:NAU23 NJQ23:NKQ23 NTM23:NUM23 ODI23:OEI23 ONE23:OOE23 OXA23:OYA23 PGW23:PHW23 PQS23:PRS23 QAO23:QBO23 QKK23:QLK23 QUG23:QVG23 REC23:RFC23 RNY23:ROY23 RXU23:RYU23 SHQ23:SIQ23 SRM23:SSM23 TBI23:TCI23 TLE23:TME23 TVA23:TWA23 UEW23:UFW23 UOS23:UPS23 UYO23:UZO23 VIK23:VJK23 VSG23:VTG23 WCC23:WDC23 WLY23:WMY23 WVU23:WWU23 M65559:AM65559 JI65559:KI65559 TE65559:UE65559 ADA65559:AEA65559 AMW65559:ANW65559 AWS65559:AXS65559 BGO65559:BHO65559 BQK65559:BRK65559 CAG65559:CBG65559 CKC65559:CLC65559 CTY65559:CUY65559 DDU65559:DEU65559 DNQ65559:DOQ65559 DXM65559:DYM65559 EHI65559:EII65559 ERE65559:ESE65559 FBA65559:FCA65559 FKW65559:FLW65559 FUS65559:FVS65559 GEO65559:GFO65559 GOK65559:GPK65559 GYG65559:GZG65559 HIC65559:HJC65559 HRY65559:HSY65559 IBU65559:ICU65559 ILQ65559:IMQ65559 IVM65559:IWM65559 JFI65559:JGI65559 JPE65559:JQE65559 JZA65559:KAA65559 KIW65559:KJW65559 KSS65559:KTS65559 LCO65559:LDO65559 LMK65559:LNK65559 LWG65559:LXG65559 MGC65559:MHC65559 MPY65559:MQY65559 MZU65559:NAU65559 NJQ65559:NKQ65559 NTM65559:NUM65559 ODI65559:OEI65559 ONE65559:OOE65559 OXA65559:OYA65559 PGW65559:PHW65559 PQS65559:PRS65559 QAO65559:QBO65559 QKK65559:QLK65559 QUG65559:QVG65559 REC65559:RFC65559 RNY65559:ROY65559 RXU65559:RYU65559 SHQ65559:SIQ65559 SRM65559:SSM65559 TBI65559:TCI65559 TLE65559:TME65559 TVA65559:TWA65559 UEW65559:UFW65559 UOS65559:UPS65559 UYO65559:UZO65559 VIK65559:VJK65559 VSG65559:VTG65559 WCC65559:WDC65559 WLY65559:WMY65559 WVU65559:WWU65559 M131095:AM131095 JI131095:KI131095 TE131095:UE131095 ADA131095:AEA131095 AMW131095:ANW131095 AWS131095:AXS131095 BGO131095:BHO131095 BQK131095:BRK131095 CAG131095:CBG131095 CKC131095:CLC131095 CTY131095:CUY131095 DDU131095:DEU131095 DNQ131095:DOQ131095 DXM131095:DYM131095 EHI131095:EII131095 ERE131095:ESE131095 FBA131095:FCA131095 FKW131095:FLW131095 FUS131095:FVS131095 GEO131095:GFO131095 GOK131095:GPK131095 GYG131095:GZG131095 HIC131095:HJC131095 HRY131095:HSY131095 IBU131095:ICU131095 ILQ131095:IMQ131095 IVM131095:IWM131095 JFI131095:JGI131095 JPE131095:JQE131095 JZA131095:KAA131095 KIW131095:KJW131095 KSS131095:KTS131095 LCO131095:LDO131095 LMK131095:LNK131095 LWG131095:LXG131095 MGC131095:MHC131095 MPY131095:MQY131095 MZU131095:NAU131095 NJQ131095:NKQ131095 NTM131095:NUM131095 ODI131095:OEI131095 ONE131095:OOE131095 OXA131095:OYA131095 PGW131095:PHW131095 PQS131095:PRS131095 QAO131095:QBO131095 QKK131095:QLK131095 QUG131095:QVG131095 REC131095:RFC131095 RNY131095:ROY131095 RXU131095:RYU131095 SHQ131095:SIQ131095 SRM131095:SSM131095 TBI131095:TCI131095 TLE131095:TME131095 TVA131095:TWA131095 UEW131095:UFW131095 UOS131095:UPS131095 UYO131095:UZO131095 VIK131095:VJK131095 VSG131095:VTG131095 WCC131095:WDC131095 WLY131095:WMY131095 WVU131095:WWU131095 M196631:AM196631 JI196631:KI196631 TE196631:UE196631 ADA196631:AEA196631 AMW196631:ANW196631 AWS196631:AXS196631 BGO196631:BHO196631 BQK196631:BRK196631 CAG196631:CBG196631 CKC196631:CLC196631 CTY196631:CUY196631 DDU196631:DEU196631 DNQ196631:DOQ196631 DXM196631:DYM196631 EHI196631:EII196631 ERE196631:ESE196631 FBA196631:FCA196631 FKW196631:FLW196631 FUS196631:FVS196631 GEO196631:GFO196631 GOK196631:GPK196631 GYG196631:GZG196631 HIC196631:HJC196631 HRY196631:HSY196631 IBU196631:ICU196631 ILQ196631:IMQ196631 IVM196631:IWM196631 JFI196631:JGI196631 JPE196631:JQE196631 JZA196631:KAA196631 KIW196631:KJW196631 KSS196631:KTS196631 LCO196631:LDO196631 LMK196631:LNK196631 LWG196631:LXG196631 MGC196631:MHC196631 MPY196631:MQY196631 MZU196631:NAU196631 NJQ196631:NKQ196631 NTM196631:NUM196631 ODI196631:OEI196631 ONE196631:OOE196631 OXA196631:OYA196631 PGW196631:PHW196631 PQS196631:PRS196631 QAO196631:QBO196631 QKK196631:QLK196631 QUG196631:QVG196631 REC196631:RFC196631 RNY196631:ROY196631 RXU196631:RYU196631 SHQ196631:SIQ196631 SRM196631:SSM196631 TBI196631:TCI196631 TLE196631:TME196631 TVA196631:TWA196631 UEW196631:UFW196631 UOS196631:UPS196631 UYO196631:UZO196631 VIK196631:VJK196631 VSG196631:VTG196631 WCC196631:WDC196631 WLY196631:WMY196631 WVU196631:WWU196631 M262167:AM262167 JI262167:KI262167 TE262167:UE262167 ADA262167:AEA262167 AMW262167:ANW262167 AWS262167:AXS262167 BGO262167:BHO262167 BQK262167:BRK262167 CAG262167:CBG262167 CKC262167:CLC262167 CTY262167:CUY262167 DDU262167:DEU262167 DNQ262167:DOQ262167 DXM262167:DYM262167 EHI262167:EII262167 ERE262167:ESE262167 FBA262167:FCA262167 FKW262167:FLW262167 FUS262167:FVS262167 GEO262167:GFO262167 GOK262167:GPK262167 GYG262167:GZG262167 HIC262167:HJC262167 HRY262167:HSY262167 IBU262167:ICU262167 ILQ262167:IMQ262167 IVM262167:IWM262167 JFI262167:JGI262167 JPE262167:JQE262167 JZA262167:KAA262167 KIW262167:KJW262167 KSS262167:KTS262167 LCO262167:LDO262167 LMK262167:LNK262167 LWG262167:LXG262167 MGC262167:MHC262167 MPY262167:MQY262167 MZU262167:NAU262167 NJQ262167:NKQ262167 NTM262167:NUM262167 ODI262167:OEI262167 ONE262167:OOE262167 OXA262167:OYA262167 PGW262167:PHW262167 PQS262167:PRS262167 QAO262167:QBO262167 QKK262167:QLK262167 QUG262167:QVG262167 REC262167:RFC262167 RNY262167:ROY262167 RXU262167:RYU262167 SHQ262167:SIQ262167 SRM262167:SSM262167 TBI262167:TCI262167 TLE262167:TME262167 TVA262167:TWA262167 UEW262167:UFW262167 UOS262167:UPS262167 UYO262167:UZO262167 VIK262167:VJK262167 VSG262167:VTG262167 WCC262167:WDC262167 WLY262167:WMY262167 WVU262167:WWU262167 M327703:AM327703 JI327703:KI327703 TE327703:UE327703 ADA327703:AEA327703 AMW327703:ANW327703 AWS327703:AXS327703 BGO327703:BHO327703 BQK327703:BRK327703 CAG327703:CBG327703 CKC327703:CLC327703 CTY327703:CUY327703 DDU327703:DEU327703 DNQ327703:DOQ327703 DXM327703:DYM327703 EHI327703:EII327703 ERE327703:ESE327703 FBA327703:FCA327703 FKW327703:FLW327703 FUS327703:FVS327703 GEO327703:GFO327703 GOK327703:GPK327703 GYG327703:GZG327703 HIC327703:HJC327703 HRY327703:HSY327703 IBU327703:ICU327703 ILQ327703:IMQ327703 IVM327703:IWM327703 JFI327703:JGI327703 JPE327703:JQE327703 JZA327703:KAA327703 KIW327703:KJW327703 KSS327703:KTS327703 LCO327703:LDO327703 LMK327703:LNK327703 LWG327703:LXG327703 MGC327703:MHC327703 MPY327703:MQY327703 MZU327703:NAU327703 NJQ327703:NKQ327703 NTM327703:NUM327703 ODI327703:OEI327703 ONE327703:OOE327703 OXA327703:OYA327703 PGW327703:PHW327703 PQS327703:PRS327703 QAO327703:QBO327703 QKK327703:QLK327703 QUG327703:QVG327703 REC327703:RFC327703 RNY327703:ROY327703 RXU327703:RYU327703 SHQ327703:SIQ327703 SRM327703:SSM327703 TBI327703:TCI327703 TLE327703:TME327703 TVA327703:TWA327703 UEW327703:UFW327703 UOS327703:UPS327703 UYO327703:UZO327703 VIK327703:VJK327703 VSG327703:VTG327703 WCC327703:WDC327703 WLY327703:WMY327703 WVU327703:WWU327703 M393239:AM393239 JI393239:KI393239 TE393239:UE393239 ADA393239:AEA393239 AMW393239:ANW393239 AWS393239:AXS393239 BGO393239:BHO393239 BQK393239:BRK393239 CAG393239:CBG393239 CKC393239:CLC393239 CTY393239:CUY393239 DDU393239:DEU393239 DNQ393239:DOQ393239 DXM393239:DYM393239 EHI393239:EII393239 ERE393239:ESE393239 FBA393239:FCA393239 FKW393239:FLW393239 FUS393239:FVS393239 GEO393239:GFO393239 GOK393239:GPK393239 GYG393239:GZG393239 HIC393239:HJC393239 HRY393239:HSY393239 IBU393239:ICU393239 ILQ393239:IMQ393239 IVM393239:IWM393239 JFI393239:JGI393239 JPE393239:JQE393239 JZA393239:KAA393239 KIW393239:KJW393239 KSS393239:KTS393239 LCO393239:LDO393239 LMK393239:LNK393239 LWG393239:LXG393239 MGC393239:MHC393239 MPY393239:MQY393239 MZU393239:NAU393239 NJQ393239:NKQ393239 NTM393239:NUM393239 ODI393239:OEI393239 ONE393239:OOE393239 OXA393239:OYA393239 PGW393239:PHW393239 PQS393239:PRS393239 QAO393239:QBO393239 QKK393239:QLK393239 QUG393239:QVG393239 REC393239:RFC393239 RNY393239:ROY393239 RXU393239:RYU393239 SHQ393239:SIQ393239 SRM393239:SSM393239 TBI393239:TCI393239 TLE393239:TME393239 TVA393239:TWA393239 UEW393239:UFW393239 UOS393239:UPS393239 UYO393239:UZO393239 VIK393239:VJK393239 VSG393239:VTG393239 WCC393239:WDC393239 WLY393239:WMY393239 WVU393239:WWU393239 M458775:AM458775 JI458775:KI458775 TE458775:UE458775 ADA458775:AEA458775 AMW458775:ANW458775 AWS458775:AXS458775 BGO458775:BHO458775 BQK458775:BRK458775 CAG458775:CBG458775 CKC458775:CLC458775 CTY458775:CUY458775 DDU458775:DEU458775 DNQ458775:DOQ458775 DXM458775:DYM458775 EHI458775:EII458775 ERE458775:ESE458775 FBA458775:FCA458775 FKW458775:FLW458775 FUS458775:FVS458775 GEO458775:GFO458775 GOK458775:GPK458775 GYG458775:GZG458775 HIC458775:HJC458775 HRY458775:HSY458775 IBU458775:ICU458775 ILQ458775:IMQ458775 IVM458775:IWM458775 JFI458775:JGI458775 JPE458775:JQE458775 JZA458775:KAA458775 KIW458775:KJW458775 KSS458775:KTS458775 LCO458775:LDO458775 LMK458775:LNK458775 LWG458775:LXG458775 MGC458775:MHC458775 MPY458775:MQY458775 MZU458775:NAU458775 NJQ458775:NKQ458775 NTM458775:NUM458775 ODI458775:OEI458775 ONE458775:OOE458775 OXA458775:OYA458775 PGW458775:PHW458775 PQS458775:PRS458775 QAO458775:QBO458775 QKK458775:QLK458775 QUG458775:QVG458775 REC458775:RFC458775 RNY458775:ROY458775 RXU458775:RYU458775 SHQ458775:SIQ458775 SRM458775:SSM458775 TBI458775:TCI458775 TLE458775:TME458775 TVA458775:TWA458775 UEW458775:UFW458775 UOS458775:UPS458775 UYO458775:UZO458775 VIK458775:VJK458775 VSG458775:VTG458775 WCC458775:WDC458775 WLY458775:WMY458775 WVU458775:WWU458775 M524311:AM524311 JI524311:KI524311 TE524311:UE524311 ADA524311:AEA524311 AMW524311:ANW524311 AWS524311:AXS524311 BGO524311:BHO524311 BQK524311:BRK524311 CAG524311:CBG524311 CKC524311:CLC524311 CTY524311:CUY524311 DDU524311:DEU524311 DNQ524311:DOQ524311 DXM524311:DYM524311 EHI524311:EII524311 ERE524311:ESE524311 FBA524311:FCA524311 FKW524311:FLW524311 FUS524311:FVS524311 GEO524311:GFO524311 GOK524311:GPK524311 GYG524311:GZG524311 HIC524311:HJC524311 HRY524311:HSY524311 IBU524311:ICU524311 ILQ524311:IMQ524311 IVM524311:IWM524311 JFI524311:JGI524311 JPE524311:JQE524311 JZA524311:KAA524311 KIW524311:KJW524311 KSS524311:KTS524311 LCO524311:LDO524311 LMK524311:LNK524311 LWG524311:LXG524311 MGC524311:MHC524311 MPY524311:MQY524311 MZU524311:NAU524311 NJQ524311:NKQ524311 NTM524311:NUM524311 ODI524311:OEI524311 ONE524311:OOE524311 OXA524311:OYA524311 PGW524311:PHW524311 PQS524311:PRS524311 QAO524311:QBO524311 QKK524311:QLK524311 QUG524311:QVG524311 REC524311:RFC524311 RNY524311:ROY524311 RXU524311:RYU524311 SHQ524311:SIQ524311 SRM524311:SSM524311 TBI524311:TCI524311 TLE524311:TME524311 TVA524311:TWA524311 UEW524311:UFW524311 UOS524311:UPS524311 UYO524311:UZO524311 VIK524311:VJK524311 VSG524311:VTG524311 WCC524311:WDC524311 WLY524311:WMY524311 WVU524311:WWU524311 M589847:AM589847 JI589847:KI589847 TE589847:UE589847 ADA589847:AEA589847 AMW589847:ANW589847 AWS589847:AXS589847 BGO589847:BHO589847 BQK589847:BRK589847 CAG589847:CBG589847 CKC589847:CLC589847 CTY589847:CUY589847 DDU589847:DEU589847 DNQ589847:DOQ589847 DXM589847:DYM589847 EHI589847:EII589847 ERE589847:ESE589847 FBA589847:FCA589847 FKW589847:FLW589847 FUS589847:FVS589847 GEO589847:GFO589847 GOK589847:GPK589847 GYG589847:GZG589847 HIC589847:HJC589847 HRY589847:HSY589847 IBU589847:ICU589847 ILQ589847:IMQ589847 IVM589847:IWM589847 JFI589847:JGI589847 JPE589847:JQE589847 JZA589847:KAA589847 KIW589847:KJW589847 KSS589847:KTS589847 LCO589847:LDO589847 LMK589847:LNK589847 LWG589847:LXG589847 MGC589847:MHC589847 MPY589847:MQY589847 MZU589847:NAU589847 NJQ589847:NKQ589847 NTM589847:NUM589847 ODI589847:OEI589847 ONE589847:OOE589847 OXA589847:OYA589847 PGW589847:PHW589847 PQS589847:PRS589847 QAO589847:QBO589847 QKK589847:QLK589847 QUG589847:QVG589847 REC589847:RFC589847 RNY589847:ROY589847 RXU589847:RYU589847 SHQ589847:SIQ589847 SRM589847:SSM589847 TBI589847:TCI589847 TLE589847:TME589847 TVA589847:TWA589847 UEW589847:UFW589847 UOS589847:UPS589847 UYO589847:UZO589847 VIK589847:VJK589847 VSG589847:VTG589847 WCC589847:WDC589847 WLY589847:WMY589847 WVU589847:WWU589847 M655383:AM655383 JI655383:KI655383 TE655383:UE655383 ADA655383:AEA655383 AMW655383:ANW655383 AWS655383:AXS655383 BGO655383:BHO655383 BQK655383:BRK655383 CAG655383:CBG655383 CKC655383:CLC655383 CTY655383:CUY655383 DDU655383:DEU655383 DNQ655383:DOQ655383 DXM655383:DYM655383 EHI655383:EII655383 ERE655383:ESE655383 FBA655383:FCA655383 FKW655383:FLW655383 FUS655383:FVS655383 GEO655383:GFO655383 GOK655383:GPK655383 GYG655383:GZG655383 HIC655383:HJC655383 HRY655383:HSY655383 IBU655383:ICU655383 ILQ655383:IMQ655383 IVM655383:IWM655383 JFI655383:JGI655383 JPE655383:JQE655383 JZA655383:KAA655383 KIW655383:KJW655383 KSS655383:KTS655383 LCO655383:LDO655383 LMK655383:LNK655383 LWG655383:LXG655383 MGC655383:MHC655383 MPY655383:MQY655383 MZU655383:NAU655383 NJQ655383:NKQ655383 NTM655383:NUM655383 ODI655383:OEI655383 ONE655383:OOE655383 OXA655383:OYA655383 PGW655383:PHW655383 PQS655383:PRS655383 QAO655383:QBO655383 QKK655383:QLK655383 QUG655383:QVG655383 REC655383:RFC655383 RNY655383:ROY655383 RXU655383:RYU655383 SHQ655383:SIQ655383 SRM655383:SSM655383 TBI655383:TCI655383 TLE655383:TME655383 TVA655383:TWA655383 UEW655383:UFW655383 UOS655383:UPS655383 UYO655383:UZO655383 VIK655383:VJK655383 VSG655383:VTG655383 WCC655383:WDC655383 WLY655383:WMY655383 WVU655383:WWU655383 M720919:AM720919 JI720919:KI720919 TE720919:UE720919 ADA720919:AEA720919 AMW720919:ANW720919 AWS720919:AXS720919 BGO720919:BHO720919 BQK720919:BRK720919 CAG720919:CBG720919 CKC720919:CLC720919 CTY720919:CUY720919 DDU720919:DEU720919 DNQ720919:DOQ720919 DXM720919:DYM720919 EHI720919:EII720919 ERE720919:ESE720919 FBA720919:FCA720919 FKW720919:FLW720919 FUS720919:FVS720919 GEO720919:GFO720919 GOK720919:GPK720919 GYG720919:GZG720919 HIC720919:HJC720919 HRY720919:HSY720919 IBU720919:ICU720919 ILQ720919:IMQ720919 IVM720919:IWM720919 JFI720919:JGI720919 JPE720919:JQE720919 JZA720919:KAA720919 KIW720919:KJW720919 KSS720919:KTS720919 LCO720919:LDO720919 LMK720919:LNK720919 LWG720919:LXG720919 MGC720919:MHC720919 MPY720919:MQY720919 MZU720919:NAU720919 NJQ720919:NKQ720919 NTM720919:NUM720919 ODI720919:OEI720919 ONE720919:OOE720919 OXA720919:OYA720919 PGW720919:PHW720919 PQS720919:PRS720919 QAO720919:QBO720919 QKK720919:QLK720919 QUG720919:QVG720919 REC720919:RFC720919 RNY720919:ROY720919 RXU720919:RYU720919 SHQ720919:SIQ720919 SRM720919:SSM720919 TBI720919:TCI720919 TLE720919:TME720919 TVA720919:TWA720919 UEW720919:UFW720919 UOS720919:UPS720919 UYO720919:UZO720919 VIK720919:VJK720919 VSG720919:VTG720919 WCC720919:WDC720919 WLY720919:WMY720919 WVU720919:WWU720919 M786455:AM786455 JI786455:KI786455 TE786455:UE786455 ADA786455:AEA786455 AMW786455:ANW786455 AWS786455:AXS786455 BGO786455:BHO786455 BQK786455:BRK786455 CAG786455:CBG786455 CKC786455:CLC786455 CTY786455:CUY786455 DDU786455:DEU786455 DNQ786455:DOQ786455 DXM786455:DYM786455 EHI786455:EII786455 ERE786455:ESE786455 FBA786455:FCA786455 FKW786455:FLW786455 FUS786455:FVS786455 GEO786455:GFO786455 GOK786455:GPK786455 GYG786455:GZG786455 HIC786455:HJC786455 HRY786455:HSY786455 IBU786455:ICU786455 ILQ786455:IMQ786455 IVM786455:IWM786455 JFI786455:JGI786455 JPE786455:JQE786455 JZA786455:KAA786455 KIW786455:KJW786455 KSS786455:KTS786455 LCO786455:LDO786455 LMK786455:LNK786455 LWG786455:LXG786455 MGC786455:MHC786455 MPY786455:MQY786455 MZU786455:NAU786455 NJQ786455:NKQ786455 NTM786455:NUM786455 ODI786455:OEI786455 ONE786455:OOE786455 OXA786455:OYA786455 PGW786455:PHW786455 PQS786455:PRS786455 QAO786455:QBO786455 QKK786455:QLK786455 QUG786455:QVG786455 REC786455:RFC786455 RNY786455:ROY786455 RXU786455:RYU786455 SHQ786455:SIQ786455 SRM786455:SSM786455 TBI786455:TCI786455 TLE786455:TME786455 TVA786455:TWA786455 UEW786455:UFW786455 UOS786455:UPS786455 UYO786455:UZO786455 VIK786455:VJK786455 VSG786455:VTG786455 WCC786455:WDC786455 WLY786455:WMY786455 WVU786455:WWU786455 M851991:AM851991 JI851991:KI851991 TE851991:UE851991 ADA851991:AEA851991 AMW851991:ANW851991 AWS851991:AXS851991 BGO851991:BHO851991 BQK851991:BRK851991 CAG851991:CBG851991 CKC851991:CLC851991 CTY851991:CUY851991 DDU851991:DEU851991 DNQ851991:DOQ851991 DXM851991:DYM851991 EHI851991:EII851991 ERE851991:ESE851991 FBA851991:FCA851991 FKW851991:FLW851991 FUS851991:FVS851991 GEO851991:GFO851991 GOK851991:GPK851991 GYG851991:GZG851991 HIC851991:HJC851991 HRY851991:HSY851991 IBU851991:ICU851991 ILQ851991:IMQ851991 IVM851991:IWM851991 JFI851991:JGI851991 JPE851991:JQE851991 JZA851991:KAA851991 KIW851991:KJW851991 KSS851991:KTS851991 LCO851991:LDO851991 LMK851991:LNK851991 LWG851991:LXG851991 MGC851991:MHC851991 MPY851991:MQY851991 MZU851991:NAU851991 NJQ851991:NKQ851991 NTM851991:NUM851991 ODI851991:OEI851991 ONE851991:OOE851991 OXA851991:OYA851991 PGW851991:PHW851991 PQS851991:PRS851991 QAO851991:QBO851991 QKK851991:QLK851991 QUG851991:QVG851991 REC851991:RFC851991 RNY851991:ROY851991 RXU851991:RYU851991 SHQ851991:SIQ851991 SRM851991:SSM851991 TBI851991:TCI851991 TLE851991:TME851991 TVA851991:TWA851991 UEW851991:UFW851991 UOS851991:UPS851991 UYO851991:UZO851991 VIK851991:VJK851991 VSG851991:VTG851991 WCC851991:WDC851991 WLY851991:WMY851991 WVU851991:WWU851991 M917527:AM917527 JI917527:KI917527 TE917527:UE917527 ADA917527:AEA917527 AMW917527:ANW917527 AWS917527:AXS917527 BGO917527:BHO917527 BQK917527:BRK917527 CAG917527:CBG917527 CKC917527:CLC917527 CTY917527:CUY917527 DDU917527:DEU917527 DNQ917527:DOQ917527 DXM917527:DYM917527 EHI917527:EII917527 ERE917527:ESE917527 FBA917527:FCA917527 FKW917527:FLW917527 FUS917527:FVS917527 GEO917527:GFO917527 GOK917527:GPK917527 GYG917527:GZG917527 HIC917527:HJC917527 HRY917527:HSY917527 IBU917527:ICU917527 ILQ917527:IMQ917527 IVM917527:IWM917527 JFI917527:JGI917527 JPE917527:JQE917527 JZA917527:KAA917527 KIW917527:KJW917527 KSS917527:KTS917527 LCO917527:LDO917527 LMK917527:LNK917527 LWG917527:LXG917527 MGC917527:MHC917527 MPY917527:MQY917527 MZU917527:NAU917527 NJQ917527:NKQ917527 NTM917527:NUM917527 ODI917527:OEI917527 ONE917527:OOE917527 OXA917527:OYA917527 PGW917527:PHW917527 PQS917527:PRS917527 QAO917527:QBO917527 QKK917527:QLK917527 QUG917527:QVG917527 REC917527:RFC917527 RNY917527:ROY917527 RXU917527:RYU917527 SHQ917527:SIQ917527 SRM917527:SSM917527 TBI917527:TCI917527 TLE917527:TME917527 TVA917527:TWA917527 UEW917527:UFW917527 UOS917527:UPS917527 UYO917527:UZO917527 VIK917527:VJK917527 VSG917527:VTG917527 WCC917527:WDC917527 WLY917527:WMY917527 WVU917527:WWU917527 M983063:AM983063 JI983063:KI983063 TE983063:UE983063 ADA983063:AEA983063 AMW983063:ANW983063 AWS983063:AXS983063 BGO983063:BHO983063 BQK983063:BRK983063 CAG983063:CBG983063 CKC983063:CLC983063 CTY983063:CUY983063 DDU983063:DEU983063 DNQ983063:DOQ983063 DXM983063:DYM983063 EHI983063:EII983063 ERE983063:ESE983063 FBA983063:FCA983063 FKW983063:FLW983063 FUS983063:FVS983063 GEO983063:GFO983063 GOK983063:GPK983063 GYG983063:GZG983063 HIC983063:HJC983063 HRY983063:HSY983063 IBU983063:ICU983063 ILQ983063:IMQ983063 IVM983063:IWM983063 JFI983063:JGI983063 JPE983063:JQE983063 JZA983063:KAA983063 KIW983063:KJW983063 KSS983063:KTS983063 LCO983063:LDO983063 LMK983063:LNK983063 LWG983063:LXG983063 MGC983063:MHC983063 MPY983063:MQY983063 MZU983063:NAU983063 NJQ983063:NKQ983063 NTM983063:NUM983063 ODI983063:OEI983063 ONE983063:OOE983063 OXA983063:OYA983063 PGW983063:PHW983063 PQS983063:PRS983063 QAO983063:QBO983063 QKK983063:QLK983063 QUG983063:QVG983063 REC983063:RFC983063 RNY983063:ROY983063 RXU983063:RYU983063 SHQ983063:SIQ983063 SRM983063:SSM983063 TBI983063:TCI983063 TLE983063:TME983063 TVA983063:TWA983063 UEW983063:UFW983063 UOS983063:UPS983063 UYO983063:UZO983063 VIK983063:VJK983063 VSG983063:VTG983063 WCC983063:WDC983063 WLY983063:WMY983063 WVU983063:WWU983063 J10:L11 JF10:JH11 TB10:TD11 ACX10:ACZ11 AMT10:AMV11 AWP10:AWR11 BGL10:BGN11 BQH10:BQJ11 CAD10:CAF11 CJZ10:CKB11 CTV10:CTX11 DDR10:DDT11 DNN10:DNP11 DXJ10:DXL11 EHF10:EHH11 ERB10:ERD11 FAX10:FAZ11 FKT10:FKV11 FUP10:FUR11 GEL10:GEN11 GOH10:GOJ11 GYD10:GYF11 HHZ10:HIB11 HRV10:HRX11 IBR10:IBT11 ILN10:ILP11 IVJ10:IVL11 JFF10:JFH11 JPB10:JPD11 JYX10:JYZ11 KIT10:KIV11 KSP10:KSR11 LCL10:LCN11 LMH10:LMJ11 LWD10:LWF11 MFZ10:MGB11 MPV10:MPX11 MZR10:MZT11 NJN10:NJP11 NTJ10:NTL11 ODF10:ODH11 ONB10:OND11 OWX10:OWZ11 PGT10:PGV11 PQP10:PQR11 QAL10:QAN11 QKH10:QKJ11 QUD10:QUF11 RDZ10:REB11 RNV10:RNX11 RXR10:RXT11 SHN10:SHP11 SRJ10:SRL11 TBF10:TBH11 TLB10:TLD11 TUX10:TUZ11 UET10:UEV11 UOP10:UOR11 UYL10:UYN11 VIH10:VIJ11 VSD10:VSF11 WBZ10:WCB11 WLV10:WLX11 WVR10:WVT11 J65546:L65547 JF65546:JH65547 TB65546:TD65547 ACX65546:ACZ65547 AMT65546:AMV65547 AWP65546:AWR65547 BGL65546:BGN65547 BQH65546:BQJ65547 CAD65546:CAF65547 CJZ65546:CKB65547 CTV65546:CTX65547 DDR65546:DDT65547 DNN65546:DNP65547 DXJ65546:DXL65547 EHF65546:EHH65547 ERB65546:ERD65547 FAX65546:FAZ65547 FKT65546:FKV65547 FUP65546:FUR65547 GEL65546:GEN65547 GOH65546:GOJ65547 GYD65546:GYF65547 HHZ65546:HIB65547 HRV65546:HRX65547 IBR65546:IBT65547 ILN65546:ILP65547 IVJ65546:IVL65547 JFF65546:JFH65547 JPB65546:JPD65547 JYX65546:JYZ65547 KIT65546:KIV65547 KSP65546:KSR65547 LCL65546:LCN65547 LMH65546:LMJ65547 LWD65546:LWF65547 MFZ65546:MGB65547 MPV65546:MPX65547 MZR65546:MZT65547 NJN65546:NJP65547 NTJ65546:NTL65547 ODF65546:ODH65547 ONB65546:OND65547 OWX65546:OWZ65547 PGT65546:PGV65547 PQP65546:PQR65547 QAL65546:QAN65547 QKH65546:QKJ65547 QUD65546:QUF65547 RDZ65546:REB65547 RNV65546:RNX65547 RXR65546:RXT65547 SHN65546:SHP65547 SRJ65546:SRL65547 TBF65546:TBH65547 TLB65546:TLD65547 TUX65546:TUZ65547 UET65546:UEV65547 UOP65546:UOR65547 UYL65546:UYN65547 VIH65546:VIJ65547 VSD65546:VSF65547 WBZ65546:WCB65547 WLV65546:WLX65547 WVR65546:WVT65547 J131082:L131083 JF131082:JH131083 TB131082:TD131083 ACX131082:ACZ131083 AMT131082:AMV131083 AWP131082:AWR131083 BGL131082:BGN131083 BQH131082:BQJ131083 CAD131082:CAF131083 CJZ131082:CKB131083 CTV131082:CTX131083 DDR131082:DDT131083 DNN131082:DNP131083 DXJ131082:DXL131083 EHF131082:EHH131083 ERB131082:ERD131083 FAX131082:FAZ131083 FKT131082:FKV131083 FUP131082:FUR131083 GEL131082:GEN131083 GOH131082:GOJ131083 GYD131082:GYF131083 HHZ131082:HIB131083 HRV131082:HRX131083 IBR131082:IBT131083 ILN131082:ILP131083 IVJ131082:IVL131083 JFF131082:JFH131083 JPB131082:JPD131083 JYX131082:JYZ131083 KIT131082:KIV131083 KSP131082:KSR131083 LCL131082:LCN131083 LMH131082:LMJ131083 LWD131082:LWF131083 MFZ131082:MGB131083 MPV131082:MPX131083 MZR131082:MZT131083 NJN131082:NJP131083 NTJ131082:NTL131083 ODF131082:ODH131083 ONB131082:OND131083 OWX131082:OWZ131083 PGT131082:PGV131083 PQP131082:PQR131083 QAL131082:QAN131083 QKH131082:QKJ131083 QUD131082:QUF131083 RDZ131082:REB131083 RNV131082:RNX131083 RXR131082:RXT131083 SHN131082:SHP131083 SRJ131082:SRL131083 TBF131082:TBH131083 TLB131082:TLD131083 TUX131082:TUZ131083 UET131082:UEV131083 UOP131082:UOR131083 UYL131082:UYN131083 VIH131082:VIJ131083 VSD131082:VSF131083 WBZ131082:WCB131083 WLV131082:WLX131083 WVR131082:WVT131083 J196618:L196619 JF196618:JH196619 TB196618:TD196619 ACX196618:ACZ196619 AMT196618:AMV196619 AWP196618:AWR196619 BGL196618:BGN196619 BQH196618:BQJ196619 CAD196618:CAF196619 CJZ196618:CKB196619 CTV196618:CTX196619 DDR196618:DDT196619 DNN196618:DNP196619 DXJ196618:DXL196619 EHF196618:EHH196619 ERB196618:ERD196619 FAX196618:FAZ196619 FKT196618:FKV196619 FUP196618:FUR196619 GEL196618:GEN196619 GOH196618:GOJ196619 GYD196618:GYF196619 HHZ196618:HIB196619 HRV196618:HRX196619 IBR196618:IBT196619 ILN196618:ILP196619 IVJ196618:IVL196619 JFF196618:JFH196619 JPB196618:JPD196619 JYX196618:JYZ196619 KIT196618:KIV196619 KSP196618:KSR196619 LCL196618:LCN196619 LMH196618:LMJ196619 LWD196618:LWF196619 MFZ196618:MGB196619 MPV196618:MPX196619 MZR196618:MZT196619 NJN196618:NJP196619 NTJ196618:NTL196619 ODF196618:ODH196619 ONB196618:OND196619 OWX196618:OWZ196619 PGT196618:PGV196619 PQP196618:PQR196619 QAL196618:QAN196619 QKH196618:QKJ196619 QUD196618:QUF196619 RDZ196618:REB196619 RNV196618:RNX196619 RXR196618:RXT196619 SHN196618:SHP196619 SRJ196618:SRL196619 TBF196618:TBH196619 TLB196618:TLD196619 TUX196618:TUZ196619 UET196618:UEV196619 UOP196618:UOR196619 UYL196618:UYN196619 VIH196618:VIJ196619 VSD196618:VSF196619 WBZ196618:WCB196619 WLV196618:WLX196619 WVR196618:WVT196619 J262154:L262155 JF262154:JH262155 TB262154:TD262155 ACX262154:ACZ262155 AMT262154:AMV262155 AWP262154:AWR262155 BGL262154:BGN262155 BQH262154:BQJ262155 CAD262154:CAF262155 CJZ262154:CKB262155 CTV262154:CTX262155 DDR262154:DDT262155 DNN262154:DNP262155 DXJ262154:DXL262155 EHF262154:EHH262155 ERB262154:ERD262155 FAX262154:FAZ262155 FKT262154:FKV262155 FUP262154:FUR262155 GEL262154:GEN262155 GOH262154:GOJ262155 GYD262154:GYF262155 HHZ262154:HIB262155 HRV262154:HRX262155 IBR262154:IBT262155 ILN262154:ILP262155 IVJ262154:IVL262155 JFF262154:JFH262155 JPB262154:JPD262155 JYX262154:JYZ262155 KIT262154:KIV262155 KSP262154:KSR262155 LCL262154:LCN262155 LMH262154:LMJ262155 LWD262154:LWF262155 MFZ262154:MGB262155 MPV262154:MPX262155 MZR262154:MZT262155 NJN262154:NJP262155 NTJ262154:NTL262155 ODF262154:ODH262155 ONB262154:OND262155 OWX262154:OWZ262155 PGT262154:PGV262155 PQP262154:PQR262155 QAL262154:QAN262155 QKH262154:QKJ262155 QUD262154:QUF262155 RDZ262154:REB262155 RNV262154:RNX262155 RXR262154:RXT262155 SHN262154:SHP262155 SRJ262154:SRL262155 TBF262154:TBH262155 TLB262154:TLD262155 TUX262154:TUZ262155 UET262154:UEV262155 UOP262154:UOR262155 UYL262154:UYN262155 VIH262154:VIJ262155 VSD262154:VSF262155 WBZ262154:WCB262155 WLV262154:WLX262155 WVR262154:WVT262155 J327690:L327691 JF327690:JH327691 TB327690:TD327691 ACX327690:ACZ327691 AMT327690:AMV327691 AWP327690:AWR327691 BGL327690:BGN327691 BQH327690:BQJ327691 CAD327690:CAF327691 CJZ327690:CKB327691 CTV327690:CTX327691 DDR327690:DDT327691 DNN327690:DNP327691 DXJ327690:DXL327691 EHF327690:EHH327691 ERB327690:ERD327691 FAX327690:FAZ327691 FKT327690:FKV327691 FUP327690:FUR327691 GEL327690:GEN327691 GOH327690:GOJ327691 GYD327690:GYF327691 HHZ327690:HIB327691 HRV327690:HRX327691 IBR327690:IBT327691 ILN327690:ILP327691 IVJ327690:IVL327691 JFF327690:JFH327691 JPB327690:JPD327691 JYX327690:JYZ327691 KIT327690:KIV327691 KSP327690:KSR327691 LCL327690:LCN327691 LMH327690:LMJ327691 LWD327690:LWF327691 MFZ327690:MGB327691 MPV327690:MPX327691 MZR327690:MZT327691 NJN327690:NJP327691 NTJ327690:NTL327691 ODF327690:ODH327691 ONB327690:OND327691 OWX327690:OWZ327691 PGT327690:PGV327691 PQP327690:PQR327691 QAL327690:QAN327691 QKH327690:QKJ327691 QUD327690:QUF327691 RDZ327690:REB327691 RNV327690:RNX327691 RXR327690:RXT327691 SHN327690:SHP327691 SRJ327690:SRL327691 TBF327690:TBH327691 TLB327690:TLD327691 TUX327690:TUZ327691 UET327690:UEV327691 UOP327690:UOR327691 UYL327690:UYN327691 VIH327690:VIJ327691 VSD327690:VSF327691 WBZ327690:WCB327691 WLV327690:WLX327691 WVR327690:WVT327691 J393226:L393227 JF393226:JH393227 TB393226:TD393227 ACX393226:ACZ393227 AMT393226:AMV393227 AWP393226:AWR393227 BGL393226:BGN393227 BQH393226:BQJ393227 CAD393226:CAF393227 CJZ393226:CKB393227 CTV393226:CTX393227 DDR393226:DDT393227 DNN393226:DNP393227 DXJ393226:DXL393227 EHF393226:EHH393227 ERB393226:ERD393227 FAX393226:FAZ393227 FKT393226:FKV393227 FUP393226:FUR393227 GEL393226:GEN393227 GOH393226:GOJ393227 GYD393226:GYF393227 HHZ393226:HIB393227 HRV393226:HRX393227 IBR393226:IBT393227 ILN393226:ILP393227 IVJ393226:IVL393227 JFF393226:JFH393227 JPB393226:JPD393227 JYX393226:JYZ393227 KIT393226:KIV393227 KSP393226:KSR393227 LCL393226:LCN393227 LMH393226:LMJ393227 LWD393226:LWF393227 MFZ393226:MGB393227 MPV393226:MPX393227 MZR393226:MZT393227 NJN393226:NJP393227 NTJ393226:NTL393227 ODF393226:ODH393227 ONB393226:OND393227 OWX393226:OWZ393227 PGT393226:PGV393227 PQP393226:PQR393227 QAL393226:QAN393227 QKH393226:QKJ393227 QUD393226:QUF393227 RDZ393226:REB393227 RNV393226:RNX393227 RXR393226:RXT393227 SHN393226:SHP393227 SRJ393226:SRL393227 TBF393226:TBH393227 TLB393226:TLD393227 TUX393226:TUZ393227 UET393226:UEV393227 UOP393226:UOR393227 UYL393226:UYN393227 VIH393226:VIJ393227 VSD393226:VSF393227 WBZ393226:WCB393227 WLV393226:WLX393227 WVR393226:WVT393227 J458762:L458763 JF458762:JH458763 TB458762:TD458763 ACX458762:ACZ458763 AMT458762:AMV458763 AWP458762:AWR458763 BGL458762:BGN458763 BQH458762:BQJ458763 CAD458762:CAF458763 CJZ458762:CKB458763 CTV458762:CTX458763 DDR458762:DDT458763 DNN458762:DNP458763 DXJ458762:DXL458763 EHF458762:EHH458763 ERB458762:ERD458763 FAX458762:FAZ458763 FKT458762:FKV458763 FUP458762:FUR458763 GEL458762:GEN458763 GOH458762:GOJ458763 GYD458762:GYF458763 HHZ458762:HIB458763 HRV458762:HRX458763 IBR458762:IBT458763 ILN458762:ILP458763 IVJ458762:IVL458763 JFF458762:JFH458763 JPB458762:JPD458763 JYX458762:JYZ458763 KIT458762:KIV458763 KSP458762:KSR458763 LCL458762:LCN458763 LMH458762:LMJ458763 LWD458762:LWF458763 MFZ458762:MGB458763 MPV458762:MPX458763 MZR458762:MZT458763 NJN458762:NJP458763 NTJ458762:NTL458763 ODF458762:ODH458763 ONB458762:OND458763 OWX458762:OWZ458763 PGT458762:PGV458763 PQP458762:PQR458763 QAL458762:QAN458763 QKH458762:QKJ458763 QUD458762:QUF458763 RDZ458762:REB458763 RNV458762:RNX458763 RXR458762:RXT458763 SHN458762:SHP458763 SRJ458762:SRL458763 TBF458762:TBH458763 TLB458762:TLD458763 TUX458762:TUZ458763 UET458762:UEV458763 UOP458762:UOR458763 UYL458762:UYN458763 VIH458762:VIJ458763 VSD458762:VSF458763 WBZ458762:WCB458763 WLV458762:WLX458763 WVR458762:WVT458763 J524298:L524299 JF524298:JH524299 TB524298:TD524299 ACX524298:ACZ524299 AMT524298:AMV524299 AWP524298:AWR524299 BGL524298:BGN524299 BQH524298:BQJ524299 CAD524298:CAF524299 CJZ524298:CKB524299 CTV524298:CTX524299 DDR524298:DDT524299 DNN524298:DNP524299 DXJ524298:DXL524299 EHF524298:EHH524299 ERB524298:ERD524299 FAX524298:FAZ524299 FKT524298:FKV524299 FUP524298:FUR524299 GEL524298:GEN524299 GOH524298:GOJ524299 GYD524298:GYF524299 HHZ524298:HIB524299 HRV524298:HRX524299 IBR524298:IBT524299 ILN524298:ILP524299 IVJ524298:IVL524299 JFF524298:JFH524299 JPB524298:JPD524299 JYX524298:JYZ524299 KIT524298:KIV524299 KSP524298:KSR524299 LCL524298:LCN524299 LMH524298:LMJ524299 LWD524298:LWF524299 MFZ524298:MGB524299 MPV524298:MPX524299 MZR524298:MZT524299 NJN524298:NJP524299 NTJ524298:NTL524299 ODF524298:ODH524299 ONB524298:OND524299 OWX524298:OWZ524299 PGT524298:PGV524299 PQP524298:PQR524299 QAL524298:QAN524299 QKH524298:QKJ524299 QUD524298:QUF524299 RDZ524298:REB524299 RNV524298:RNX524299 RXR524298:RXT524299 SHN524298:SHP524299 SRJ524298:SRL524299 TBF524298:TBH524299 TLB524298:TLD524299 TUX524298:TUZ524299 UET524298:UEV524299 UOP524298:UOR524299 UYL524298:UYN524299 VIH524298:VIJ524299 VSD524298:VSF524299 WBZ524298:WCB524299 WLV524298:WLX524299 WVR524298:WVT524299 J589834:L589835 JF589834:JH589835 TB589834:TD589835 ACX589834:ACZ589835 AMT589834:AMV589835 AWP589834:AWR589835 BGL589834:BGN589835 BQH589834:BQJ589835 CAD589834:CAF589835 CJZ589834:CKB589835 CTV589834:CTX589835 DDR589834:DDT589835 DNN589834:DNP589835 DXJ589834:DXL589835 EHF589834:EHH589835 ERB589834:ERD589835 FAX589834:FAZ589835 FKT589834:FKV589835 FUP589834:FUR589835 GEL589834:GEN589835 GOH589834:GOJ589835 GYD589834:GYF589835 HHZ589834:HIB589835 HRV589834:HRX589835 IBR589834:IBT589835 ILN589834:ILP589835 IVJ589834:IVL589835 JFF589834:JFH589835 JPB589834:JPD589835 JYX589834:JYZ589835 KIT589834:KIV589835 KSP589834:KSR589835 LCL589834:LCN589835 LMH589834:LMJ589835 LWD589834:LWF589835 MFZ589834:MGB589835 MPV589834:MPX589835 MZR589834:MZT589835 NJN589834:NJP589835 NTJ589834:NTL589835 ODF589834:ODH589835 ONB589834:OND589835 OWX589834:OWZ589835 PGT589834:PGV589835 PQP589834:PQR589835 QAL589834:QAN589835 QKH589834:QKJ589835 QUD589834:QUF589835 RDZ589834:REB589835 RNV589834:RNX589835 RXR589834:RXT589835 SHN589834:SHP589835 SRJ589834:SRL589835 TBF589834:TBH589835 TLB589834:TLD589835 TUX589834:TUZ589835 UET589834:UEV589835 UOP589834:UOR589835 UYL589834:UYN589835 VIH589834:VIJ589835 VSD589834:VSF589835 WBZ589834:WCB589835 WLV589834:WLX589835 WVR589834:WVT589835 J655370:L655371 JF655370:JH655371 TB655370:TD655371 ACX655370:ACZ655371 AMT655370:AMV655371 AWP655370:AWR655371 BGL655370:BGN655371 BQH655370:BQJ655371 CAD655370:CAF655371 CJZ655370:CKB655371 CTV655370:CTX655371 DDR655370:DDT655371 DNN655370:DNP655371 DXJ655370:DXL655371 EHF655370:EHH655371 ERB655370:ERD655371 FAX655370:FAZ655371 FKT655370:FKV655371 FUP655370:FUR655371 GEL655370:GEN655371 GOH655370:GOJ655371 GYD655370:GYF655371 HHZ655370:HIB655371 HRV655370:HRX655371 IBR655370:IBT655371 ILN655370:ILP655371 IVJ655370:IVL655371 JFF655370:JFH655371 JPB655370:JPD655371 JYX655370:JYZ655371 KIT655370:KIV655371 KSP655370:KSR655371 LCL655370:LCN655371 LMH655370:LMJ655371 LWD655370:LWF655371 MFZ655370:MGB655371 MPV655370:MPX655371 MZR655370:MZT655371 NJN655370:NJP655371 NTJ655370:NTL655371 ODF655370:ODH655371 ONB655370:OND655371 OWX655370:OWZ655371 PGT655370:PGV655371 PQP655370:PQR655371 QAL655370:QAN655371 QKH655370:QKJ655371 QUD655370:QUF655371 RDZ655370:REB655371 RNV655370:RNX655371 RXR655370:RXT655371 SHN655370:SHP655371 SRJ655370:SRL655371 TBF655370:TBH655371 TLB655370:TLD655371 TUX655370:TUZ655371 UET655370:UEV655371 UOP655370:UOR655371 UYL655370:UYN655371 VIH655370:VIJ655371 VSD655370:VSF655371 WBZ655370:WCB655371 WLV655370:WLX655371 WVR655370:WVT655371 J720906:L720907 JF720906:JH720907 TB720906:TD720907 ACX720906:ACZ720907 AMT720906:AMV720907 AWP720906:AWR720907 BGL720906:BGN720907 BQH720906:BQJ720907 CAD720906:CAF720907 CJZ720906:CKB720907 CTV720906:CTX720907 DDR720906:DDT720907 DNN720906:DNP720907 DXJ720906:DXL720907 EHF720906:EHH720907 ERB720906:ERD720907 FAX720906:FAZ720907 FKT720906:FKV720907 FUP720906:FUR720907 GEL720906:GEN720907 GOH720906:GOJ720907 GYD720906:GYF720907 HHZ720906:HIB720907 HRV720906:HRX720907 IBR720906:IBT720907 ILN720906:ILP720907 IVJ720906:IVL720907 JFF720906:JFH720907 JPB720906:JPD720907 JYX720906:JYZ720907 KIT720906:KIV720907 KSP720906:KSR720907 LCL720906:LCN720907 LMH720906:LMJ720907 LWD720906:LWF720907 MFZ720906:MGB720907 MPV720906:MPX720907 MZR720906:MZT720907 NJN720906:NJP720907 NTJ720906:NTL720907 ODF720906:ODH720907 ONB720906:OND720907 OWX720906:OWZ720907 PGT720906:PGV720907 PQP720906:PQR720907 QAL720906:QAN720907 QKH720906:QKJ720907 QUD720906:QUF720907 RDZ720906:REB720907 RNV720906:RNX720907 RXR720906:RXT720907 SHN720906:SHP720907 SRJ720906:SRL720907 TBF720906:TBH720907 TLB720906:TLD720907 TUX720906:TUZ720907 UET720906:UEV720907 UOP720906:UOR720907 UYL720906:UYN720907 VIH720906:VIJ720907 VSD720906:VSF720907 WBZ720906:WCB720907 WLV720906:WLX720907 WVR720906:WVT720907 J786442:L786443 JF786442:JH786443 TB786442:TD786443 ACX786442:ACZ786443 AMT786442:AMV786443 AWP786442:AWR786443 BGL786442:BGN786443 BQH786442:BQJ786443 CAD786442:CAF786443 CJZ786442:CKB786443 CTV786442:CTX786443 DDR786442:DDT786443 DNN786442:DNP786443 DXJ786442:DXL786443 EHF786442:EHH786443 ERB786442:ERD786443 FAX786442:FAZ786443 FKT786442:FKV786443 FUP786442:FUR786443 GEL786442:GEN786443 GOH786442:GOJ786443 GYD786442:GYF786443 HHZ786442:HIB786443 HRV786442:HRX786443 IBR786442:IBT786443 ILN786442:ILP786443 IVJ786442:IVL786443 JFF786442:JFH786443 JPB786442:JPD786443 JYX786442:JYZ786443 KIT786442:KIV786443 KSP786442:KSR786443 LCL786442:LCN786443 LMH786442:LMJ786443 LWD786442:LWF786443 MFZ786442:MGB786443 MPV786442:MPX786443 MZR786442:MZT786443 NJN786442:NJP786443 NTJ786442:NTL786443 ODF786442:ODH786443 ONB786442:OND786443 OWX786442:OWZ786443 PGT786442:PGV786443 PQP786442:PQR786443 QAL786442:QAN786443 QKH786442:QKJ786443 QUD786442:QUF786443 RDZ786442:REB786443 RNV786442:RNX786443 RXR786442:RXT786443 SHN786442:SHP786443 SRJ786442:SRL786443 TBF786442:TBH786443 TLB786442:TLD786443 TUX786442:TUZ786443 UET786442:UEV786443 UOP786442:UOR786443 UYL786442:UYN786443 VIH786442:VIJ786443 VSD786442:VSF786443 WBZ786442:WCB786443 WLV786442:WLX786443 WVR786442:WVT786443 J851978:L851979 JF851978:JH851979 TB851978:TD851979 ACX851978:ACZ851979 AMT851978:AMV851979 AWP851978:AWR851979 BGL851978:BGN851979 BQH851978:BQJ851979 CAD851978:CAF851979 CJZ851978:CKB851979 CTV851978:CTX851979 DDR851978:DDT851979 DNN851978:DNP851979 DXJ851978:DXL851979 EHF851978:EHH851979 ERB851978:ERD851979 FAX851978:FAZ851979 FKT851978:FKV851979 FUP851978:FUR851979 GEL851978:GEN851979 GOH851978:GOJ851979 GYD851978:GYF851979 HHZ851978:HIB851979 HRV851978:HRX851979 IBR851978:IBT851979 ILN851978:ILP851979 IVJ851978:IVL851979 JFF851978:JFH851979 JPB851978:JPD851979 JYX851978:JYZ851979 KIT851978:KIV851979 KSP851978:KSR851979 LCL851978:LCN851979 LMH851978:LMJ851979 LWD851978:LWF851979 MFZ851978:MGB851979 MPV851978:MPX851979 MZR851978:MZT851979 NJN851978:NJP851979 NTJ851978:NTL851979 ODF851978:ODH851979 ONB851978:OND851979 OWX851978:OWZ851979 PGT851978:PGV851979 PQP851978:PQR851979 QAL851978:QAN851979 QKH851978:QKJ851979 QUD851978:QUF851979 RDZ851978:REB851979 RNV851978:RNX851979 RXR851978:RXT851979 SHN851978:SHP851979 SRJ851978:SRL851979 TBF851978:TBH851979 TLB851978:TLD851979 TUX851978:TUZ851979 UET851978:UEV851979 UOP851978:UOR851979 UYL851978:UYN851979 VIH851978:VIJ851979 VSD851978:VSF851979 WBZ851978:WCB851979 WLV851978:WLX851979 WVR851978:WVT851979 J917514:L917515 JF917514:JH917515 TB917514:TD917515 ACX917514:ACZ917515 AMT917514:AMV917515 AWP917514:AWR917515 BGL917514:BGN917515 BQH917514:BQJ917515 CAD917514:CAF917515 CJZ917514:CKB917515 CTV917514:CTX917515 DDR917514:DDT917515 DNN917514:DNP917515 DXJ917514:DXL917515 EHF917514:EHH917515 ERB917514:ERD917515 FAX917514:FAZ917515 FKT917514:FKV917515 FUP917514:FUR917515 GEL917514:GEN917515 GOH917514:GOJ917515 GYD917514:GYF917515 HHZ917514:HIB917515 HRV917514:HRX917515 IBR917514:IBT917515 ILN917514:ILP917515 IVJ917514:IVL917515 JFF917514:JFH917515 JPB917514:JPD917515 JYX917514:JYZ917515 KIT917514:KIV917515 KSP917514:KSR917515 LCL917514:LCN917515 LMH917514:LMJ917515 LWD917514:LWF917515 MFZ917514:MGB917515 MPV917514:MPX917515 MZR917514:MZT917515 NJN917514:NJP917515 NTJ917514:NTL917515 ODF917514:ODH917515 ONB917514:OND917515 OWX917514:OWZ917515 PGT917514:PGV917515 PQP917514:PQR917515 QAL917514:QAN917515 QKH917514:QKJ917515 QUD917514:QUF917515 RDZ917514:REB917515 RNV917514:RNX917515 RXR917514:RXT917515 SHN917514:SHP917515 SRJ917514:SRL917515 TBF917514:TBH917515 TLB917514:TLD917515 TUX917514:TUZ917515 UET917514:UEV917515 UOP917514:UOR917515 UYL917514:UYN917515 VIH917514:VIJ917515 VSD917514:VSF917515 WBZ917514:WCB917515 WLV917514:WLX917515 WVR917514:WVT917515 J983050:L983051 JF983050:JH983051 TB983050:TD983051 ACX983050:ACZ983051 AMT983050:AMV983051 AWP983050:AWR983051 BGL983050:BGN983051 BQH983050:BQJ983051 CAD983050:CAF983051 CJZ983050:CKB983051 CTV983050:CTX983051 DDR983050:DDT983051 DNN983050:DNP983051 DXJ983050:DXL983051 EHF983050:EHH983051 ERB983050:ERD983051 FAX983050:FAZ983051 FKT983050:FKV983051 FUP983050:FUR983051 GEL983050:GEN983051 GOH983050:GOJ983051 GYD983050:GYF983051 HHZ983050:HIB983051 HRV983050:HRX983051 IBR983050:IBT983051 ILN983050:ILP983051 IVJ983050:IVL983051 JFF983050:JFH983051 JPB983050:JPD983051 JYX983050:JYZ983051 KIT983050:KIV983051 KSP983050:KSR983051 LCL983050:LCN983051 LMH983050:LMJ983051 LWD983050:LWF983051 MFZ983050:MGB983051 MPV983050:MPX983051 MZR983050:MZT983051 NJN983050:NJP983051 NTJ983050:NTL983051 ODF983050:ODH983051 ONB983050:OND983051 OWX983050:OWZ983051 PGT983050:PGV983051 PQP983050:PQR983051 QAL983050:QAN983051 QKH983050:QKJ983051 QUD983050:QUF983051 RDZ983050:REB983051 RNV983050:RNX983051 RXR983050:RXT983051 SHN983050:SHP983051 SRJ983050:SRL983051 TBF983050:TBH983051 TLB983050:TLD983051 TUX983050:TUZ983051 UET983050:UEV983051 UOP983050:UOR983051 UYL983050:UYN983051 VIH983050:VIJ983051 VSD983050:VSF983051 WBZ983050:WCB983051 WLV983050:WLX983051 WVR983050:WVT983051 J14:L23 JF14:JH23 TB14:TD23 ACX14:ACZ23 AMT14:AMV23 AWP14:AWR23 BGL14:BGN23 BQH14:BQJ23 CAD14:CAF23 CJZ14:CKB23 CTV14:CTX23 DDR14:DDT23 DNN14:DNP23 DXJ14:DXL23 EHF14:EHH23 ERB14:ERD23 FAX14:FAZ23 FKT14:FKV23 FUP14:FUR23 GEL14:GEN23 GOH14:GOJ23 GYD14:GYF23 HHZ14:HIB23 HRV14:HRX23 IBR14:IBT23 ILN14:ILP23 IVJ14:IVL23 JFF14:JFH23 JPB14:JPD23 JYX14:JYZ23 KIT14:KIV23 KSP14:KSR23 LCL14:LCN23 LMH14:LMJ23 LWD14:LWF23 MFZ14:MGB23 MPV14:MPX23 MZR14:MZT23 NJN14:NJP23 NTJ14:NTL23 ODF14:ODH23 ONB14:OND23 OWX14:OWZ23 PGT14:PGV23 PQP14:PQR23 QAL14:QAN23 QKH14:QKJ23 QUD14:QUF23 RDZ14:REB23 RNV14:RNX23 RXR14:RXT23 SHN14:SHP23 SRJ14:SRL23 TBF14:TBH23 TLB14:TLD23 TUX14:TUZ23 UET14:UEV23 UOP14:UOR23 UYL14:UYN23 VIH14:VIJ23 VSD14:VSF23 WBZ14:WCB23 WLV14:WLX23 WVR14:WVT23 J65550:L65559 JF65550:JH65559 TB65550:TD65559 ACX65550:ACZ65559 AMT65550:AMV65559 AWP65550:AWR65559 BGL65550:BGN65559 BQH65550:BQJ65559 CAD65550:CAF65559 CJZ65550:CKB65559 CTV65550:CTX65559 DDR65550:DDT65559 DNN65550:DNP65559 DXJ65550:DXL65559 EHF65550:EHH65559 ERB65550:ERD65559 FAX65550:FAZ65559 FKT65550:FKV65559 FUP65550:FUR65559 GEL65550:GEN65559 GOH65550:GOJ65559 GYD65550:GYF65559 HHZ65550:HIB65559 HRV65550:HRX65559 IBR65550:IBT65559 ILN65550:ILP65559 IVJ65550:IVL65559 JFF65550:JFH65559 JPB65550:JPD65559 JYX65550:JYZ65559 KIT65550:KIV65559 KSP65550:KSR65559 LCL65550:LCN65559 LMH65550:LMJ65559 LWD65550:LWF65559 MFZ65550:MGB65559 MPV65550:MPX65559 MZR65550:MZT65559 NJN65550:NJP65559 NTJ65550:NTL65559 ODF65550:ODH65559 ONB65550:OND65559 OWX65550:OWZ65559 PGT65550:PGV65559 PQP65550:PQR65559 QAL65550:QAN65559 QKH65550:QKJ65559 QUD65550:QUF65559 RDZ65550:REB65559 RNV65550:RNX65559 RXR65550:RXT65559 SHN65550:SHP65559 SRJ65550:SRL65559 TBF65550:TBH65559 TLB65550:TLD65559 TUX65550:TUZ65559 UET65550:UEV65559 UOP65550:UOR65559 UYL65550:UYN65559 VIH65550:VIJ65559 VSD65550:VSF65559 WBZ65550:WCB65559 WLV65550:WLX65559 WVR65550:WVT65559 J131086:L131095 JF131086:JH131095 TB131086:TD131095 ACX131086:ACZ131095 AMT131086:AMV131095 AWP131086:AWR131095 BGL131086:BGN131095 BQH131086:BQJ131095 CAD131086:CAF131095 CJZ131086:CKB131095 CTV131086:CTX131095 DDR131086:DDT131095 DNN131086:DNP131095 DXJ131086:DXL131095 EHF131086:EHH131095 ERB131086:ERD131095 FAX131086:FAZ131095 FKT131086:FKV131095 FUP131086:FUR131095 GEL131086:GEN131095 GOH131086:GOJ131095 GYD131086:GYF131095 HHZ131086:HIB131095 HRV131086:HRX131095 IBR131086:IBT131095 ILN131086:ILP131095 IVJ131086:IVL131095 JFF131086:JFH131095 JPB131086:JPD131095 JYX131086:JYZ131095 KIT131086:KIV131095 KSP131086:KSR131095 LCL131086:LCN131095 LMH131086:LMJ131095 LWD131086:LWF131095 MFZ131086:MGB131095 MPV131086:MPX131095 MZR131086:MZT131095 NJN131086:NJP131095 NTJ131086:NTL131095 ODF131086:ODH131095 ONB131086:OND131095 OWX131086:OWZ131095 PGT131086:PGV131095 PQP131086:PQR131095 QAL131086:QAN131095 QKH131086:QKJ131095 QUD131086:QUF131095 RDZ131086:REB131095 RNV131086:RNX131095 RXR131086:RXT131095 SHN131086:SHP131095 SRJ131086:SRL131095 TBF131086:TBH131095 TLB131086:TLD131095 TUX131086:TUZ131095 UET131086:UEV131095 UOP131086:UOR131095 UYL131086:UYN131095 VIH131086:VIJ131095 VSD131086:VSF131095 WBZ131086:WCB131095 WLV131086:WLX131095 WVR131086:WVT131095 J196622:L196631 JF196622:JH196631 TB196622:TD196631 ACX196622:ACZ196631 AMT196622:AMV196631 AWP196622:AWR196631 BGL196622:BGN196631 BQH196622:BQJ196631 CAD196622:CAF196631 CJZ196622:CKB196631 CTV196622:CTX196631 DDR196622:DDT196631 DNN196622:DNP196631 DXJ196622:DXL196631 EHF196622:EHH196631 ERB196622:ERD196631 FAX196622:FAZ196631 FKT196622:FKV196631 FUP196622:FUR196631 GEL196622:GEN196631 GOH196622:GOJ196631 GYD196622:GYF196631 HHZ196622:HIB196631 HRV196622:HRX196631 IBR196622:IBT196631 ILN196622:ILP196631 IVJ196622:IVL196631 JFF196622:JFH196631 JPB196622:JPD196631 JYX196622:JYZ196631 KIT196622:KIV196631 KSP196622:KSR196631 LCL196622:LCN196631 LMH196622:LMJ196631 LWD196622:LWF196631 MFZ196622:MGB196631 MPV196622:MPX196631 MZR196622:MZT196631 NJN196622:NJP196631 NTJ196622:NTL196631 ODF196622:ODH196631 ONB196622:OND196631 OWX196622:OWZ196631 PGT196622:PGV196631 PQP196622:PQR196631 QAL196622:QAN196631 QKH196622:QKJ196631 QUD196622:QUF196631 RDZ196622:REB196631 RNV196622:RNX196631 RXR196622:RXT196631 SHN196622:SHP196631 SRJ196622:SRL196631 TBF196622:TBH196631 TLB196622:TLD196631 TUX196622:TUZ196631 UET196622:UEV196631 UOP196622:UOR196631 UYL196622:UYN196631 VIH196622:VIJ196631 VSD196622:VSF196631 WBZ196622:WCB196631 WLV196622:WLX196631 WVR196622:WVT196631 J262158:L262167 JF262158:JH262167 TB262158:TD262167 ACX262158:ACZ262167 AMT262158:AMV262167 AWP262158:AWR262167 BGL262158:BGN262167 BQH262158:BQJ262167 CAD262158:CAF262167 CJZ262158:CKB262167 CTV262158:CTX262167 DDR262158:DDT262167 DNN262158:DNP262167 DXJ262158:DXL262167 EHF262158:EHH262167 ERB262158:ERD262167 FAX262158:FAZ262167 FKT262158:FKV262167 FUP262158:FUR262167 GEL262158:GEN262167 GOH262158:GOJ262167 GYD262158:GYF262167 HHZ262158:HIB262167 HRV262158:HRX262167 IBR262158:IBT262167 ILN262158:ILP262167 IVJ262158:IVL262167 JFF262158:JFH262167 JPB262158:JPD262167 JYX262158:JYZ262167 KIT262158:KIV262167 KSP262158:KSR262167 LCL262158:LCN262167 LMH262158:LMJ262167 LWD262158:LWF262167 MFZ262158:MGB262167 MPV262158:MPX262167 MZR262158:MZT262167 NJN262158:NJP262167 NTJ262158:NTL262167 ODF262158:ODH262167 ONB262158:OND262167 OWX262158:OWZ262167 PGT262158:PGV262167 PQP262158:PQR262167 QAL262158:QAN262167 QKH262158:QKJ262167 QUD262158:QUF262167 RDZ262158:REB262167 RNV262158:RNX262167 RXR262158:RXT262167 SHN262158:SHP262167 SRJ262158:SRL262167 TBF262158:TBH262167 TLB262158:TLD262167 TUX262158:TUZ262167 UET262158:UEV262167 UOP262158:UOR262167 UYL262158:UYN262167 VIH262158:VIJ262167 VSD262158:VSF262167 WBZ262158:WCB262167 WLV262158:WLX262167 WVR262158:WVT262167 J327694:L327703 JF327694:JH327703 TB327694:TD327703 ACX327694:ACZ327703 AMT327694:AMV327703 AWP327694:AWR327703 BGL327694:BGN327703 BQH327694:BQJ327703 CAD327694:CAF327703 CJZ327694:CKB327703 CTV327694:CTX327703 DDR327694:DDT327703 DNN327694:DNP327703 DXJ327694:DXL327703 EHF327694:EHH327703 ERB327694:ERD327703 FAX327694:FAZ327703 FKT327694:FKV327703 FUP327694:FUR327703 GEL327694:GEN327703 GOH327694:GOJ327703 GYD327694:GYF327703 HHZ327694:HIB327703 HRV327694:HRX327703 IBR327694:IBT327703 ILN327694:ILP327703 IVJ327694:IVL327703 JFF327694:JFH327703 JPB327694:JPD327703 JYX327694:JYZ327703 KIT327694:KIV327703 KSP327694:KSR327703 LCL327694:LCN327703 LMH327694:LMJ327703 LWD327694:LWF327703 MFZ327694:MGB327703 MPV327694:MPX327703 MZR327694:MZT327703 NJN327694:NJP327703 NTJ327694:NTL327703 ODF327694:ODH327703 ONB327694:OND327703 OWX327694:OWZ327703 PGT327694:PGV327703 PQP327694:PQR327703 QAL327694:QAN327703 QKH327694:QKJ327703 QUD327694:QUF327703 RDZ327694:REB327703 RNV327694:RNX327703 RXR327694:RXT327703 SHN327694:SHP327703 SRJ327694:SRL327703 TBF327694:TBH327703 TLB327694:TLD327703 TUX327694:TUZ327703 UET327694:UEV327703 UOP327694:UOR327703 UYL327694:UYN327703 VIH327694:VIJ327703 VSD327694:VSF327703 WBZ327694:WCB327703 WLV327694:WLX327703 WVR327694:WVT327703 J393230:L393239 JF393230:JH393239 TB393230:TD393239 ACX393230:ACZ393239 AMT393230:AMV393239 AWP393230:AWR393239 BGL393230:BGN393239 BQH393230:BQJ393239 CAD393230:CAF393239 CJZ393230:CKB393239 CTV393230:CTX393239 DDR393230:DDT393239 DNN393230:DNP393239 DXJ393230:DXL393239 EHF393230:EHH393239 ERB393230:ERD393239 FAX393230:FAZ393239 FKT393230:FKV393239 FUP393230:FUR393239 GEL393230:GEN393239 GOH393230:GOJ393239 GYD393230:GYF393239 HHZ393230:HIB393239 HRV393230:HRX393239 IBR393230:IBT393239 ILN393230:ILP393239 IVJ393230:IVL393239 JFF393230:JFH393239 JPB393230:JPD393239 JYX393230:JYZ393239 KIT393230:KIV393239 KSP393230:KSR393239 LCL393230:LCN393239 LMH393230:LMJ393239 LWD393230:LWF393239 MFZ393230:MGB393239 MPV393230:MPX393239 MZR393230:MZT393239 NJN393230:NJP393239 NTJ393230:NTL393239 ODF393230:ODH393239 ONB393230:OND393239 OWX393230:OWZ393239 PGT393230:PGV393239 PQP393230:PQR393239 QAL393230:QAN393239 QKH393230:QKJ393239 QUD393230:QUF393239 RDZ393230:REB393239 RNV393230:RNX393239 RXR393230:RXT393239 SHN393230:SHP393239 SRJ393230:SRL393239 TBF393230:TBH393239 TLB393230:TLD393239 TUX393230:TUZ393239 UET393230:UEV393239 UOP393230:UOR393239 UYL393230:UYN393239 VIH393230:VIJ393239 VSD393230:VSF393239 WBZ393230:WCB393239 WLV393230:WLX393239 WVR393230:WVT393239 J458766:L458775 JF458766:JH458775 TB458766:TD458775 ACX458766:ACZ458775 AMT458766:AMV458775 AWP458766:AWR458775 BGL458766:BGN458775 BQH458766:BQJ458775 CAD458766:CAF458775 CJZ458766:CKB458775 CTV458766:CTX458775 DDR458766:DDT458775 DNN458766:DNP458775 DXJ458766:DXL458775 EHF458766:EHH458775 ERB458766:ERD458775 FAX458766:FAZ458775 FKT458766:FKV458775 FUP458766:FUR458775 GEL458766:GEN458775 GOH458766:GOJ458775 GYD458766:GYF458775 HHZ458766:HIB458775 HRV458766:HRX458775 IBR458766:IBT458775 ILN458766:ILP458775 IVJ458766:IVL458775 JFF458766:JFH458775 JPB458766:JPD458775 JYX458766:JYZ458775 KIT458766:KIV458775 KSP458766:KSR458775 LCL458766:LCN458775 LMH458766:LMJ458775 LWD458766:LWF458775 MFZ458766:MGB458775 MPV458766:MPX458775 MZR458766:MZT458775 NJN458766:NJP458775 NTJ458766:NTL458775 ODF458766:ODH458775 ONB458766:OND458775 OWX458766:OWZ458775 PGT458766:PGV458775 PQP458766:PQR458775 QAL458766:QAN458775 QKH458766:QKJ458775 QUD458766:QUF458775 RDZ458766:REB458775 RNV458766:RNX458775 RXR458766:RXT458775 SHN458766:SHP458775 SRJ458766:SRL458775 TBF458766:TBH458775 TLB458766:TLD458775 TUX458766:TUZ458775 UET458766:UEV458775 UOP458766:UOR458775 UYL458766:UYN458775 VIH458766:VIJ458775 VSD458766:VSF458775 WBZ458766:WCB458775 WLV458766:WLX458775 WVR458766:WVT458775 J524302:L524311 JF524302:JH524311 TB524302:TD524311 ACX524302:ACZ524311 AMT524302:AMV524311 AWP524302:AWR524311 BGL524302:BGN524311 BQH524302:BQJ524311 CAD524302:CAF524311 CJZ524302:CKB524311 CTV524302:CTX524311 DDR524302:DDT524311 DNN524302:DNP524311 DXJ524302:DXL524311 EHF524302:EHH524311 ERB524302:ERD524311 FAX524302:FAZ524311 FKT524302:FKV524311 FUP524302:FUR524311 GEL524302:GEN524311 GOH524302:GOJ524311 GYD524302:GYF524311 HHZ524302:HIB524311 HRV524302:HRX524311 IBR524302:IBT524311 ILN524302:ILP524311 IVJ524302:IVL524311 JFF524302:JFH524311 JPB524302:JPD524311 JYX524302:JYZ524311 KIT524302:KIV524311 KSP524302:KSR524311 LCL524302:LCN524311 LMH524302:LMJ524311 LWD524302:LWF524311 MFZ524302:MGB524311 MPV524302:MPX524311 MZR524302:MZT524311 NJN524302:NJP524311 NTJ524302:NTL524311 ODF524302:ODH524311 ONB524302:OND524311 OWX524302:OWZ524311 PGT524302:PGV524311 PQP524302:PQR524311 QAL524302:QAN524311 QKH524302:QKJ524311 QUD524302:QUF524311 RDZ524302:REB524311 RNV524302:RNX524311 RXR524302:RXT524311 SHN524302:SHP524311 SRJ524302:SRL524311 TBF524302:TBH524311 TLB524302:TLD524311 TUX524302:TUZ524311 UET524302:UEV524311 UOP524302:UOR524311 UYL524302:UYN524311 VIH524302:VIJ524311 VSD524302:VSF524311 WBZ524302:WCB524311 WLV524302:WLX524311 WVR524302:WVT524311 J589838:L589847 JF589838:JH589847 TB589838:TD589847 ACX589838:ACZ589847 AMT589838:AMV589847 AWP589838:AWR589847 BGL589838:BGN589847 BQH589838:BQJ589847 CAD589838:CAF589847 CJZ589838:CKB589847 CTV589838:CTX589847 DDR589838:DDT589847 DNN589838:DNP589847 DXJ589838:DXL589847 EHF589838:EHH589847 ERB589838:ERD589847 FAX589838:FAZ589847 FKT589838:FKV589847 FUP589838:FUR589847 GEL589838:GEN589847 GOH589838:GOJ589847 GYD589838:GYF589847 HHZ589838:HIB589847 HRV589838:HRX589847 IBR589838:IBT589847 ILN589838:ILP589847 IVJ589838:IVL589847 JFF589838:JFH589847 JPB589838:JPD589847 JYX589838:JYZ589847 KIT589838:KIV589847 KSP589838:KSR589847 LCL589838:LCN589847 LMH589838:LMJ589847 LWD589838:LWF589847 MFZ589838:MGB589847 MPV589838:MPX589847 MZR589838:MZT589847 NJN589838:NJP589847 NTJ589838:NTL589847 ODF589838:ODH589847 ONB589838:OND589847 OWX589838:OWZ589847 PGT589838:PGV589847 PQP589838:PQR589847 QAL589838:QAN589847 QKH589838:QKJ589847 QUD589838:QUF589847 RDZ589838:REB589847 RNV589838:RNX589847 RXR589838:RXT589847 SHN589838:SHP589847 SRJ589838:SRL589847 TBF589838:TBH589847 TLB589838:TLD589847 TUX589838:TUZ589847 UET589838:UEV589847 UOP589838:UOR589847 UYL589838:UYN589847 VIH589838:VIJ589847 VSD589838:VSF589847 WBZ589838:WCB589847 WLV589838:WLX589847 WVR589838:WVT589847 J655374:L655383 JF655374:JH655383 TB655374:TD655383 ACX655374:ACZ655383 AMT655374:AMV655383 AWP655374:AWR655383 BGL655374:BGN655383 BQH655374:BQJ655383 CAD655374:CAF655383 CJZ655374:CKB655383 CTV655374:CTX655383 DDR655374:DDT655383 DNN655374:DNP655383 DXJ655374:DXL655383 EHF655374:EHH655383 ERB655374:ERD655383 FAX655374:FAZ655383 FKT655374:FKV655383 FUP655374:FUR655383 GEL655374:GEN655383 GOH655374:GOJ655383 GYD655374:GYF655383 HHZ655374:HIB655383 HRV655374:HRX655383 IBR655374:IBT655383 ILN655374:ILP655383 IVJ655374:IVL655383 JFF655374:JFH655383 JPB655374:JPD655383 JYX655374:JYZ655383 KIT655374:KIV655383 KSP655374:KSR655383 LCL655374:LCN655383 LMH655374:LMJ655383 LWD655374:LWF655383 MFZ655374:MGB655383 MPV655374:MPX655383 MZR655374:MZT655383 NJN655374:NJP655383 NTJ655374:NTL655383 ODF655374:ODH655383 ONB655374:OND655383 OWX655374:OWZ655383 PGT655374:PGV655383 PQP655374:PQR655383 QAL655374:QAN655383 QKH655374:QKJ655383 QUD655374:QUF655383 RDZ655374:REB655383 RNV655374:RNX655383 RXR655374:RXT655383 SHN655374:SHP655383 SRJ655374:SRL655383 TBF655374:TBH655383 TLB655374:TLD655383 TUX655374:TUZ655383 UET655374:UEV655383 UOP655374:UOR655383 UYL655374:UYN655383 VIH655374:VIJ655383 VSD655374:VSF655383 WBZ655374:WCB655383 WLV655374:WLX655383 WVR655374:WVT655383 J720910:L720919 JF720910:JH720919 TB720910:TD720919 ACX720910:ACZ720919 AMT720910:AMV720919 AWP720910:AWR720919 BGL720910:BGN720919 BQH720910:BQJ720919 CAD720910:CAF720919 CJZ720910:CKB720919 CTV720910:CTX720919 DDR720910:DDT720919 DNN720910:DNP720919 DXJ720910:DXL720919 EHF720910:EHH720919 ERB720910:ERD720919 FAX720910:FAZ720919 FKT720910:FKV720919 FUP720910:FUR720919 GEL720910:GEN720919 GOH720910:GOJ720919 GYD720910:GYF720919 HHZ720910:HIB720919 HRV720910:HRX720919 IBR720910:IBT720919 ILN720910:ILP720919 IVJ720910:IVL720919 JFF720910:JFH720919 JPB720910:JPD720919 JYX720910:JYZ720919 KIT720910:KIV720919 KSP720910:KSR720919 LCL720910:LCN720919 LMH720910:LMJ720919 LWD720910:LWF720919 MFZ720910:MGB720919 MPV720910:MPX720919 MZR720910:MZT720919 NJN720910:NJP720919 NTJ720910:NTL720919 ODF720910:ODH720919 ONB720910:OND720919 OWX720910:OWZ720919 PGT720910:PGV720919 PQP720910:PQR720919 QAL720910:QAN720919 QKH720910:QKJ720919 QUD720910:QUF720919 RDZ720910:REB720919 RNV720910:RNX720919 RXR720910:RXT720919 SHN720910:SHP720919 SRJ720910:SRL720919 TBF720910:TBH720919 TLB720910:TLD720919 TUX720910:TUZ720919 UET720910:UEV720919 UOP720910:UOR720919 UYL720910:UYN720919 VIH720910:VIJ720919 VSD720910:VSF720919 WBZ720910:WCB720919 WLV720910:WLX720919 WVR720910:WVT720919 J786446:L786455 JF786446:JH786455 TB786446:TD786455 ACX786446:ACZ786455 AMT786446:AMV786455 AWP786446:AWR786455 BGL786446:BGN786455 BQH786446:BQJ786455 CAD786446:CAF786455 CJZ786446:CKB786455 CTV786446:CTX786455 DDR786446:DDT786455 DNN786446:DNP786455 DXJ786446:DXL786455 EHF786446:EHH786455 ERB786446:ERD786455 FAX786446:FAZ786455 FKT786446:FKV786455 FUP786446:FUR786455 GEL786446:GEN786455 GOH786446:GOJ786455 GYD786446:GYF786455 HHZ786446:HIB786455 HRV786446:HRX786455 IBR786446:IBT786455 ILN786446:ILP786455 IVJ786446:IVL786455 JFF786446:JFH786455 JPB786446:JPD786455 JYX786446:JYZ786455 KIT786446:KIV786455 KSP786446:KSR786455 LCL786446:LCN786455 LMH786446:LMJ786455 LWD786446:LWF786455 MFZ786446:MGB786455 MPV786446:MPX786455 MZR786446:MZT786455 NJN786446:NJP786455 NTJ786446:NTL786455 ODF786446:ODH786455 ONB786446:OND786455 OWX786446:OWZ786455 PGT786446:PGV786455 PQP786446:PQR786455 QAL786446:QAN786455 QKH786446:QKJ786455 QUD786446:QUF786455 RDZ786446:REB786455 RNV786446:RNX786455 RXR786446:RXT786455 SHN786446:SHP786455 SRJ786446:SRL786455 TBF786446:TBH786455 TLB786446:TLD786455 TUX786446:TUZ786455 UET786446:UEV786455 UOP786446:UOR786455 UYL786446:UYN786455 VIH786446:VIJ786455 VSD786446:VSF786455 WBZ786446:WCB786455 WLV786446:WLX786455 WVR786446:WVT786455 J851982:L851991 JF851982:JH851991 TB851982:TD851991 ACX851982:ACZ851991 AMT851982:AMV851991 AWP851982:AWR851991 BGL851982:BGN851991 BQH851982:BQJ851991 CAD851982:CAF851991 CJZ851982:CKB851991 CTV851982:CTX851991 DDR851982:DDT851991 DNN851982:DNP851991 DXJ851982:DXL851991 EHF851982:EHH851991 ERB851982:ERD851991 FAX851982:FAZ851991 FKT851982:FKV851991 FUP851982:FUR851991 GEL851982:GEN851991 GOH851982:GOJ851991 GYD851982:GYF851991 HHZ851982:HIB851991 HRV851982:HRX851991 IBR851982:IBT851991 ILN851982:ILP851991 IVJ851982:IVL851991 JFF851982:JFH851991 JPB851982:JPD851991 JYX851982:JYZ851991 KIT851982:KIV851991 KSP851982:KSR851991 LCL851982:LCN851991 LMH851982:LMJ851991 LWD851982:LWF851991 MFZ851982:MGB851991 MPV851982:MPX851991 MZR851982:MZT851991 NJN851982:NJP851991 NTJ851982:NTL851991 ODF851982:ODH851991 ONB851982:OND851991 OWX851982:OWZ851991 PGT851982:PGV851991 PQP851982:PQR851991 QAL851982:QAN851991 QKH851982:QKJ851991 QUD851982:QUF851991 RDZ851982:REB851991 RNV851982:RNX851991 RXR851982:RXT851991 SHN851982:SHP851991 SRJ851982:SRL851991 TBF851982:TBH851991 TLB851982:TLD851991 TUX851982:TUZ851991 UET851982:UEV851991 UOP851982:UOR851991 UYL851982:UYN851991 VIH851982:VIJ851991 VSD851982:VSF851991 WBZ851982:WCB851991 WLV851982:WLX851991 WVR851982:WVT851991 J917518:L917527 JF917518:JH917527 TB917518:TD917527 ACX917518:ACZ917527 AMT917518:AMV917527 AWP917518:AWR917527 BGL917518:BGN917527 BQH917518:BQJ917527 CAD917518:CAF917527 CJZ917518:CKB917527 CTV917518:CTX917527 DDR917518:DDT917527 DNN917518:DNP917527 DXJ917518:DXL917527 EHF917518:EHH917527 ERB917518:ERD917527 FAX917518:FAZ917527 FKT917518:FKV917527 FUP917518:FUR917527 GEL917518:GEN917527 GOH917518:GOJ917527 GYD917518:GYF917527 HHZ917518:HIB917527 HRV917518:HRX917527 IBR917518:IBT917527 ILN917518:ILP917527 IVJ917518:IVL917527 JFF917518:JFH917527 JPB917518:JPD917527 JYX917518:JYZ917527 KIT917518:KIV917527 KSP917518:KSR917527 LCL917518:LCN917527 LMH917518:LMJ917527 LWD917518:LWF917527 MFZ917518:MGB917527 MPV917518:MPX917527 MZR917518:MZT917527 NJN917518:NJP917527 NTJ917518:NTL917527 ODF917518:ODH917527 ONB917518:OND917527 OWX917518:OWZ917527 PGT917518:PGV917527 PQP917518:PQR917527 QAL917518:QAN917527 QKH917518:QKJ917527 QUD917518:QUF917527 RDZ917518:REB917527 RNV917518:RNX917527 RXR917518:RXT917527 SHN917518:SHP917527 SRJ917518:SRL917527 TBF917518:TBH917527 TLB917518:TLD917527 TUX917518:TUZ917527 UET917518:UEV917527 UOP917518:UOR917527 UYL917518:UYN917527 VIH917518:VIJ917527 VSD917518:VSF917527 WBZ917518:WCB917527 WLV917518:WLX917527 WVR917518:WVT917527 J983054:L983063 JF983054:JH983063 TB983054:TD983063 ACX983054:ACZ983063 AMT983054:AMV983063 AWP983054:AWR983063 BGL983054:BGN983063 BQH983054:BQJ983063 CAD983054:CAF983063 CJZ983054:CKB983063 CTV983054:CTX983063 DDR983054:DDT983063 DNN983054:DNP983063 DXJ983054:DXL983063 EHF983054:EHH983063 ERB983054:ERD983063 FAX983054:FAZ983063 FKT983054:FKV983063 FUP983054:FUR983063 GEL983054:GEN983063 GOH983054:GOJ983063 GYD983054:GYF983063 HHZ983054:HIB983063 HRV983054:HRX983063 IBR983054:IBT983063 ILN983054:ILP983063 IVJ983054:IVL983063 JFF983054:JFH983063 JPB983054:JPD983063 JYX983054:JYZ983063 KIT983054:KIV983063 KSP983054:KSR983063 LCL983054:LCN983063 LMH983054:LMJ983063 LWD983054:LWF983063 MFZ983054:MGB983063 MPV983054:MPX983063 MZR983054:MZT983063 NJN983054:NJP983063 NTJ983054:NTL983063 ODF983054:ODH983063 ONB983054:OND983063 OWX983054:OWZ983063 PGT983054:PGV983063 PQP983054:PQR983063 QAL983054:QAN983063 QKH983054:QKJ983063 QUD983054:QUF983063 RDZ983054:REB983063 RNV983054:RNX983063 RXR983054:RXT983063 SHN983054:SHP983063 SRJ983054:SRL983063 TBF983054:TBH983063 TLB983054:TLD983063 TUX983054:TUZ983063 UET983054:UEV983063 UOP983054:UOR983063 UYL983054:UYN983063 VIH983054:VIJ983063 VSD983054:VSF983063 WBZ983054:WCB983063 WLV983054:WLX983063 WVR983054:WVT983063 AP11:BI11 KL11:LE11 UH11:VA11 AED11:AEW11 ANZ11:AOS11 AXV11:AYO11 BHR11:BIK11 BRN11:BSG11 CBJ11:CCC11 CLF11:CLY11 CVB11:CVU11 DEX11:DFQ11 DOT11:DPM11 DYP11:DZI11 EIL11:EJE11 ESH11:ETA11 FCD11:FCW11 FLZ11:FMS11 FVV11:FWO11 GFR11:GGK11 GPN11:GQG11 GZJ11:HAC11 HJF11:HJY11 HTB11:HTU11 ICX11:IDQ11 IMT11:INM11 IWP11:IXI11 JGL11:JHE11 JQH11:JRA11 KAD11:KAW11 KJZ11:KKS11 KTV11:KUO11 LDR11:LEK11 LNN11:LOG11 LXJ11:LYC11 MHF11:MHY11 MRB11:MRU11 NAX11:NBQ11 NKT11:NLM11 NUP11:NVI11 OEL11:OFE11 OOH11:OPA11 OYD11:OYW11 PHZ11:PIS11 PRV11:PSO11 QBR11:QCK11 QLN11:QMG11 QVJ11:QWC11 RFF11:RFY11 RPB11:RPU11 RYX11:RZQ11 SIT11:SJM11 SSP11:STI11 TCL11:TDE11 TMH11:TNA11 TWD11:TWW11 UFZ11:UGS11 UPV11:UQO11 UZR11:VAK11 VJN11:VKG11 VTJ11:VUC11 WDF11:WDY11 WNB11:WNU11 WWX11:WXQ11 AP65547:BI65547 KL65547:LE65547 UH65547:VA65547 AED65547:AEW65547 ANZ65547:AOS65547 AXV65547:AYO65547 BHR65547:BIK65547 BRN65547:BSG65547 CBJ65547:CCC65547 CLF65547:CLY65547 CVB65547:CVU65547 DEX65547:DFQ65547 DOT65547:DPM65547 DYP65547:DZI65547 EIL65547:EJE65547 ESH65547:ETA65547 FCD65547:FCW65547 FLZ65547:FMS65547 FVV65547:FWO65547 GFR65547:GGK65547 GPN65547:GQG65547 GZJ65547:HAC65547 HJF65547:HJY65547 HTB65547:HTU65547 ICX65547:IDQ65547 IMT65547:INM65547 IWP65547:IXI65547 JGL65547:JHE65547 JQH65547:JRA65547 KAD65547:KAW65547 KJZ65547:KKS65547 KTV65547:KUO65547 LDR65547:LEK65547 LNN65547:LOG65547 LXJ65547:LYC65547 MHF65547:MHY65547 MRB65547:MRU65547 NAX65547:NBQ65547 NKT65547:NLM65547 NUP65547:NVI65547 OEL65547:OFE65547 OOH65547:OPA65547 OYD65547:OYW65547 PHZ65547:PIS65547 PRV65547:PSO65547 QBR65547:QCK65547 QLN65547:QMG65547 QVJ65547:QWC65547 RFF65547:RFY65547 RPB65547:RPU65547 RYX65547:RZQ65547 SIT65547:SJM65547 SSP65547:STI65547 TCL65547:TDE65547 TMH65547:TNA65547 TWD65547:TWW65547 UFZ65547:UGS65547 UPV65547:UQO65547 UZR65547:VAK65547 VJN65547:VKG65547 VTJ65547:VUC65547 WDF65547:WDY65547 WNB65547:WNU65547 WWX65547:WXQ65547 AP131083:BI131083 KL131083:LE131083 UH131083:VA131083 AED131083:AEW131083 ANZ131083:AOS131083 AXV131083:AYO131083 BHR131083:BIK131083 BRN131083:BSG131083 CBJ131083:CCC131083 CLF131083:CLY131083 CVB131083:CVU131083 DEX131083:DFQ131083 DOT131083:DPM131083 DYP131083:DZI131083 EIL131083:EJE131083 ESH131083:ETA131083 FCD131083:FCW131083 FLZ131083:FMS131083 FVV131083:FWO131083 GFR131083:GGK131083 GPN131083:GQG131083 GZJ131083:HAC131083 HJF131083:HJY131083 HTB131083:HTU131083 ICX131083:IDQ131083 IMT131083:INM131083 IWP131083:IXI131083 JGL131083:JHE131083 JQH131083:JRA131083 KAD131083:KAW131083 KJZ131083:KKS131083 KTV131083:KUO131083 LDR131083:LEK131083 LNN131083:LOG131083 LXJ131083:LYC131083 MHF131083:MHY131083 MRB131083:MRU131083 NAX131083:NBQ131083 NKT131083:NLM131083 NUP131083:NVI131083 OEL131083:OFE131083 OOH131083:OPA131083 OYD131083:OYW131083 PHZ131083:PIS131083 PRV131083:PSO131083 QBR131083:QCK131083 QLN131083:QMG131083 QVJ131083:QWC131083 RFF131083:RFY131083 RPB131083:RPU131083 RYX131083:RZQ131083 SIT131083:SJM131083 SSP131083:STI131083 TCL131083:TDE131083 TMH131083:TNA131083 TWD131083:TWW131083 UFZ131083:UGS131083 UPV131083:UQO131083 UZR131083:VAK131083 VJN131083:VKG131083 VTJ131083:VUC131083 WDF131083:WDY131083 WNB131083:WNU131083 WWX131083:WXQ131083 AP196619:BI196619 KL196619:LE196619 UH196619:VA196619 AED196619:AEW196619 ANZ196619:AOS196619 AXV196619:AYO196619 BHR196619:BIK196619 BRN196619:BSG196619 CBJ196619:CCC196619 CLF196619:CLY196619 CVB196619:CVU196619 DEX196619:DFQ196619 DOT196619:DPM196619 DYP196619:DZI196619 EIL196619:EJE196619 ESH196619:ETA196619 FCD196619:FCW196619 FLZ196619:FMS196619 FVV196619:FWO196619 GFR196619:GGK196619 GPN196619:GQG196619 GZJ196619:HAC196619 HJF196619:HJY196619 HTB196619:HTU196619 ICX196619:IDQ196619 IMT196619:INM196619 IWP196619:IXI196619 JGL196619:JHE196619 JQH196619:JRA196619 KAD196619:KAW196619 KJZ196619:KKS196619 KTV196619:KUO196619 LDR196619:LEK196619 LNN196619:LOG196619 LXJ196619:LYC196619 MHF196619:MHY196619 MRB196619:MRU196619 NAX196619:NBQ196619 NKT196619:NLM196619 NUP196619:NVI196619 OEL196619:OFE196619 OOH196619:OPA196619 OYD196619:OYW196619 PHZ196619:PIS196619 PRV196619:PSO196619 QBR196619:QCK196619 QLN196619:QMG196619 QVJ196619:QWC196619 RFF196619:RFY196619 RPB196619:RPU196619 RYX196619:RZQ196619 SIT196619:SJM196619 SSP196619:STI196619 TCL196619:TDE196619 TMH196619:TNA196619 TWD196619:TWW196619 UFZ196619:UGS196619 UPV196619:UQO196619 UZR196619:VAK196619 VJN196619:VKG196619 VTJ196619:VUC196619 WDF196619:WDY196619 WNB196619:WNU196619 WWX196619:WXQ196619 AP262155:BI262155 KL262155:LE262155 UH262155:VA262155 AED262155:AEW262155 ANZ262155:AOS262155 AXV262155:AYO262155 BHR262155:BIK262155 BRN262155:BSG262155 CBJ262155:CCC262155 CLF262155:CLY262155 CVB262155:CVU262155 DEX262155:DFQ262155 DOT262155:DPM262155 DYP262155:DZI262155 EIL262155:EJE262155 ESH262155:ETA262155 FCD262155:FCW262155 FLZ262155:FMS262155 FVV262155:FWO262155 GFR262155:GGK262155 GPN262155:GQG262155 GZJ262155:HAC262155 HJF262155:HJY262155 HTB262155:HTU262155 ICX262155:IDQ262155 IMT262155:INM262155 IWP262155:IXI262155 JGL262155:JHE262155 JQH262155:JRA262155 KAD262155:KAW262155 KJZ262155:KKS262155 KTV262155:KUO262155 LDR262155:LEK262155 LNN262155:LOG262155 LXJ262155:LYC262155 MHF262155:MHY262155 MRB262155:MRU262155 NAX262155:NBQ262155 NKT262155:NLM262155 NUP262155:NVI262155 OEL262155:OFE262155 OOH262155:OPA262155 OYD262155:OYW262155 PHZ262155:PIS262155 PRV262155:PSO262155 QBR262155:QCK262155 QLN262155:QMG262155 QVJ262155:QWC262155 RFF262155:RFY262155 RPB262155:RPU262155 RYX262155:RZQ262155 SIT262155:SJM262155 SSP262155:STI262155 TCL262155:TDE262155 TMH262155:TNA262155 TWD262155:TWW262155 UFZ262155:UGS262155 UPV262155:UQO262155 UZR262155:VAK262155 VJN262155:VKG262155 VTJ262155:VUC262155 WDF262155:WDY262155 WNB262155:WNU262155 WWX262155:WXQ262155 AP327691:BI327691 KL327691:LE327691 UH327691:VA327691 AED327691:AEW327691 ANZ327691:AOS327691 AXV327691:AYO327691 BHR327691:BIK327691 BRN327691:BSG327691 CBJ327691:CCC327691 CLF327691:CLY327691 CVB327691:CVU327691 DEX327691:DFQ327691 DOT327691:DPM327691 DYP327691:DZI327691 EIL327691:EJE327691 ESH327691:ETA327691 FCD327691:FCW327691 FLZ327691:FMS327691 FVV327691:FWO327691 GFR327691:GGK327691 GPN327691:GQG327691 GZJ327691:HAC327691 HJF327691:HJY327691 HTB327691:HTU327691 ICX327691:IDQ327691 IMT327691:INM327691 IWP327691:IXI327691 JGL327691:JHE327691 JQH327691:JRA327691 KAD327691:KAW327691 KJZ327691:KKS327691 KTV327691:KUO327691 LDR327691:LEK327691 LNN327691:LOG327691 LXJ327691:LYC327691 MHF327691:MHY327691 MRB327691:MRU327691 NAX327691:NBQ327691 NKT327691:NLM327691 NUP327691:NVI327691 OEL327691:OFE327691 OOH327691:OPA327691 OYD327691:OYW327691 PHZ327691:PIS327691 PRV327691:PSO327691 QBR327691:QCK327691 QLN327691:QMG327691 QVJ327691:QWC327691 RFF327691:RFY327691 RPB327691:RPU327691 RYX327691:RZQ327691 SIT327691:SJM327691 SSP327691:STI327691 TCL327691:TDE327691 TMH327691:TNA327691 TWD327691:TWW327691 UFZ327691:UGS327691 UPV327691:UQO327691 UZR327691:VAK327691 VJN327691:VKG327691 VTJ327691:VUC327691 WDF327691:WDY327691 WNB327691:WNU327691 WWX327691:WXQ327691 AP393227:BI393227 KL393227:LE393227 UH393227:VA393227 AED393227:AEW393227 ANZ393227:AOS393227 AXV393227:AYO393227 BHR393227:BIK393227 BRN393227:BSG393227 CBJ393227:CCC393227 CLF393227:CLY393227 CVB393227:CVU393227 DEX393227:DFQ393227 DOT393227:DPM393227 DYP393227:DZI393227 EIL393227:EJE393227 ESH393227:ETA393227 FCD393227:FCW393227 FLZ393227:FMS393227 FVV393227:FWO393227 GFR393227:GGK393227 GPN393227:GQG393227 GZJ393227:HAC393227 HJF393227:HJY393227 HTB393227:HTU393227 ICX393227:IDQ393227 IMT393227:INM393227 IWP393227:IXI393227 JGL393227:JHE393227 JQH393227:JRA393227 KAD393227:KAW393227 KJZ393227:KKS393227 KTV393227:KUO393227 LDR393227:LEK393227 LNN393227:LOG393227 LXJ393227:LYC393227 MHF393227:MHY393227 MRB393227:MRU393227 NAX393227:NBQ393227 NKT393227:NLM393227 NUP393227:NVI393227 OEL393227:OFE393227 OOH393227:OPA393227 OYD393227:OYW393227 PHZ393227:PIS393227 PRV393227:PSO393227 QBR393227:QCK393227 QLN393227:QMG393227 QVJ393227:QWC393227 RFF393227:RFY393227 RPB393227:RPU393227 RYX393227:RZQ393227 SIT393227:SJM393227 SSP393227:STI393227 TCL393227:TDE393227 TMH393227:TNA393227 TWD393227:TWW393227 UFZ393227:UGS393227 UPV393227:UQO393227 UZR393227:VAK393227 VJN393227:VKG393227 VTJ393227:VUC393227 WDF393227:WDY393227 WNB393227:WNU393227 WWX393227:WXQ393227 AP458763:BI458763 KL458763:LE458763 UH458763:VA458763 AED458763:AEW458763 ANZ458763:AOS458763 AXV458763:AYO458763 BHR458763:BIK458763 BRN458763:BSG458763 CBJ458763:CCC458763 CLF458763:CLY458763 CVB458763:CVU458763 DEX458763:DFQ458763 DOT458763:DPM458763 DYP458763:DZI458763 EIL458763:EJE458763 ESH458763:ETA458763 FCD458763:FCW458763 FLZ458763:FMS458763 FVV458763:FWO458763 GFR458763:GGK458763 GPN458763:GQG458763 GZJ458763:HAC458763 HJF458763:HJY458763 HTB458763:HTU458763 ICX458763:IDQ458763 IMT458763:INM458763 IWP458763:IXI458763 JGL458763:JHE458763 JQH458763:JRA458763 KAD458763:KAW458763 KJZ458763:KKS458763 KTV458763:KUO458763 LDR458763:LEK458763 LNN458763:LOG458763 LXJ458763:LYC458763 MHF458763:MHY458763 MRB458763:MRU458763 NAX458763:NBQ458763 NKT458763:NLM458763 NUP458763:NVI458763 OEL458763:OFE458763 OOH458763:OPA458763 OYD458763:OYW458763 PHZ458763:PIS458763 PRV458763:PSO458763 QBR458763:QCK458763 QLN458763:QMG458763 QVJ458763:QWC458763 RFF458763:RFY458763 RPB458763:RPU458763 RYX458763:RZQ458763 SIT458763:SJM458763 SSP458763:STI458763 TCL458763:TDE458763 TMH458763:TNA458763 TWD458763:TWW458763 UFZ458763:UGS458763 UPV458763:UQO458763 UZR458763:VAK458763 VJN458763:VKG458763 VTJ458763:VUC458763 WDF458763:WDY458763 WNB458763:WNU458763 WWX458763:WXQ458763 AP524299:BI524299 KL524299:LE524299 UH524299:VA524299 AED524299:AEW524299 ANZ524299:AOS524299 AXV524299:AYO524299 BHR524299:BIK524299 BRN524299:BSG524299 CBJ524299:CCC524299 CLF524299:CLY524299 CVB524299:CVU524299 DEX524299:DFQ524299 DOT524299:DPM524299 DYP524299:DZI524299 EIL524299:EJE524299 ESH524299:ETA524299 FCD524299:FCW524299 FLZ524299:FMS524299 FVV524299:FWO524299 GFR524299:GGK524299 GPN524299:GQG524299 GZJ524299:HAC524299 HJF524299:HJY524299 HTB524299:HTU524299 ICX524299:IDQ524299 IMT524299:INM524299 IWP524299:IXI524299 JGL524299:JHE524299 JQH524299:JRA524299 KAD524299:KAW524299 KJZ524299:KKS524299 KTV524299:KUO524299 LDR524299:LEK524299 LNN524299:LOG524299 LXJ524299:LYC524299 MHF524299:MHY524299 MRB524299:MRU524299 NAX524299:NBQ524299 NKT524299:NLM524299 NUP524299:NVI524299 OEL524299:OFE524299 OOH524299:OPA524299 OYD524299:OYW524299 PHZ524299:PIS524299 PRV524299:PSO524299 QBR524299:QCK524299 QLN524299:QMG524299 QVJ524299:QWC524299 RFF524299:RFY524299 RPB524299:RPU524299 RYX524299:RZQ524299 SIT524299:SJM524299 SSP524299:STI524299 TCL524299:TDE524299 TMH524299:TNA524299 TWD524299:TWW524299 UFZ524299:UGS524299 UPV524299:UQO524299 UZR524299:VAK524299 VJN524299:VKG524299 VTJ524299:VUC524299 WDF524299:WDY524299 WNB524299:WNU524299 WWX524299:WXQ524299 AP589835:BI589835 KL589835:LE589835 UH589835:VA589835 AED589835:AEW589835 ANZ589835:AOS589835 AXV589835:AYO589835 BHR589835:BIK589835 BRN589835:BSG589835 CBJ589835:CCC589835 CLF589835:CLY589835 CVB589835:CVU589835 DEX589835:DFQ589835 DOT589835:DPM589835 DYP589835:DZI589835 EIL589835:EJE589835 ESH589835:ETA589835 FCD589835:FCW589835 FLZ589835:FMS589835 FVV589835:FWO589835 GFR589835:GGK589835 GPN589835:GQG589835 GZJ589835:HAC589835 HJF589835:HJY589835 HTB589835:HTU589835 ICX589835:IDQ589835 IMT589835:INM589835 IWP589835:IXI589835 JGL589835:JHE589835 JQH589835:JRA589835 KAD589835:KAW589835 KJZ589835:KKS589835 KTV589835:KUO589835 LDR589835:LEK589835 LNN589835:LOG589835 LXJ589835:LYC589835 MHF589835:MHY589835 MRB589835:MRU589835 NAX589835:NBQ589835 NKT589835:NLM589835 NUP589835:NVI589835 OEL589835:OFE589835 OOH589835:OPA589835 OYD589835:OYW589835 PHZ589835:PIS589835 PRV589835:PSO589835 QBR589835:QCK589835 QLN589835:QMG589835 QVJ589835:QWC589835 RFF589835:RFY589835 RPB589835:RPU589835 RYX589835:RZQ589835 SIT589835:SJM589835 SSP589835:STI589835 TCL589835:TDE589835 TMH589835:TNA589835 TWD589835:TWW589835 UFZ589835:UGS589835 UPV589835:UQO589835 UZR589835:VAK589835 VJN589835:VKG589835 VTJ589835:VUC589835 WDF589835:WDY589835 WNB589835:WNU589835 WWX589835:WXQ589835 AP655371:BI655371 KL655371:LE655371 UH655371:VA655371 AED655371:AEW655371 ANZ655371:AOS655371 AXV655371:AYO655371 BHR655371:BIK655371 BRN655371:BSG655371 CBJ655371:CCC655371 CLF655371:CLY655371 CVB655371:CVU655371 DEX655371:DFQ655371 DOT655371:DPM655371 DYP655371:DZI655371 EIL655371:EJE655371 ESH655371:ETA655371 FCD655371:FCW655371 FLZ655371:FMS655371 FVV655371:FWO655371 GFR655371:GGK655371 GPN655371:GQG655371 GZJ655371:HAC655371 HJF655371:HJY655371 HTB655371:HTU655371 ICX655371:IDQ655371 IMT655371:INM655371 IWP655371:IXI655371 JGL655371:JHE655371 JQH655371:JRA655371 KAD655371:KAW655371 KJZ655371:KKS655371 KTV655371:KUO655371 LDR655371:LEK655371 LNN655371:LOG655371 LXJ655371:LYC655371 MHF655371:MHY655371 MRB655371:MRU655371 NAX655371:NBQ655371 NKT655371:NLM655371 NUP655371:NVI655371 OEL655371:OFE655371 OOH655371:OPA655371 OYD655371:OYW655371 PHZ655371:PIS655371 PRV655371:PSO655371 QBR655371:QCK655371 QLN655371:QMG655371 QVJ655371:QWC655371 RFF655371:RFY655371 RPB655371:RPU655371 RYX655371:RZQ655371 SIT655371:SJM655371 SSP655371:STI655371 TCL655371:TDE655371 TMH655371:TNA655371 TWD655371:TWW655371 UFZ655371:UGS655371 UPV655371:UQO655371 UZR655371:VAK655371 VJN655371:VKG655371 VTJ655371:VUC655371 WDF655371:WDY655371 WNB655371:WNU655371 WWX655371:WXQ655371 AP720907:BI720907 KL720907:LE720907 UH720907:VA720907 AED720907:AEW720907 ANZ720907:AOS720907 AXV720907:AYO720907 BHR720907:BIK720907 BRN720907:BSG720907 CBJ720907:CCC720907 CLF720907:CLY720907 CVB720907:CVU720907 DEX720907:DFQ720907 DOT720907:DPM720907 DYP720907:DZI720907 EIL720907:EJE720907 ESH720907:ETA720907 FCD720907:FCW720907 FLZ720907:FMS720907 FVV720907:FWO720907 GFR720907:GGK720907 GPN720907:GQG720907 GZJ720907:HAC720907 HJF720907:HJY720907 HTB720907:HTU720907 ICX720907:IDQ720907 IMT720907:INM720907 IWP720907:IXI720907 JGL720907:JHE720907 JQH720907:JRA720907 KAD720907:KAW720907 KJZ720907:KKS720907 KTV720907:KUO720907 LDR720907:LEK720907 LNN720907:LOG720907 LXJ720907:LYC720907 MHF720907:MHY720907 MRB720907:MRU720907 NAX720907:NBQ720907 NKT720907:NLM720907 NUP720907:NVI720907 OEL720907:OFE720907 OOH720907:OPA720907 OYD720907:OYW720907 PHZ720907:PIS720907 PRV720907:PSO720907 QBR720907:QCK720907 QLN720907:QMG720907 QVJ720907:QWC720907 RFF720907:RFY720907 RPB720907:RPU720907 RYX720907:RZQ720907 SIT720907:SJM720907 SSP720907:STI720907 TCL720907:TDE720907 TMH720907:TNA720907 TWD720907:TWW720907 UFZ720907:UGS720907 UPV720907:UQO720907 UZR720907:VAK720907 VJN720907:VKG720907 VTJ720907:VUC720907 WDF720907:WDY720907 WNB720907:WNU720907 WWX720907:WXQ720907 AP786443:BI786443 KL786443:LE786443 UH786443:VA786443 AED786443:AEW786443 ANZ786443:AOS786443 AXV786443:AYO786443 BHR786443:BIK786443 BRN786443:BSG786443 CBJ786443:CCC786443 CLF786443:CLY786443 CVB786443:CVU786443 DEX786443:DFQ786443 DOT786443:DPM786443 DYP786443:DZI786443 EIL786443:EJE786443 ESH786443:ETA786443 FCD786443:FCW786443 FLZ786443:FMS786443 FVV786443:FWO786443 GFR786443:GGK786443 GPN786443:GQG786443 GZJ786443:HAC786443 HJF786443:HJY786443 HTB786443:HTU786443 ICX786443:IDQ786443 IMT786443:INM786443 IWP786443:IXI786443 JGL786443:JHE786443 JQH786443:JRA786443 KAD786443:KAW786443 KJZ786443:KKS786443 KTV786443:KUO786443 LDR786443:LEK786443 LNN786443:LOG786443 LXJ786443:LYC786443 MHF786443:MHY786443 MRB786443:MRU786443 NAX786443:NBQ786443 NKT786443:NLM786443 NUP786443:NVI786443 OEL786443:OFE786443 OOH786443:OPA786443 OYD786443:OYW786443 PHZ786443:PIS786443 PRV786443:PSO786443 QBR786443:QCK786443 QLN786443:QMG786443 QVJ786443:QWC786443 RFF786443:RFY786443 RPB786443:RPU786443 RYX786443:RZQ786443 SIT786443:SJM786443 SSP786443:STI786443 TCL786443:TDE786443 TMH786443:TNA786443 TWD786443:TWW786443 UFZ786443:UGS786443 UPV786443:UQO786443 UZR786443:VAK786443 VJN786443:VKG786443 VTJ786443:VUC786443 WDF786443:WDY786443 WNB786443:WNU786443 WWX786443:WXQ786443 AP851979:BI851979 KL851979:LE851979 UH851979:VA851979 AED851979:AEW851979 ANZ851979:AOS851979 AXV851979:AYO851979 BHR851979:BIK851979 BRN851979:BSG851979 CBJ851979:CCC851979 CLF851979:CLY851979 CVB851979:CVU851979 DEX851979:DFQ851979 DOT851979:DPM851979 DYP851979:DZI851979 EIL851979:EJE851979 ESH851979:ETA851979 FCD851979:FCW851979 FLZ851979:FMS851979 FVV851979:FWO851979 GFR851979:GGK851979 GPN851979:GQG851979 GZJ851979:HAC851979 HJF851979:HJY851979 HTB851979:HTU851979 ICX851979:IDQ851979 IMT851979:INM851979 IWP851979:IXI851979 JGL851979:JHE851979 JQH851979:JRA851979 KAD851979:KAW851979 KJZ851979:KKS851979 KTV851979:KUO851979 LDR851979:LEK851979 LNN851979:LOG851979 LXJ851979:LYC851979 MHF851979:MHY851979 MRB851979:MRU851979 NAX851979:NBQ851979 NKT851979:NLM851979 NUP851979:NVI851979 OEL851979:OFE851979 OOH851979:OPA851979 OYD851979:OYW851979 PHZ851979:PIS851979 PRV851979:PSO851979 QBR851979:QCK851979 QLN851979:QMG851979 QVJ851979:QWC851979 RFF851979:RFY851979 RPB851979:RPU851979 RYX851979:RZQ851979 SIT851979:SJM851979 SSP851979:STI851979 TCL851979:TDE851979 TMH851979:TNA851979 TWD851979:TWW851979 UFZ851979:UGS851979 UPV851979:UQO851979 UZR851979:VAK851979 VJN851979:VKG851979 VTJ851979:VUC851979 WDF851979:WDY851979 WNB851979:WNU851979 WWX851979:WXQ851979 AP917515:BI917515 KL917515:LE917515 UH917515:VA917515 AED917515:AEW917515 ANZ917515:AOS917515 AXV917515:AYO917515 BHR917515:BIK917515 BRN917515:BSG917515 CBJ917515:CCC917515 CLF917515:CLY917515 CVB917515:CVU917515 DEX917515:DFQ917515 DOT917515:DPM917515 DYP917515:DZI917515 EIL917515:EJE917515 ESH917515:ETA917515 FCD917515:FCW917515 FLZ917515:FMS917515 FVV917515:FWO917515 GFR917515:GGK917515 GPN917515:GQG917515 GZJ917515:HAC917515 HJF917515:HJY917515 HTB917515:HTU917515 ICX917515:IDQ917515 IMT917515:INM917515 IWP917515:IXI917515 JGL917515:JHE917515 JQH917515:JRA917515 KAD917515:KAW917515 KJZ917515:KKS917515 KTV917515:KUO917515 LDR917515:LEK917515 LNN917515:LOG917515 LXJ917515:LYC917515 MHF917515:MHY917515 MRB917515:MRU917515 NAX917515:NBQ917515 NKT917515:NLM917515 NUP917515:NVI917515 OEL917515:OFE917515 OOH917515:OPA917515 OYD917515:OYW917515 PHZ917515:PIS917515 PRV917515:PSO917515 QBR917515:QCK917515 QLN917515:QMG917515 QVJ917515:QWC917515 RFF917515:RFY917515 RPB917515:RPU917515 RYX917515:RZQ917515 SIT917515:SJM917515 SSP917515:STI917515 TCL917515:TDE917515 TMH917515:TNA917515 TWD917515:TWW917515 UFZ917515:UGS917515 UPV917515:UQO917515 UZR917515:VAK917515 VJN917515:VKG917515 VTJ917515:VUC917515 WDF917515:WDY917515 WNB917515:WNU917515 WWX917515:WXQ917515 AP983051:BI983051 KL983051:LE983051 UH983051:VA983051 AED983051:AEW983051 ANZ983051:AOS983051 AXV983051:AYO983051 BHR983051:BIK983051 BRN983051:BSG983051 CBJ983051:CCC983051 CLF983051:CLY983051 CVB983051:CVU983051 DEX983051:DFQ983051 DOT983051:DPM983051 DYP983051:DZI983051 EIL983051:EJE983051 ESH983051:ETA983051 FCD983051:FCW983051 FLZ983051:FMS983051 FVV983051:FWO983051 GFR983051:GGK983051 GPN983051:GQG983051 GZJ983051:HAC983051 HJF983051:HJY983051 HTB983051:HTU983051 ICX983051:IDQ983051 IMT983051:INM983051 IWP983051:IXI983051 JGL983051:JHE983051 JQH983051:JRA983051 KAD983051:KAW983051 KJZ983051:KKS983051 KTV983051:KUO983051 LDR983051:LEK983051 LNN983051:LOG983051 LXJ983051:LYC983051 MHF983051:MHY983051 MRB983051:MRU983051 NAX983051:NBQ983051 NKT983051:NLM983051 NUP983051:NVI983051 OEL983051:OFE983051 OOH983051:OPA983051 OYD983051:OYW983051 PHZ983051:PIS983051 PRV983051:PSO983051 QBR983051:QCK983051 QLN983051:QMG983051 QVJ983051:QWC983051 RFF983051:RFY983051 RPB983051:RPU983051 RYX983051:RZQ983051 SIT983051:SJM983051 SSP983051:STI983051 TCL983051:TDE983051 TMH983051:TNA983051 TWD983051:TWW983051 UFZ983051:UGS983051 UPV983051:UQO983051 UZR983051:VAK983051 VJN983051:VKG983051 VTJ983051:VUC983051 WDF983051:WDY983051 WNB983051:WNU983051 WWX983051:WXQ983051 AP23:BI23 KL23:LE23 UH23:VA23 AED23:AEW23 ANZ23:AOS23 AXV23:AYO23 BHR23:BIK23 BRN23:BSG23 CBJ23:CCC23 CLF23:CLY23 CVB23:CVU23 DEX23:DFQ23 DOT23:DPM23 DYP23:DZI23 EIL23:EJE23 ESH23:ETA23 FCD23:FCW23 FLZ23:FMS23 FVV23:FWO23 GFR23:GGK23 GPN23:GQG23 GZJ23:HAC23 HJF23:HJY23 HTB23:HTU23 ICX23:IDQ23 IMT23:INM23 IWP23:IXI23 JGL23:JHE23 JQH23:JRA23 KAD23:KAW23 KJZ23:KKS23 KTV23:KUO23 LDR23:LEK23 LNN23:LOG23 LXJ23:LYC23 MHF23:MHY23 MRB23:MRU23 NAX23:NBQ23 NKT23:NLM23 NUP23:NVI23 OEL23:OFE23 OOH23:OPA23 OYD23:OYW23 PHZ23:PIS23 PRV23:PSO23 QBR23:QCK23 QLN23:QMG23 QVJ23:QWC23 RFF23:RFY23 RPB23:RPU23 RYX23:RZQ23 SIT23:SJM23 SSP23:STI23 TCL23:TDE23 TMH23:TNA23 TWD23:TWW23 UFZ23:UGS23 UPV23:UQO23 UZR23:VAK23 VJN23:VKG23 VTJ23:VUC23 WDF23:WDY23 WNB23:WNU23 WWX23:WXQ23 AP65559:BI65559 KL65559:LE65559 UH65559:VA65559 AED65559:AEW65559 ANZ65559:AOS65559 AXV65559:AYO65559 BHR65559:BIK65559 BRN65559:BSG65559 CBJ65559:CCC65559 CLF65559:CLY65559 CVB65559:CVU65559 DEX65559:DFQ65559 DOT65559:DPM65559 DYP65559:DZI65559 EIL65559:EJE65559 ESH65559:ETA65559 FCD65559:FCW65559 FLZ65559:FMS65559 FVV65559:FWO65559 GFR65559:GGK65559 GPN65559:GQG65559 GZJ65559:HAC65559 HJF65559:HJY65559 HTB65559:HTU65559 ICX65559:IDQ65559 IMT65559:INM65559 IWP65559:IXI65559 JGL65559:JHE65559 JQH65559:JRA65559 KAD65559:KAW65559 KJZ65559:KKS65559 KTV65559:KUO65559 LDR65559:LEK65559 LNN65559:LOG65559 LXJ65559:LYC65559 MHF65559:MHY65559 MRB65559:MRU65559 NAX65559:NBQ65559 NKT65559:NLM65559 NUP65559:NVI65559 OEL65559:OFE65559 OOH65559:OPA65559 OYD65559:OYW65559 PHZ65559:PIS65559 PRV65559:PSO65559 QBR65559:QCK65559 QLN65559:QMG65559 QVJ65559:QWC65559 RFF65559:RFY65559 RPB65559:RPU65559 RYX65559:RZQ65559 SIT65559:SJM65559 SSP65559:STI65559 TCL65559:TDE65559 TMH65559:TNA65559 TWD65559:TWW65559 UFZ65559:UGS65559 UPV65559:UQO65559 UZR65559:VAK65559 VJN65559:VKG65559 VTJ65559:VUC65559 WDF65559:WDY65559 WNB65559:WNU65559 WWX65559:WXQ65559 AP131095:BI131095 KL131095:LE131095 UH131095:VA131095 AED131095:AEW131095 ANZ131095:AOS131095 AXV131095:AYO131095 BHR131095:BIK131095 BRN131095:BSG131095 CBJ131095:CCC131095 CLF131095:CLY131095 CVB131095:CVU131095 DEX131095:DFQ131095 DOT131095:DPM131095 DYP131095:DZI131095 EIL131095:EJE131095 ESH131095:ETA131095 FCD131095:FCW131095 FLZ131095:FMS131095 FVV131095:FWO131095 GFR131095:GGK131095 GPN131095:GQG131095 GZJ131095:HAC131095 HJF131095:HJY131095 HTB131095:HTU131095 ICX131095:IDQ131095 IMT131095:INM131095 IWP131095:IXI131095 JGL131095:JHE131095 JQH131095:JRA131095 KAD131095:KAW131095 KJZ131095:KKS131095 KTV131095:KUO131095 LDR131095:LEK131095 LNN131095:LOG131095 LXJ131095:LYC131095 MHF131095:MHY131095 MRB131095:MRU131095 NAX131095:NBQ131095 NKT131095:NLM131095 NUP131095:NVI131095 OEL131095:OFE131095 OOH131095:OPA131095 OYD131095:OYW131095 PHZ131095:PIS131095 PRV131095:PSO131095 QBR131095:QCK131095 QLN131095:QMG131095 QVJ131095:QWC131095 RFF131095:RFY131095 RPB131095:RPU131095 RYX131095:RZQ131095 SIT131095:SJM131095 SSP131095:STI131095 TCL131095:TDE131095 TMH131095:TNA131095 TWD131095:TWW131095 UFZ131095:UGS131095 UPV131095:UQO131095 UZR131095:VAK131095 VJN131095:VKG131095 VTJ131095:VUC131095 WDF131095:WDY131095 WNB131095:WNU131095 WWX131095:WXQ131095 AP196631:BI196631 KL196631:LE196631 UH196631:VA196631 AED196631:AEW196631 ANZ196631:AOS196631 AXV196631:AYO196631 BHR196631:BIK196631 BRN196631:BSG196631 CBJ196631:CCC196631 CLF196631:CLY196631 CVB196631:CVU196631 DEX196631:DFQ196631 DOT196631:DPM196631 DYP196631:DZI196631 EIL196631:EJE196631 ESH196631:ETA196631 FCD196631:FCW196631 FLZ196631:FMS196631 FVV196631:FWO196631 GFR196631:GGK196631 GPN196631:GQG196631 GZJ196631:HAC196631 HJF196631:HJY196631 HTB196631:HTU196631 ICX196631:IDQ196631 IMT196631:INM196631 IWP196631:IXI196631 JGL196631:JHE196631 JQH196631:JRA196631 KAD196631:KAW196631 KJZ196631:KKS196631 KTV196631:KUO196631 LDR196631:LEK196631 LNN196631:LOG196631 LXJ196631:LYC196631 MHF196631:MHY196631 MRB196631:MRU196631 NAX196631:NBQ196631 NKT196631:NLM196631 NUP196631:NVI196631 OEL196631:OFE196631 OOH196631:OPA196631 OYD196631:OYW196631 PHZ196631:PIS196631 PRV196631:PSO196631 QBR196631:QCK196631 QLN196631:QMG196631 QVJ196631:QWC196631 RFF196631:RFY196631 RPB196631:RPU196631 RYX196631:RZQ196631 SIT196631:SJM196631 SSP196631:STI196631 TCL196631:TDE196631 TMH196631:TNA196631 TWD196631:TWW196631 UFZ196631:UGS196631 UPV196631:UQO196631 UZR196631:VAK196631 VJN196631:VKG196631 VTJ196631:VUC196631 WDF196631:WDY196631 WNB196631:WNU196631 WWX196631:WXQ196631 AP262167:BI262167 KL262167:LE262167 UH262167:VA262167 AED262167:AEW262167 ANZ262167:AOS262167 AXV262167:AYO262167 BHR262167:BIK262167 BRN262167:BSG262167 CBJ262167:CCC262167 CLF262167:CLY262167 CVB262167:CVU262167 DEX262167:DFQ262167 DOT262167:DPM262167 DYP262167:DZI262167 EIL262167:EJE262167 ESH262167:ETA262167 FCD262167:FCW262167 FLZ262167:FMS262167 FVV262167:FWO262167 GFR262167:GGK262167 GPN262167:GQG262167 GZJ262167:HAC262167 HJF262167:HJY262167 HTB262167:HTU262167 ICX262167:IDQ262167 IMT262167:INM262167 IWP262167:IXI262167 JGL262167:JHE262167 JQH262167:JRA262167 KAD262167:KAW262167 KJZ262167:KKS262167 KTV262167:KUO262167 LDR262167:LEK262167 LNN262167:LOG262167 LXJ262167:LYC262167 MHF262167:MHY262167 MRB262167:MRU262167 NAX262167:NBQ262167 NKT262167:NLM262167 NUP262167:NVI262167 OEL262167:OFE262167 OOH262167:OPA262167 OYD262167:OYW262167 PHZ262167:PIS262167 PRV262167:PSO262167 QBR262167:QCK262167 QLN262167:QMG262167 QVJ262167:QWC262167 RFF262167:RFY262167 RPB262167:RPU262167 RYX262167:RZQ262167 SIT262167:SJM262167 SSP262167:STI262167 TCL262167:TDE262167 TMH262167:TNA262167 TWD262167:TWW262167 UFZ262167:UGS262167 UPV262167:UQO262167 UZR262167:VAK262167 VJN262167:VKG262167 VTJ262167:VUC262167 WDF262167:WDY262167 WNB262167:WNU262167 WWX262167:WXQ262167 AP327703:BI327703 KL327703:LE327703 UH327703:VA327703 AED327703:AEW327703 ANZ327703:AOS327703 AXV327703:AYO327703 BHR327703:BIK327703 BRN327703:BSG327703 CBJ327703:CCC327703 CLF327703:CLY327703 CVB327703:CVU327703 DEX327703:DFQ327703 DOT327703:DPM327703 DYP327703:DZI327703 EIL327703:EJE327703 ESH327703:ETA327703 FCD327703:FCW327703 FLZ327703:FMS327703 FVV327703:FWO327703 GFR327703:GGK327703 GPN327703:GQG327703 GZJ327703:HAC327703 HJF327703:HJY327703 HTB327703:HTU327703 ICX327703:IDQ327703 IMT327703:INM327703 IWP327703:IXI327703 JGL327703:JHE327703 JQH327703:JRA327703 KAD327703:KAW327703 KJZ327703:KKS327703 KTV327703:KUO327703 LDR327703:LEK327703 LNN327703:LOG327703 LXJ327703:LYC327703 MHF327703:MHY327703 MRB327703:MRU327703 NAX327703:NBQ327703 NKT327703:NLM327703 NUP327703:NVI327703 OEL327703:OFE327703 OOH327703:OPA327703 OYD327703:OYW327703 PHZ327703:PIS327703 PRV327703:PSO327703 QBR327703:QCK327703 QLN327703:QMG327703 QVJ327703:QWC327703 RFF327703:RFY327703 RPB327703:RPU327703 RYX327703:RZQ327703 SIT327703:SJM327703 SSP327703:STI327703 TCL327703:TDE327703 TMH327703:TNA327703 TWD327703:TWW327703 UFZ327703:UGS327703 UPV327703:UQO327703 UZR327703:VAK327703 VJN327703:VKG327703 VTJ327703:VUC327703 WDF327703:WDY327703 WNB327703:WNU327703 WWX327703:WXQ327703 AP393239:BI393239 KL393239:LE393239 UH393239:VA393239 AED393239:AEW393239 ANZ393239:AOS393239 AXV393239:AYO393239 BHR393239:BIK393239 BRN393239:BSG393239 CBJ393239:CCC393239 CLF393239:CLY393239 CVB393239:CVU393239 DEX393239:DFQ393239 DOT393239:DPM393239 DYP393239:DZI393239 EIL393239:EJE393239 ESH393239:ETA393239 FCD393239:FCW393239 FLZ393239:FMS393239 FVV393239:FWO393239 GFR393239:GGK393239 GPN393239:GQG393239 GZJ393239:HAC393239 HJF393239:HJY393239 HTB393239:HTU393239 ICX393239:IDQ393239 IMT393239:INM393239 IWP393239:IXI393239 JGL393239:JHE393239 JQH393239:JRA393239 KAD393239:KAW393239 KJZ393239:KKS393239 KTV393239:KUO393239 LDR393239:LEK393239 LNN393239:LOG393239 LXJ393239:LYC393239 MHF393239:MHY393239 MRB393239:MRU393239 NAX393239:NBQ393239 NKT393239:NLM393239 NUP393239:NVI393239 OEL393239:OFE393239 OOH393239:OPA393239 OYD393239:OYW393239 PHZ393239:PIS393239 PRV393239:PSO393239 QBR393239:QCK393239 QLN393239:QMG393239 QVJ393239:QWC393239 RFF393239:RFY393239 RPB393239:RPU393239 RYX393239:RZQ393239 SIT393239:SJM393239 SSP393239:STI393239 TCL393239:TDE393239 TMH393239:TNA393239 TWD393239:TWW393239 UFZ393239:UGS393239 UPV393239:UQO393239 UZR393239:VAK393239 VJN393239:VKG393239 VTJ393239:VUC393239 WDF393239:WDY393239 WNB393239:WNU393239 WWX393239:WXQ393239 AP458775:BI458775 KL458775:LE458775 UH458775:VA458775 AED458775:AEW458775 ANZ458775:AOS458775 AXV458775:AYO458775 BHR458775:BIK458775 BRN458775:BSG458775 CBJ458775:CCC458775 CLF458775:CLY458775 CVB458775:CVU458775 DEX458775:DFQ458775 DOT458775:DPM458775 DYP458775:DZI458775 EIL458775:EJE458775 ESH458775:ETA458775 FCD458775:FCW458775 FLZ458775:FMS458775 FVV458775:FWO458775 GFR458775:GGK458775 GPN458775:GQG458775 GZJ458775:HAC458775 HJF458775:HJY458775 HTB458775:HTU458775 ICX458775:IDQ458775 IMT458775:INM458775 IWP458775:IXI458775 JGL458775:JHE458775 JQH458775:JRA458775 KAD458775:KAW458775 KJZ458775:KKS458775 KTV458775:KUO458775 LDR458775:LEK458775 LNN458775:LOG458775 LXJ458775:LYC458775 MHF458775:MHY458775 MRB458775:MRU458775 NAX458775:NBQ458775 NKT458775:NLM458775 NUP458775:NVI458775 OEL458775:OFE458775 OOH458775:OPA458775 OYD458775:OYW458775 PHZ458775:PIS458775 PRV458775:PSO458775 QBR458775:QCK458775 QLN458775:QMG458775 QVJ458775:QWC458775 RFF458775:RFY458775 RPB458775:RPU458775 RYX458775:RZQ458775 SIT458775:SJM458775 SSP458775:STI458775 TCL458775:TDE458775 TMH458775:TNA458775 TWD458775:TWW458775 UFZ458775:UGS458775 UPV458775:UQO458775 UZR458775:VAK458775 VJN458775:VKG458775 VTJ458775:VUC458775 WDF458775:WDY458775 WNB458775:WNU458775 WWX458775:WXQ458775 AP524311:BI524311 KL524311:LE524311 UH524311:VA524311 AED524311:AEW524311 ANZ524311:AOS524311 AXV524311:AYO524311 BHR524311:BIK524311 BRN524311:BSG524311 CBJ524311:CCC524311 CLF524311:CLY524311 CVB524311:CVU524311 DEX524311:DFQ524311 DOT524311:DPM524311 DYP524311:DZI524311 EIL524311:EJE524311 ESH524311:ETA524311 FCD524311:FCW524311 FLZ524311:FMS524311 FVV524311:FWO524311 GFR524311:GGK524311 GPN524311:GQG524311 GZJ524311:HAC524311 HJF524311:HJY524311 HTB524311:HTU524311 ICX524311:IDQ524311 IMT524311:INM524311 IWP524311:IXI524311 JGL524311:JHE524311 JQH524311:JRA524311 KAD524311:KAW524311 KJZ524311:KKS524311 KTV524311:KUO524311 LDR524311:LEK524311 LNN524311:LOG524311 LXJ524311:LYC524311 MHF524311:MHY524311 MRB524311:MRU524311 NAX524311:NBQ524311 NKT524311:NLM524311 NUP524311:NVI524311 OEL524311:OFE524311 OOH524311:OPA524311 OYD524311:OYW524311 PHZ524311:PIS524311 PRV524311:PSO524311 QBR524311:QCK524311 QLN524311:QMG524311 QVJ524311:QWC524311 RFF524311:RFY524311 RPB524311:RPU524311 RYX524311:RZQ524311 SIT524311:SJM524311 SSP524311:STI524311 TCL524311:TDE524311 TMH524311:TNA524311 TWD524311:TWW524311 UFZ524311:UGS524311 UPV524311:UQO524311 UZR524311:VAK524311 VJN524311:VKG524311 VTJ524311:VUC524311 WDF524311:WDY524311 WNB524311:WNU524311 WWX524311:WXQ524311 AP589847:BI589847 KL589847:LE589847 UH589847:VA589847 AED589847:AEW589847 ANZ589847:AOS589847 AXV589847:AYO589847 BHR589847:BIK589847 BRN589847:BSG589847 CBJ589847:CCC589847 CLF589847:CLY589847 CVB589847:CVU589847 DEX589847:DFQ589847 DOT589847:DPM589847 DYP589847:DZI589847 EIL589847:EJE589847 ESH589847:ETA589847 FCD589847:FCW589847 FLZ589847:FMS589847 FVV589847:FWO589847 GFR589847:GGK589847 GPN589847:GQG589847 GZJ589847:HAC589847 HJF589847:HJY589847 HTB589847:HTU589847 ICX589847:IDQ589847 IMT589847:INM589847 IWP589847:IXI589847 JGL589847:JHE589847 JQH589847:JRA589847 KAD589847:KAW589847 KJZ589847:KKS589847 KTV589847:KUO589847 LDR589847:LEK589847 LNN589847:LOG589847 LXJ589847:LYC589847 MHF589847:MHY589847 MRB589847:MRU589847 NAX589847:NBQ589847 NKT589847:NLM589847 NUP589847:NVI589847 OEL589847:OFE589847 OOH589847:OPA589847 OYD589847:OYW589847 PHZ589847:PIS589847 PRV589847:PSO589847 QBR589847:QCK589847 QLN589847:QMG589847 QVJ589847:QWC589847 RFF589847:RFY589847 RPB589847:RPU589847 RYX589847:RZQ589847 SIT589847:SJM589847 SSP589847:STI589847 TCL589847:TDE589847 TMH589847:TNA589847 TWD589847:TWW589847 UFZ589847:UGS589847 UPV589847:UQO589847 UZR589847:VAK589847 VJN589847:VKG589847 VTJ589847:VUC589847 WDF589847:WDY589847 WNB589847:WNU589847 WWX589847:WXQ589847 AP655383:BI655383 KL655383:LE655383 UH655383:VA655383 AED655383:AEW655383 ANZ655383:AOS655383 AXV655383:AYO655383 BHR655383:BIK655383 BRN655383:BSG655383 CBJ655383:CCC655383 CLF655383:CLY655383 CVB655383:CVU655383 DEX655383:DFQ655383 DOT655383:DPM655383 DYP655383:DZI655383 EIL655383:EJE655383 ESH655383:ETA655383 FCD655383:FCW655383 FLZ655383:FMS655383 FVV655383:FWO655383 GFR655383:GGK655383 GPN655383:GQG655383 GZJ655383:HAC655383 HJF655383:HJY655383 HTB655383:HTU655383 ICX655383:IDQ655383 IMT655383:INM655383 IWP655383:IXI655383 JGL655383:JHE655383 JQH655383:JRA655383 KAD655383:KAW655383 KJZ655383:KKS655383 KTV655383:KUO655383 LDR655383:LEK655383 LNN655383:LOG655383 LXJ655383:LYC655383 MHF655383:MHY655383 MRB655383:MRU655383 NAX655383:NBQ655383 NKT655383:NLM655383 NUP655383:NVI655383 OEL655383:OFE655383 OOH655383:OPA655383 OYD655383:OYW655383 PHZ655383:PIS655383 PRV655383:PSO655383 QBR655383:QCK655383 QLN655383:QMG655383 QVJ655383:QWC655383 RFF655383:RFY655383 RPB655383:RPU655383 RYX655383:RZQ655383 SIT655383:SJM655383 SSP655383:STI655383 TCL655383:TDE655383 TMH655383:TNA655383 TWD655383:TWW655383 UFZ655383:UGS655383 UPV655383:UQO655383 UZR655383:VAK655383 VJN655383:VKG655383 VTJ655383:VUC655383 WDF655383:WDY655383 WNB655383:WNU655383 WWX655383:WXQ655383 AP720919:BI720919 KL720919:LE720919 UH720919:VA720919 AED720919:AEW720919 ANZ720919:AOS720919 AXV720919:AYO720919 BHR720919:BIK720919 BRN720919:BSG720919 CBJ720919:CCC720919 CLF720919:CLY720919 CVB720919:CVU720919 DEX720919:DFQ720919 DOT720919:DPM720919 DYP720919:DZI720919 EIL720919:EJE720919 ESH720919:ETA720919 FCD720919:FCW720919 FLZ720919:FMS720919 FVV720919:FWO720919 GFR720919:GGK720919 GPN720919:GQG720919 GZJ720919:HAC720919 HJF720919:HJY720919 HTB720919:HTU720919 ICX720919:IDQ720919 IMT720919:INM720919 IWP720919:IXI720919 JGL720919:JHE720919 JQH720919:JRA720919 KAD720919:KAW720919 KJZ720919:KKS720919 KTV720919:KUO720919 LDR720919:LEK720919 LNN720919:LOG720919 LXJ720919:LYC720919 MHF720919:MHY720919 MRB720919:MRU720919 NAX720919:NBQ720919 NKT720919:NLM720919 NUP720919:NVI720919 OEL720919:OFE720919 OOH720919:OPA720919 OYD720919:OYW720919 PHZ720919:PIS720919 PRV720919:PSO720919 QBR720919:QCK720919 QLN720919:QMG720919 QVJ720919:QWC720919 RFF720919:RFY720919 RPB720919:RPU720919 RYX720919:RZQ720919 SIT720919:SJM720919 SSP720919:STI720919 TCL720919:TDE720919 TMH720919:TNA720919 TWD720919:TWW720919 UFZ720919:UGS720919 UPV720919:UQO720919 UZR720919:VAK720919 VJN720919:VKG720919 VTJ720919:VUC720919 WDF720919:WDY720919 WNB720919:WNU720919 WWX720919:WXQ720919 AP786455:BI786455 KL786455:LE786455 UH786455:VA786455 AED786455:AEW786455 ANZ786455:AOS786455 AXV786455:AYO786455 BHR786455:BIK786455 BRN786455:BSG786455 CBJ786455:CCC786455 CLF786455:CLY786455 CVB786455:CVU786455 DEX786455:DFQ786455 DOT786455:DPM786455 DYP786455:DZI786455 EIL786455:EJE786455 ESH786455:ETA786455 FCD786455:FCW786455 FLZ786455:FMS786455 FVV786455:FWO786455 GFR786455:GGK786455 GPN786455:GQG786455 GZJ786455:HAC786455 HJF786455:HJY786455 HTB786455:HTU786455 ICX786455:IDQ786455 IMT786455:INM786455 IWP786455:IXI786455 JGL786455:JHE786455 JQH786455:JRA786455 KAD786455:KAW786455 KJZ786455:KKS786455 KTV786455:KUO786455 LDR786455:LEK786455 LNN786455:LOG786455 LXJ786455:LYC786455 MHF786455:MHY786455 MRB786455:MRU786455 NAX786455:NBQ786455 NKT786455:NLM786455 NUP786455:NVI786455 OEL786455:OFE786455 OOH786455:OPA786455 OYD786455:OYW786455 PHZ786455:PIS786455 PRV786455:PSO786455 QBR786455:QCK786455 QLN786455:QMG786455 QVJ786455:QWC786455 RFF786455:RFY786455 RPB786455:RPU786455 RYX786455:RZQ786455 SIT786455:SJM786455 SSP786455:STI786455 TCL786455:TDE786455 TMH786455:TNA786455 TWD786455:TWW786455 UFZ786455:UGS786455 UPV786455:UQO786455 UZR786455:VAK786455 VJN786455:VKG786455 VTJ786455:VUC786455 WDF786455:WDY786455 WNB786455:WNU786455 WWX786455:WXQ786455 AP851991:BI851991 KL851991:LE851991 UH851991:VA851991 AED851991:AEW851991 ANZ851991:AOS851991 AXV851991:AYO851991 BHR851991:BIK851991 BRN851991:BSG851991 CBJ851991:CCC851991 CLF851991:CLY851991 CVB851991:CVU851991 DEX851991:DFQ851991 DOT851991:DPM851991 DYP851991:DZI851991 EIL851991:EJE851991 ESH851991:ETA851991 FCD851991:FCW851991 FLZ851991:FMS851991 FVV851991:FWO851991 GFR851991:GGK851991 GPN851991:GQG851991 GZJ851991:HAC851991 HJF851991:HJY851991 HTB851991:HTU851991 ICX851991:IDQ851991 IMT851991:INM851991 IWP851991:IXI851991 JGL851991:JHE851991 JQH851991:JRA851991 KAD851991:KAW851991 KJZ851991:KKS851991 KTV851991:KUO851991 LDR851991:LEK851991 LNN851991:LOG851991 LXJ851991:LYC851991 MHF851991:MHY851991 MRB851991:MRU851991 NAX851991:NBQ851991 NKT851991:NLM851991 NUP851991:NVI851991 OEL851991:OFE851991 OOH851991:OPA851991 OYD851991:OYW851991 PHZ851991:PIS851991 PRV851991:PSO851991 QBR851991:QCK851991 QLN851991:QMG851991 QVJ851991:QWC851991 RFF851991:RFY851991 RPB851991:RPU851991 RYX851991:RZQ851991 SIT851991:SJM851991 SSP851991:STI851991 TCL851991:TDE851991 TMH851991:TNA851991 TWD851991:TWW851991 UFZ851991:UGS851991 UPV851991:UQO851991 UZR851991:VAK851991 VJN851991:VKG851991 VTJ851991:VUC851991 WDF851991:WDY851991 WNB851991:WNU851991 WWX851991:WXQ851991 AP917527:BI917527 KL917527:LE917527 UH917527:VA917527 AED917527:AEW917527 ANZ917527:AOS917527 AXV917527:AYO917527 BHR917527:BIK917527 BRN917527:BSG917527 CBJ917527:CCC917527 CLF917527:CLY917527 CVB917527:CVU917527 DEX917527:DFQ917527 DOT917527:DPM917527 DYP917527:DZI917527 EIL917527:EJE917527 ESH917527:ETA917527 FCD917527:FCW917527 FLZ917527:FMS917527 FVV917527:FWO917527 GFR917527:GGK917527 GPN917527:GQG917527 GZJ917527:HAC917527 HJF917527:HJY917527 HTB917527:HTU917527 ICX917527:IDQ917527 IMT917527:INM917527 IWP917527:IXI917527 JGL917527:JHE917527 JQH917527:JRA917527 KAD917527:KAW917527 KJZ917527:KKS917527 KTV917527:KUO917527 LDR917527:LEK917527 LNN917527:LOG917527 LXJ917527:LYC917527 MHF917527:MHY917527 MRB917527:MRU917527 NAX917527:NBQ917527 NKT917527:NLM917527 NUP917527:NVI917527 OEL917527:OFE917527 OOH917527:OPA917527 OYD917527:OYW917527 PHZ917527:PIS917527 PRV917527:PSO917527 QBR917527:QCK917527 QLN917527:QMG917527 QVJ917527:QWC917527 RFF917527:RFY917527 RPB917527:RPU917527 RYX917527:RZQ917527 SIT917527:SJM917527 SSP917527:STI917527 TCL917527:TDE917527 TMH917527:TNA917527 TWD917527:TWW917527 UFZ917527:UGS917527 UPV917527:UQO917527 UZR917527:VAK917527 VJN917527:VKG917527 VTJ917527:VUC917527 WDF917527:WDY917527 WNB917527:WNU917527 WWX917527:WXQ917527 AP983063:BI983063 KL983063:LE983063 UH983063:VA983063 AED983063:AEW983063 ANZ983063:AOS983063 AXV983063:AYO983063 BHR983063:BIK983063 BRN983063:BSG983063 CBJ983063:CCC983063 CLF983063:CLY983063 CVB983063:CVU983063 DEX983063:DFQ983063 DOT983063:DPM983063 DYP983063:DZI983063 EIL983063:EJE983063 ESH983063:ETA983063 FCD983063:FCW983063 FLZ983063:FMS983063 FVV983063:FWO983063 GFR983063:GGK983063 GPN983063:GQG983063 GZJ983063:HAC983063 HJF983063:HJY983063 HTB983063:HTU983063 ICX983063:IDQ983063 IMT983063:INM983063 IWP983063:IXI983063 JGL983063:JHE983063 JQH983063:JRA983063 KAD983063:KAW983063 KJZ983063:KKS983063 KTV983063:KUO983063 LDR983063:LEK983063 LNN983063:LOG983063 LXJ983063:LYC983063 MHF983063:MHY983063 MRB983063:MRU983063 NAX983063:NBQ983063 NKT983063:NLM983063 NUP983063:NVI983063 OEL983063:OFE983063 OOH983063:OPA983063 OYD983063:OYW983063 PHZ983063:PIS983063 PRV983063:PSO983063 QBR983063:QCK983063 QLN983063:QMG983063 QVJ983063:QWC983063 RFF983063:RFY983063 RPB983063:RPU983063 RYX983063:RZQ983063 SIT983063:SJM983063 SSP983063:STI983063 TCL983063:TDE983063 TMH983063:TNA983063 TWD983063:TWW983063 UFZ983063:UGS983063 UPV983063:UQO983063 UZR983063:VAK983063 VJN983063:VKG983063 VTJ983063:VUC983063 WDF983063:WDY983063 WNB983063:WNU983063 WWX983063:WXQ983063 BL11:CE11 LH11:MA11 VD11:VW11 AEZ11:AFS11 AOV11:APO11 AYR11:AZK11 BIN11:BJG11 BSJ11:BTC11 CCF11:CCY11 CMB11:CMU11 CVX11:CWQ11 DFT11:DGM11 DPP11:DQI11 DZL11:EAE11 EJH11:EKA11 ETD11:ETW11 FCZ11:FDS11 FMV11:FNO11 FWR11:FXK11 GGN11:GHG11 GQJ11:GRC11 HAF11:HAY11 HKB11:HKU11 HTX11:HUQ11 IDT11:IEM11 INP11:IOI11 IXL11:IYE11 JHH11:JIA11 JRD11:JRW11 KAZ11:KBS11 KKV11:KLO11 KUR11:KVK11 LEN11:LFG11 LOJ11:LPC11 LYF11:LYY11 MIB11:MIU11 MRX11:MSQ11 NBT11:NCM11 NLP11:NMI11 NVL11:NWE11 OFH11:OGA11 OPD11:OPW11 OYZ11:OZS11 PIV11:PJO11 PSR11:PTK11 QCN11:QDG11 QMJ11:QNC11 QWF11:QWY11 RGB11:RGU11 RPX11:RQQ11 RZT11:SAM11 SJP11:SKI11 STL11:SUE11 TDH11:TEA11 TND11:TNW11 TWZ11:TXS11 UGV11:UHO11 UQR11:URK11 VAN11:VBG11 VKJ11:VLC11 VUF11:VUY11 WEB11:WEU11 WNX11:WOQ11 WXT11:WYM11 BL65547:CE65547 LH65547:MA65547 VD65547:VW65547 AEZ65547:AFS65547 AOV65547:APO65547 AYR65547:AZK65547 BIN65547:BJG65547 BSJ65547:BTC65547 CCF65547:CCY65547 CMB65547:CMU65547 CVX65547:CWQ65547 DFT65547:DGM65547 DPP65547:DQI65547 DZL65547:EAE65547 EJH65547:EKA65547 ETD65547:ETW65547 FCZ65547:FDS65547 FMV65547:FNO65547 FWR65547:FXK65547 GGN65547:GHG65547 GQJ65547:GRC65547 HAF65547:HAY65547 HKB65547:HKU65547 HTX65547:HUQ65547 IDT65547:IEM65547 INP65547:IOI65547 IXL65547:IYE65547 JHH65547:JIA65547 JRD65547:JRW65547 KAZ65547:KBS65547 KKV65547:KLO65547 KUR65547:KVK65547 LEN65547:LFG65547 LOJ65547:LPC65547 LYF65547:LYY65547 MIB65547:MIU65547 MRX65547:MSQ65547 NBT65547:NCM65547 NLP65547:NMI65547 NVL65547:NWE65547 OFH65547:OGA65547 OPD65547:OPW65547 OYZ65547:OZS65547 PIV65547:PJO65547 PSR65547:PTK65547 QCN65547:QDG65547 QMJ65547:QNC65547 QWF65547:QWY65547 RGB65547:RGU65547 RPX65547:RQQ65547 RZT65547:SAM65547 SJP65547:SKI65547 STL65547:SUE65547 TDH65547:TEA65547 TND65547:TNW65547 TWZ65547:TXS65547 UGV65547:UHO65547 UQR65547:URK65547 VAN65547:VBG65547 VKJ65547:VLC65547 VUF65547:VUY65547 WEB65547:WEU65547 WNX65547:WOQ65547 WXT65547:WYM65547 BL131083:CE131083 LH131083:MA131083 VD131083:VW131083 AEZ131083:AFS131083 AOV131083:APO131083 AYR131083:AZK131083 BIN131083:BJG131083 BSJ131083:BTC131083 CCF131083:CCY131083 CMB131083:CMU131083 CVX131083:CWQ131083 DFT131083:DGM131083 DPP131083:DQI131083 DZL131083:EAE131083 EJH131083:EKA131083 ETD131083:ETW131083 FCZ131083:FDS131083 FMV131083:FNO131083 FWR131083:FXK131083 GGN131083:GHG131083 GQJ131083:GRC131083 HAF131083:HAY131083 HKB131083:HKU131083 HTX131083:HUQ131083 IDT131083:IEM131083 INP131083:IOI131083 IXL131083:IYE131083 JHH131083:JIA131083 JRD131083:JRW131083 KAZ131083:KBS131083 KKV131083:KLO131083 KUR131083:KVK131083 LEN131083:LFG131083 LOJ131083:LPC131083 LYF131083:LYY131083 MIB131083:MIU131083 MRX131083:MSQ131083 NBT131083:NCM131083 NLP131083:NMI131083 NVL131083:NWE131083 OFH131083:OGA131083 OPD131083:OPW131083 OYZ131083:OZS131083 PIV131083:PJO131083 PSR131083:PTK131083 QCN131083:QDG131083 QMJ131083:QNC131083 QWF131083:QWY131083 RGB131083:RGU131083 RPX131083:RQQ131083 RZT131083:SAM131083 SJP131083:SKI131083 STL131083:SUE131083 TDH131083:TEA131083 TND131083:TNW131083 TWZ131083:TXS131083 UGV131083:UHO131083 UQR131083:URK131083 VAN131083:VBG131083 VKJ131083:VLC131083 VUF131083:VUY131083 WEB131083:WEU131083 WNX131083:WOQ131083 WXT131083:WYM131083 BL196619:CE196619 LH196619:MA196619 VD196619:VW196619 AEZ196619:AFS196619 AOV196619:APO196619 AYR196619:AZK196619 BIN196619:BJG196619 BSJ196619:BTC196619 CCF196619:CCY196619 CMB196619:CMU196619 CVX196619:CWQ196619 DFT196619:DGM196619 DPP196619:DQI196619 DZL196619:EAE196619 EJH196619:EKA196619 ETD196619:ETW196619 FCZ196619:FDS196619 FMV196619:FNO196619 FWR196619:FXK196619 GGN196619:GHG196619 GQJ196619:GRC196619 HAF196619:HAY196619 HKB196619:HKU196619 HTX196619:HUQ196619 IDT196619:IEM196619 INP196619:IOI196619 IXL196619:IYE196619 JHH196619:JIA196619 JRD196619:JRW196619 KAZ196619:KBS196619 KKV196619:KLO196619 KUR196619:KVK196619 LEN196619:LFG196619 LOJ196619:LPC196619 LYF196619:LYY196619 MIB196619:MIU196619 MRX196619:MSQ196619 NBT196619:NCM196619 NLP196619:NMI196619 NVL196619:NWE196619 OFH196619:OGA196619 OPD196619:OPW196619 OYZ196619:OZS196619 PIV196619:PJO196619 PSR196619:PTK196619 QCN196619:QDG196619 QMJ196619:QNC196619 QWF196619:QWY196619 RGB196619:RGU196619 RPX196619:RQQ196619 RZT196619:SAM196619 SJP196619:SKI196619 STL196619:SUE196619 TDH196619:TEA196619 TND196619:TNW196619 TWZ196619:TXS196619 UGV196619:UHO196619 UQR196619:URK196619 VAN196619:VBG196619 VKJ196619:VLC196619 VUF196619:VUY196619 WEB196619:WEU196619 WNX196619:WOQ196619 WXT196619:WYM196619 BL262155:CE262155 LH262155:MA262155 VD262155:VW262155 AEZ262155:AFS262155 AOV262155:APO262155 AYR262155:AZK262155 BIN262155:BJG262155 BSJ262155:BTC262155 CCF262155:CCY262155 CMB262155:CMU262155 CVX262155:CWQ262155 DFT262155:DGM262155 DPP262155:DQI262155 DZL262155:EAE262155 EJH262155:EKA262155 ETD262155:ETW262155 FCZ262155:FDS262155 FMV262155:FNO262155 FWR262155:FXK262155 GGN262155:GHG262155 GQJ262155:GRC262155 HAF262155:HAY262155 HKB262155:HKU262155 HTX262155:HUQ262155 IDT262155:IEM262155 INP262155:IOI262155 IXL262155:IYE262155 JHH262155:JIA262155 JRD262155:JRW262155 KAZ262155:KBS262155 KKV262155:KLO262155 KUR262155:KVK262155 LEN262155:LFG262155 LOJ262155:LPC262155 LYF262155:LYY262155 MIB262155:MIU262155 MRX262155:MSQ262155 NBT262155:NCM262155 NLP262155:NMI262155 NVL262155:NWE262155 OFH262155:OGA262155 OPD262155:OPW262155 OYZ262155:OZS262155 PIV262155:PJO262155 PSR262155:PTK262155 QCN262155:QDG262155 QMJ262155:QNC262155 QWF262155:QWY262155 RGB262155:RGU262155 RPX262155:RQQ262155 RZT262155:SAM262155 SJP262155:SKI262155 STL262155:SUE262155 TDH262155:TEA262155 TND262155:TNW262155 TWZ262155:TXS262155 UGV262155:UHO262155 UQR262155:URK262155 VAN262155:VBG262155 VKJ262155:VLC262155 VUF262155:VUY262155 WEB262155:WEU262155 WNX262155:WOQ262155 WXT262155:WYM262155 BL327691:CE327691 LH327691:MA327691 VD327691:VW327691 AEZ327691:AFS327691 AOV327691:APO327691 AYR327691:AZK327691 BIN327691:BJG327691 BSJ327691:BTC327691 CCF327691:CCY327691 CMB327691:CMU327691 CVX327691:CWQ327691 DFT327691:DGM327691 DPP327691:DQI327691 DZL327691:EAE327691 EJH327691:EKA327691 ETD327691:ETW327691 FCZ327691:FDS327691 FMV327691:FNO327691 FWR327691:FXK327691 GGN327691:GHG327691 GQJ327691:GRC327691 HAF327691:HAY327691 HKB327691:HKU327691 HTX327691:HUQ327691 IDT327691:IEM327691 INP327691:IOI327691 IXL327691:IYE327691 JHH327691:JIA327691 JRD327691:JRW327691 KAZ327691:KBS327691 KKV327691:KLO327691 KUR327691:KVK327691 LEN327691:LFG327691 LOJ327691:LPC327691 LYF327691:LYY327691 MIB327691:MIU327691 MRX327691:MSQ327691 NBT327691:NCM327691 NLP327691:NMI327691 NVL327691:NWE327691 OFH327691:OGA327691 OPD327691:OPW327691 OYZ327691:OZS327691 PIV327691:PJO327691 PSR327691:PTK327691 QCN327691:QDG327691 QMJ327691:QNC327691 QWF327691:QWY327691 RGB327691:RGU327691 RPX327691:RQQ327691 RZT327691:SAM327691 SJP327691:SKI327691 STL327691:SUE327691 TDH327691:TEA327691 TND327691:TNW327691 TWZ327691:TXS327691 UGV327691:UHO327691 UQR327691:URK327691 VAN327691:VBG327691 VKJ327691:VLC327691 VUF327691:VUY327691 WEB327691:WEU327691 WNX327691:WOQ327691 WXT327691:WYM327691 BL393227:CE393227 LH393227:MA393227 VD393227:VW393227 AEZ393227:AFS393227 AOV393227:APO393227 AYR393227:AZK393227 BIN393227:BJG393227 BSJ393227:BTC393227 CCF393227:CCY393227 CMB393227:CMU393227 CVX393227:CWQ393227 DFT393227:DGM393227 DPP393227:DQI393227 DZL393227:EAE393227 EJH393227:EKA393227 ETD393227:ETW393227 FCZ393227:FDS393227 FMV393227:FNO393227 FWR393227:FXK393227 GGN393227:GHG393227 GQJ393227:GRC393227 HAF393227:HAY393227 HKB393227:HKU393227 HTX393227:HUQ393227 IDT393227:IEM393227 INP393227:IOI393227 IXL393227:IYE393227 JHH393227:JIA393227 JRD393227:JRW393227 KAZ393227:KBS393227 KKV393227:KLO393227 KUR393227:KVK393227 LEN393227:LFG393227 LOJ393227:LPC393227 LYF393227:LYY393227 MIB393227:MIU393227 MRX393227:MSQ393227 NBT393227:NCM393227 NLP393227:NMI393227 NVL393227:NWE393227 OFH393227:OGA393227 OPD393227:OPW393227 OYZ393227:OZS393227 PIV393227:PJO393227 PSR393227:PTK393227 QCN393227:QDG393227 QMJ393227:QNC393227 QWF393227:QWY393227 RGB393227:RGU393227 RPX393227:RQQ393227 RZT393227:SAM393227 SJP393227:SKI393227 STL393227:SUE393227 TDH393227:TEA393227 TND393227:TNW393227 TWZ393227:TXS393227 UGV393227:UHO393227 UQR393227:URK393227 VAN393227:VBG393227 VKJ393227:VLC393227 VUF393227:VUY393227 WEB393227:WEU393227 WNX393227:WOQ393227 WXT393227:WYM393227 BL458763:CE458763 LH458763:MA458763 VD458763:VW458763 AEZ458763:AFS458763 AOV458763:APO458763 AYR458763:AZK458763 BIN458763:BJG458763 BSJ458763:BTC458763 CCF458763:CCY458763 CMB458763:CMU458763 CVX458763:CWQ458763 DFT458763:DGM458763 DPP458763:DQI458763 DZL458763:EAE458763 EJH458763:EKA458763 ETD458763:ETW458763 FCZ458763:FDS458763 FMV458763:FNO458763 FWR458763:FXK458763 GGN458763:GHG458763 GQJ458763:GRC458763 HAF458763:HAY458763 HKB458763:HKU458763 HTX458763:HUQ458763 IDT458763:IEM458763 INP458763:IOI458763 IXL458763:IYE458763 JHH458763:JIA458763 JRD458763:JRW458763 KAZ458763:KBS458763 KKV458763:KLO458763 KUR458763:KVK458763 LEN458763:LFG458763 LOJ458763:LPC458763 LYF458763:LYY458763 MIB458763:MIU458763 MRX458763:MSQ458763 NBT458763:NCM458763 NLP458763:NMI458763 NVL458763:NWE458763 OFH458763:OGA458763 OPD458763:OPW458763 OYZ458763:OZS458763 PIV458763:PJO458763 PSR458763:PTK458763 QCN458763:QDG458763 QMJ458763:QNC458763 QWF458763:QWY458763 RGB458763:RGU458763 RPX458763:RQQ458763 RZT458763:SAM458763 SJP458763:SKI458763 STL458763:SUE458763 TDH458763:TEA458763 TND458763:TNW458763 TWZ458763:TXS458763 UGV458763:UHO458763 UQR458763:URK458763 VAN458763:VBG458763 VKJ458763:VLC458763 VUF458763:VUY458763 WEB458763:WEU458763 WNX458763:WOQ458763 WXT458763:WYM458763 BL524299:CE524299 LH524299:MA524299 VD524299:VW524299 AEZ524299:AFS524299 AOV524299:APO524299 AYR524299:AZK524299 BIN524299:BJG524299 BSJ524299:BTC524299 CCF524299:CCY524299 CMB524299:CMU524299 CVX524299:CWQ524299 DFT524299:DGM524299 DPP524299:DQI524299 DZL524299:EAE524299 EJH524299:EKA524299 ETD524299:ETW524299 FCZ524299:FDS524299 FMV524299:FNO524299 FWR524299:FXK524299 GGN524299:GHG524299 GQJ524299:GRC524299 HAF524299:HAY524299 HKB524299:HKU524299 HTX524299:HUQ524299 IDT524299:IEM524299 INP524299:IOI524299 IXL524299:IYE524299 JHH524299:JIA524299 JRD524299:JRW524299 KAZ524299:KBS524299 KKV524299:KLO524299 KUR524299:KVK524299 LEN524299:LFG524299 LOJ524299:LPC524299 LYF524299:LYY524299 MIB524299:MIU524299 MRX524299:MSQ524299 NBT524299:NCM524299 NLP524299:NMI524299 NVL524299:NWE524299 OFH524299:OGA524299 OPD524299:OPW524299 OYZ524299:OZS524299 PIV524299:PJO524299 PSR524299:PTK524299 QCN524299:QDG524299 QMJ524299:QNC524299 QWF524299:QWY524299 RGB524299:RGU524299 RPX524299:RQQ524299 RZT524299:SAM524299 SJP524299:SKI524299 STL524299:SUE524299 TDH524299:TEA524299 TND524299:TNW524299 TWZ524299:TXS524299 UGV524299:UHO524299 UQR524299:URK524299 VAN524299:VBG524299 VKJ524299:VLC524299 VUF524299:VUY524299 WEB524299:WEU524299 WNX524299:WOQ524299 WXT524299:WYM524299 BL589835:CE589835 LH589835:MA589835 VD589835:VW589835 AEZ589835:AFS589835 AOV589835:APO589835 AYR589835:AZK589835 BIN589835:BJG589835 BSJ589835:BTC589835 CCF589835:CCY589835 CMB589835:CMU589835 CVX589835:CWQ589835 DFT589835:DGM589835 DPP589835:DQI589835 DZL589835:EAE589835 EJH589835:EKA589835 ETD589835:ETW589835 FCZ589835:FDS589835 FMV589835:FNO589835 FWR589835:FXK589835 GGN589835:GHG589835 GQJ589835:GRC589835 HAF589835:HAY589835 HKB589835:HKU589835 HTX589835:HUQ589835 IDT589835:IEM589835 INP589835:IOI589835 IXL589835:IYE589835 JHH589835:JIA589835 JRD589835:JRW589835 KAZ589835:KBS589835 KKV589835:KLO589835 KUR589835:KVK589835 LEN589835:LFG589835 LOJ589835:LPC589835 LYF589835:LYY589835 MIB589835:MIU589835 MRX589835:MSQ589835 NBT589835:NCM589835 NLP589835:NMI589835 NVL589835:NWE589835 OFH589835:OGA589835 OPD589835:OPW589835 OYZ589835:OZS589835 PIV589835:PJO589835 PSR589835:PTK589835 QCN589835:QDG589835 QMJ589835:QNC589835 QWF589835:QWY589835 RGB589835:RGU589835 RPX589835:RQQ589835 RZT589835:SAM589835 SJP589835:SKI589835 STL589835:SUE589835 TDH589835:TEA589835 TND589835:TNW589835 TWZ589835:TXS589835 UGV589835:UHO589835 UQR589835:URK589835 VAN589835:VBG589835 VKJ589835:VLC589835 VUF589835:VUY589835 WEB589835:WEU589835 WNX589835:WOQ589835 WXT589835:WYM589835 BL655371:CE655371 LH655371:MA655371 VD655371:VW655371 AEZ655371:AFS655371 AOV655371:APO655371 AYR655371:AZK655371 BIN655371:BJG655371 BSJ655371:BTC655371 CCF655371:CCY655371 CMB655371:CMU655371 CVX655371:CWQ655371 DFT655371:DGM655371 DPP655371:DQI655371 DZL655371:EAE655371 EJH655371:EKA655371 ETD655371:ETW655371 FCZ655371:FDS655371 FMV655371:FNO655371 FWR655371:FXK655371 GGN655371:GHG655371 GQJ655371:GRC655371 HAF655371:HAY655371 HKB655371:HKU655371 HTX655371:HUQ655371 IDT655371:IEM655371 INP655371:IOI655371 IXL655371:IYE655371 JHH655371:JIA655371 JRD655371:JRW655371 KAZ655371:KBS655371 KKV655371:KLO655371 KUR655371:KVK655371 LEN655371:LFG655371 LOJ655371:LPC655371 LYF655371:LYY655371 MIB655371:MIU655371 MRX655371:MSQ655371 NBT655371:NCM655371 NLP655371:NMI655371 NVL655371:NWE655371 OFH655371:OGA655371 OPD655371:OPW655371 OYZ655371:OZS655371 PIV655371:PJO655371 PSR655371:PTK655371 QCN655371:QDG655371 QMJ655371:QNC655371 QWF655371:QWY655371 RGB655371:RGU655371 RPX655371:RQQ655371 RZT655371:SAM655371 SJP655371:SKI655371 STL655371:SUE655371 TDH655371:TEA655371 TND655371:TNW655371 TWZ655371:TXS655371 UGV655371:UHO655371 UQR655371:URK655371 VAN655371:VBG655371 VKJ655371:VLC655371 VUF655371:VUY655371 WEB655371:WEU655371 WNX655371:WOQ655371 WXT655371:WYM655371 BL720907:CE720907 LH720907:MA720907 VD720907:VW720907 AEZ720907:AFS720907 AOV720907:APO720907 AYR720907:AZK720907 BIN720907:BJG720907 BSJ720907:BTC720907 CCF720907:CCY720907 CMB720907:CMU720907 CVX720907:CWQ720907 DFT720907:DGM720907 DPP720907:DQI720907 DZL720907:EAE720907 EJH720907:EKA720907 ETD720907:ETW720907 FCZ720907:FDS720907 FMV720907:FNO720907 FWR720907:FXK720907 GGN720907:GHG720907 GQJ720907:GRC720907 HAF720907:HAY720907 HKB720907:HKU720907 HTX720907:HUQ720907 IDT720907:IEM720907 INP720907:IOI720907 IXL720907:IYE720907 JHH720907:JIA720907 JRD720907:JRW720907 KAZ720907:KBS720907 KKV720907:KLO720907 KUR720907:KVK720907 LEN720907:LFG720907 LOJ720907:LPC720907 LYF720907:LYY720907 MIB720907:MIU720907 MRX720907:MSQ720907 NBT720907:NCM720907 NLP720907:NMI720907 NVL720907:NWE720907 OFH720907:OGA720907 OPD720907:OPW720907 OYZ720907:OZS720907 PIV720907:PJO720907 PSR720907:PTK720907 QCN720907:QDG720907 QMJ720907:QNC720907 QWF720907:QWY720907 RGB720907:RGU720907 RPX720907:RQQ720907 RZT720907:SAM720907 SJP720907:SKI720907 STL720907:SUE720907 TDH720907:TEA720907 TND720907:TNW720907 TWZ720907:TXS720907 UGV720907:UHO720907 UQR720907:URK720907 VAN720907:VBG720907 VKJ720907:VLC720907 VUF720907:VUY720907 WEB720907:WEU720907 WNX720907:WOQ720907 WXT720907:WYM720907 BL786443:CE786443 LH786443:MA786443 VD786443:VW786443 AEZ786443:AFS786443 AOV786443:APO786443 AYR786443:AZK786443 BIN786443:BJG786443 BSJ786443:BTC786443 CCF786443:CCY786443 CMB786443:CMU786443 CVX786443:CWQ786443 DFT786443:DGM786443 DPP786443:DQI786443 DZL786443:EAE786443 EJH786443:EKA786443 ETD786443:ETW786443 FCZ786443:FDS786443 FMV786443:FNO786443 FWR786443:FXK786443 GGN786443:GHG786443 GQJ786443:GRC786443 HAF786443:HAY786443 HKB786443:HKU786443 HTX786443:HUQ786443 IDT786443:IEM786443 INP786443:IOI786443 IXL786443:IYE786443 JHH786443:JIA786443 JRD786443:JRW786443 KAZ786443:KBS786443 KKV786443:KLO786443 KUR786443:KVK786443 LEN786443:LFG786443 LOJ786443:LPC786443 LYF786443:LYY786443 MIB786443:MIU786443 MRX786443:MSQ786443 NBT786443:NCM786443 NLP786443:NMI786443 NVL786443:NWE786443 OFH786443:OGA786443 OPD786443:OPW786443 OYZ786443:OZS786443 PIV786443:PJO786443 PSR786443:PTK786443 QCN786443:QDG786443 QMJ786443:QNC786443 QWF786443:QWY786443 RGB786443:RGU786443 RPX786443:RQQ786443 RZT786443:SAM786443 SJP786443:SKI786443 STL786443:SUE786443 TDH786443:TEA786443 TND786443:TNW786443 TWZ786443:TXS786443 UGV786443:UHO786443 UQR786443:URK786443 VAN786443:VBG786443 VKJ786443:VLC786443 VUF786443:VUY786443 WEB786443:WEU786443 WNX786443:WOQ786443 WXT786443:WYM786443 BL851979:CE851979 LH851979:MA851979 VD851979:VW851979 AEZ851979:AFS851979 AOV851979:APO851979 AYR851979:AZK851979 BIN851979:BJG851979 BSJ851979:BTC851979 CCF851979:CCY851979 CMB851979:CMU851979 CVX851979:CWQ851979 DFT851979:DGM851979 DPP851979:DQI851979 DZL851979:EAE851979 EJH851979:EKA851979 ETD851979:ETW851979 FCZ851979:FDS851979 FMV851979:FNO851979 FWR851979:FXK851979 GGN851979:GHG851979 GQJ851979:GRC851979 HAF851979:HAY851979 HKB851979:HKU851979 HTX851979:HUQ851979 IDT851979:IEM851979 INP851979:IOI851979 IXL851979:IYE851979 JHH851979:JIA851979 JRD851979:JRW851979 KAZ851979:KBS851979 KKV851979:KLO851979 KUR851979:KVK851979 LEN851979:LFG851979 LOJ851979:LPC851979 LYF851979:LYY851979 MIB851979:MIU851979 MRX851979:MSQ851979 NBT851979:NCM851979 NLP851979:NMI851979 NVL851979:NWE851979 OFH851979:OGA851979 OPD851979:OPW851979 OYZ851979:OZS851979 PIV851979:PJO851979 PSR851979:PTK851979 QCN851979:QDG851979 QMJ851979:QNC851979 QWF851979:QWY851979 RGB851979:RGU851979 RPX851979:RQQ851979 RZT851979:SAM851979 SJP851979:SKI851979 STL851979:SUE851979 TDH851979:TEA851979 TND851979:TNW851979 TWZ851979:TXS851979 UGV851979:UHO851979 UQR851979:URK851979 VAN851979:VBG851979 VKJ851979:VLC851979 VUF851979:VUY851979 WEB851979:WEU851979 WNX851979:WOQ851979 WXT851979:WYM851979 BL917515:CE917515 LH917515:MA917515 VD917515:VW917515 AEZ917515:AFS917515 AOV917515:APO917515 AYR917515:AZK917515 BIN917515:BJG917515 BSJ917515:BTC917515 CCF917515:CCY917515 CMB917515:CMU917515 CVX917515:CWQ917515 DFT917515:DGM917515 DPP917515:DQI917515 DZL917515:EAE917515 EJH917515:EKA917515 ETD917515:ETW917515 FCZ917515:FDS917515 FMV917515:FNO917515 FWR917515:FXK917515 GGN917515:GHG917515 GQJ917515:GRC917515 HAF917515:HAY917515 HKB917515:HKU917515 HTX917515:HUQ917515 IDT917515:IEM917515 INP917515:IOI917515 IXL917515:IYE917515 JHH917515:JIA917515 JRD917515:JRW917515 KAZ917515:KBS917515 KKV917515:KLO917515 KUR917515:KVK917515 LEN917515:LFG917515 LOJ917515:LPC917515 LYF917515:LYY917515 MIB917515:MIU917515 MRX917515:MSQ917515 NBT917515:NCM917515 NLP917515:NMI917515 NVL917515:NWE917515 OFH917515:OGA917515 OPD917515:OPW917515 OYZ917515:OZS917515 PIV917515:PJO917515 PSR917515:PTK917515 QCN917515:QDG917515 QMJ917515:QNC917515 QWF917515:QWY917515 RGB917515:RGU917515 RPX917515:RQQ917515 RZT917515:SAM917515 SJP917515:SKI917515 STL917515:SUE917515 TDH917515:TEA917515 TND917515:TNW917515 TWZ917515:TXS917515 UGV917515:UHO917515 UQR917515:URK917515 VAN917515:VBG917515 VKJ917515:VLC917515 VUF917515:VUY917515 WEB917515:WEU917515 WNX917515:WOQ917515 WXT917515:WYM917515 BL983051:CE983051 LH983051:MA983051 VD983051:VW983051 AEZ983051:AFS983051 AOV983051:APO983051 AYR983051:AZK983051 BIN983051:BJG983051 BSJ983051:BTC983051 CCF983051:CCY983051 CMB983051:CMU983051 CVX983051:CWQ983051 DFT983051:DGM983051 DPP983051:DQI983051 DZL983051:EAE983051 EJH983051:EKA983051 ETD983051:ETW983051 FCZ983051:FDS983051 FMV983051:FNO983051 FWR983051:FXK983051 GGN983051:GHG983051 GQJ983051:GRC983051 HAF983051:HAY983051 HKB983051:HKU983051 HTX983051:HUQ983051 IDT983051:IEM983051 INP983051:IOI983051 IXL983051:IYE983051 JHH983051:JIA983051 JRD983051:JRW983051 KAZ983051:KBS983051 KKV983051:KLO983051 KUR983051:KVK983051 LEN983051:LFG983051 LOJ983051:LPC983051 LYF983051:LYY983051 MIB983051:MIU983051 MRX983051:MSQ983051 NBT983051:NCM983051 NLP983051:NMI983051 NVL983051:NWE983051 OFH983051:OGA983051 OPD983051:OPW983051 OYZ983051:OZS983051 PIV983051:PJO983051 PSR983051:PTK983051 QCN983051:QDG983051 QMJ983051:QNC983051 QWF983051:QWY983051 RGB983051:RGU983051 RPX983051:RQQ983051 RZT983051:SAM983051 SJP983051:SKI983051 STL983051:SUE983051 TDH983051:TEA983051 TND983051:TNW983051 TWZ983051:TXS983051 UGV983051:UHO983051 UQR983051:URK983051 VAN983051:VBG983051 VKJ983051:VLC983051 VUF983051:VUY983051 WEB983051:WEU983051 WNX983051:WOQ983051 WXT983051:WYM983051 BL23:CE23 LH23:MA23 VD23:VW23 AEZ23:AFS23 AOV23:APO23 AYR23:AZK23 BIN23:BJG23 BSJ23:BTC23 CCF23:CCY23 CMB23:CMU23 CVX23:CWQ23 DFT23:DGM23 DPP23:DQI23 DZL23:EAE23 EJH23:EKA23 ETD23:ETW23 FCZ23:FDS23 FMV23:FNO23 FWR23:FXK23 GGN23:GHG23 GQJ23:GRC23 HAF23:HAY23 HKB23:HKU23 HTX23:HUQ23 IDT23:IEM23 INP23:IOI23 IXL23:IYE23 JHH23:JIA23 JRD23:JRW23 KAZ23:KBS23 KKV23:KLO23 KUR23:KVK23 LEN23:LFG23 LOJ23:LPC23 LYF23:LYY23 MIB23:MIU23 MRX23:MSQ23 NBT23:NCM23 NLP23:NMI23 NVL23:NWE23 OFH23:OGA23 OPD23:OPW23 OYZ23:OZS23 PIV23:PJO23 PSR23:PTK23 QCN23:QDG23 QMJ23:QNC23 QWF23:QWY23 RGB23:RGU23 RPX23:RQQ23 RZT23:SAM23 SJP23:SKI23 STL23:SUE23 TDH23:TEA23 TND23:TNW23 TWZ23:TXS23 UGV23:UHO23 UQR23:URK23 VAN23:VBG23 VKJ23:VLC23 VUF23:VUY23 WEB23:WEU23 WNX23:WOQ23 WXT23:WYM23 BL65559:CE65559 LH65559:MA65559 VD65559:VW65559 AEZ65559:AFS65559 AOV65559:APO65559 AYR65559:AZK65559 BIN65559:BJG65559 BSJ65559:BTC65559 CCF65559:CCY65559 CMB65559:CMU65559 CVX65559:CWQ65559 DFT65559:DGM65559 DPP65559:DQI65559 DZL65559:EAE65559 EJH65559:EKA65559 ETD65559:ETW65559 FCZ65559:FDS65559 FMV65559:FNO65559 FWR65559:FXK65559 GGN65559:GHG65559 GQJ65559:GRC65559 HAF65559:HAY65559 HKB65559:HKU65559 HTX65559:HUQ65559 IDT65559:IEM65559 INP65559:IOI65559 IXL65559:IYE65559 JHH65559:JIA65559 JRD65559:JRW65559 KAZ65559:KBS65559 KKV65559:KLO65559 KUR65559:KVK65559 LEN65559:LFG65559 LOJ65559:LPC65559 LYF65559:LYY65559 MIB65559:MIU65559 MRX65559:MSQ65559 NBT65559:NCM65559 NLP65559:NMI65559 NVL65559:NWE65559 OFH65559:OGA65559 OPD65559:OPW65559 OYZ65559:OZS65559 PIV65559:PJO65559 PSR65559:PTK65559 QCN65559:QDG65559 QMJ65559:QNC65559 QWF65559:QWY65559 RGB65559:RGU65559 RPX65559:RQQ65559 RZT65559:SAM65559 SJP65559:SKI65559 STL65559:SUE65559 TDH65559:TEA65559 TND65559:TNW65559 TWZ65559:TXS65559 UGV65559:UHO65559 UQR65559:URK65559 VAN65559:VBG65559 VKJ65559:VLC65559 VUF65559:VUY65559 WEB65559:WEU65559 WNX65559:WOQ65559 WXT65559:WYM65559 BL131095:CE131095 LH131095:MA131095 VD131095:VW131095 AEZ131095:AFS131095 AOV131095:APO131095 AYR131095:AZK131095 BIN131095:BJG131095 BSJ131095:BTC131095 CCF131095:CCY131095 CMB131095:CMU131095 CVX131095:CWQ131095 DFT131095:DGM131095 DPP131095:DQI131095 DZL131095:EAE131095 EJH131095:EKA131095 ETD131095:ETW131095 FCZ131095:FDS131095 FMV131095:FNO131095 FWR131095:FXK131095 GGN131095:GHG131095 GQJ131095:GRC131095 HAF131095:HAY131095 HKB131095:HKU131095 HTX131095:HUQ131095 IDT131095:IEM131095 INP131095:IOI131095 IXL131095:IYE131095 JHH131095:JIA131095 JRD131095:JRW131095 KAZ131095:KBS131095 KKV131095:KLO131095 KUR131095:KVK131095 LEN131095:LFG131095 LOJ131095:LPC131095 LYF131095:LYY131095 MIB131095:MIU131095 MRX131095:MSQ131095 NBT131095:NCM131095 NLP131095:NMI131095 NVL131095:NWE131095 OFH131095:OGA131095 OPD131095:OPW131095 OYZ131095:OZS131095 PIV131095:PJO131095 PSR131095:PTK131095 QCN131095:QDG131095 QMJ131095:QNC131095 QWF131095:QWY131095 RGB131095:RGU131095 RPX131095:RQQ131095 RZT131095:SAM131095 SJP131095:SKI131095 STL131095:SUE131095 TDH131095:TEA131095 TND131095:TNW131095 TWZ131095:TXS131095 UGV131095:UHO131095 UQR131095:URK131095 VAN131095:VBG131095 VKJ131095:VLC131095 VUF131095:VUY131095 WEB131095:WEU131095 WNX131095:WOQ131095 WXT131095:WYM131095 BL196631:CE196631 LH196631:MA196631 VD196631:VW196631 AEZ196631:AFS196631 AOV196631:APO196631 AYR196631:AZK196631 BIN196631:BJG196631 BSJ196631:BTC196631 CCF196631:CCY196631 CMB196631:CMU196631 CVX196631:CWQ196631 DFT196631:DGM196631 DPP196631:DQI196631 DZL196631:EAE196631 EJH196631:EKA196631 ETD196631:ETW196631 FCZ196631:FDS196631 FMV196631:FNO196631 FWR196631:FXK196631 GGN196631:GHG196631 GQJ196631:GRC196631 HAF196631:HAY196631 HKB196631:HKU196631 HTX196631:HUQ196631 IDT196631:IEM196631 INP196631:IOI196631 IXL196631:IYE196631 JHH196631:JIA196631 JRD196631:JRW196631 KAZ196631:KBS196631 KKV196631:KLO196631 KUR196631:KVK196631 LEN196631:LFG196631 LOJ196631:LPC196631 LYF196631:LYY196631 MIB196631:MIU196631 MRX196631:MSQ196631 NBT196631:NCM196631 NLP196631:NMI196631 NVL196631:NWE196631 OFH196631:OGA196631 OPD196631:OPW196631 OYZ196631:OZS196631 PIV196631:PJO196631 PSR196631:PTK196631 QCN196631:QDG196631 QMJ196631:QNC196631 QWF196631:QWY196631 RGB196631:RGU196631 RPX196631:RQQ196631 RZT196631:SAM196631 SJP196631:SKI196631 STL196631:SUE196631 TDH196631:TEA196631 TND196631:TNW196631 TWZ196631:TXS196631 UGV196631:UHO196631 UQR196631:URK196631 VAN196631:VBG196631 VKJ196631:VLC196631 VUF196631:VUY196631 WEB196631:WEU196631 WNX196631:WOQ196631 WXT196631:WYM196631 BL262167:CE262167 LH262167:MA262167 VD262167:VW262167 AEZ262167:AFS262167 AOV262167:APO262167 AYR262167:AZK262167 BIN262167:BJG262167 BSJ262167:BTC262167 CCF262167:CCY262167 CMB262167:CMU262167 CVX262167:CWQ262167 DFT262167:DGM262167 DPP262167:DQI262167 DZL262167:EAE262167 EJH262167:EKA262167 ETD262167:ETW262167 FCZ262167:FDS262167 FMV262167:FNO262167 FWR262167:FXK262167 GGN262167:GHG262167 GQJ262167:GRC262167 HAF262167:HAY262167 HKB262167:HKU262167 HTX262167:HUQ262167 IDT262167:IEM262167 INP262167:IOI262167 IXL262167:IYE262167 JHH262167:JIA262167 JRD262167:JRW262167 KAZ262167:KBS262167 KKV262167:KLO262167 KUR262167:KVK262167 LEN262167:LFG262167 LOJ262167:LPC262167 LYF262167:LYY262167 MIB262167:MIU262167 MRX262167:MSQ262167 NBT262167:NCM262167 NLP262167:NMI262167 NVL262167:NWE262167 OFH262167:OGA262167 OPD262167:OPW262167 OYZ262167:OZS262167 PIV262167:PJO262167 PSR262167:PTK262167 QCN262167:QDG262167 QMJ262167:QNC262167 QWF262167:QWY262167 RGB262167:RGU262167 RPX262167:RQQ262167 RZT262167:SAM262167 SJP262167:SKI262167 STL262167:SUE262167 TDH262167:TEA262167 TND262167:TNW262167 TWZ262167:TXS262167 UGV262167:UHO262167 UQR262167:URK262167 VAN262167:VBG262167 VKJ262167:VLC262167 VUF262167:VUY262167 WEB262167:WEU262167 WNX262167:WOQ262167 WXT262167:WYM262167 BL327703:CE327703 LH327703:MA327703 VD327703:VW327703 AEZ327703:AFS327703 AOV327703:APO327703 AYR327703:AZK327703 BIN327703:BJG327703 BSJ327703:BTC327703 CCF327703:CCY327703 CMB327703:CMU327703 CVX327703:CWQ327703 DFT327703:DGM327703 DPP327703:DQI327703 DZL327703:EAE327703 EJH327703:EKA327703 ETD327703:ETW327703 FCZ327703:FDS327703 FMV327703:FNO327703 FWR327703:FXK327703 GGN327703:GHG327703 GQJ327703:GRC327703 HAF327703:HAY327703 HKB327703:HKU327703 HTX327703:HUQ327703 IDT327703:IEM327703 INP327703:IOI327703 IXL327703:IYE327703 JHH327703:JIA327703 JRD327703:JRW327703 KAZ327703:KBS327703 KKV327703:KLO327703 KUR327703:KVK327703 LEN327703:LFG327703 LOJ327703:LPC327703 LYF327703:LYY327703 MIB327703:MIU327703 MRX327703:MSQ327703 NBT327703:NCM327703 NLP327703:NMI327703 NVL327703:NWE327703 OFH327703:OGA327703 OPD327703:OPW327703 OYZ327703:OZS327703 PIV327703:PJO327703 PSR327703:PTK327703 QCN327703:QDG327703 QMJ327703:QNC327703 QWF327703:QWY327703 RGB327703:RGU327703 RPX327703:RQQ327703 RZT327703:SAM327703 SJP327703:SKI327703 STL327703:SUE327703 TDH327703:TEA327703 TND327703:TNW327703 TWZ327703:TXS327703 UGV327703:UHO327703 UQR327703:URK327703 VAN327703:VBG327703 VKJ327703:VLC327703 VUF327703:VUY327703 WEB327703:WEU327703 WNX327703:WOQ327703 WXT327703:WYM327703 BL393239:CE393239 LH393239:MA393239 VD393239:VW393239 AEZ393239:AFS393239 AOV393239:APO393239 AYR393239:AZK393239 BIN393239:BJG393239 BSJ393239:BTC393239 CCF393239:CCY393239 CMB393239:CMU393239 CVX393239:CWQ393239 DFT393239:DGM393239 DPP393239:DQI393239 DZL393239:EAE393239 EJH393239:EKA393239 ETD393239:ETW393239 FCZ393239:FDS393239 FMV393239:FNO393239 FWR393239:FXK393239 GGN393239:GHG393239 GQJ393239:GRC393239 HAF393239:HAY393239 HKB393239:HKU393239 HTX393239:HUQ393239 IDT393239:IEM393239 INP393239:IOI393239 IXL393239:IYE393239 JHH393239:JIA393239 JRD393239:JRW393239 KAZ393239:KBS393239 KKV393239:KLO393239 KUR393239:KVK393239 LEN393239:LFG393239 LOJ393239:LPC393239 LYF393239:LYY393239 MIB393239:MIU393239 MRX393239:MSQ393239 NBT393239:NCM393239 NLP393239:NMI393239 NVL393239:NWE393239 OFH393239:OGA393239 OPD393239:OPW393239 OYZ393239:OZS393239 PIV393239:PJO393239 PSR393239:PTK393239 QCN393239:QDG393239 QMJ393239:QNC393239 QWF393239:QWY393239 RGB393239:RGU393239 RPX393239:RQQ393239 RZT393239:SAM393239 SJP393239:SKI393239 STL393239:SUE393239 TDH393239:TEA393239 TND393239:TNW393239 TWZ393239:TXS393239 UGV393239:UHO393239 UQR393239:URK393239 VAN393239:VBG393239 VKJ393239:VLC393239 VUF393239:VUY393239 WEB393239:WEU393239 WNX393239:WOQ393239 WXT393239:WYM393239 BL458775:CE458775 LH458775:MA458775 VD458775:VW458775 AEZ458775:AFS458775 AOV458775:APO458775 AYR458775:AZK458775 BIN458775:BJG458775 BSJ458775:BTC458775 CCF458775:CCY458775 CMB458775:CMU458775 CVX458775:CWQ458775 DFT458775:DGM458775 DPP458775:DQI458775 DZL458775:EAE458775 EJH458775:EKA458775 ETD458775:ETW458775 FCZ458775:FDS458775 FMV458775:FNO458775 FWR458775:FXK458775 GGN458775:GHG458775 GQJ458775:GRC458775 HAF458775:HAY458775 HKB458775:HKU458775 HTX458775:HUQ458775 IDT458775:IEM458775 INP458775:IOI458775 IXL458775:IYE458775 JHH458775:JIA458775 JRD458775:JRW458775 KAZ458775:KBS458775 KKV458775:KLO458775 KUR458775:KVK458775 LEN458775:LFG458775 LOJ458775:LPC458775 LYF458775:LYY458775 MIB458775:MIU458775 MRX458775:MSQ458775 NBT458775:NCM458775 NLP458775:NMI458775 NVL458775:NWE458775 OFH458775:OGA458775 OPD458775:OPW458775 OYZ458775:OZS458775 PIV458775:PJO458775 PSR458775:PTK458775 QCN458775:QDG458775 QMJ458775:QNC458775 QWF458775:QWY458775 RGB458775:RGU458775 RPX458775:RQQ458775 RZT458775:SAM458775 SJP458775:SKI458775 STL458775:SUE458775 TDH458775:TEA458775 TND458775:TNW458775 TWZ458775:TXS458775 UGV458775:UHO458775 UQR458775:URK458775 VAN458775:VBG458775 VKJ458775:VLC458775 VUF458775:VUY458775 WEB458775:WEU458775 WNX458775:WOQ458775 WXT458775:WYM458775 BL524311:CE524311 LH524311:MA524311 VD524311:VW524311 AEZ524311:AFS524311 AOV524311:APO524311 AYR524311:AZK524311 BIN524311:BJG524311 BSJ524311:BTC524311 CCF524311:CCY524311 CMB524311:CMU524311 CVX524311:CWQ524311 DFT524311:DGM524311 DPP524311:DQI524311 DZL524311:EAE524311 EJH524311:EKA524311 ETD524311:ETW524311 FCZ524311:FDS524311 FMV524311:FNO524311 FWR524311:FXK524311 GGN524311:GHG524311 GQJ524311:GRC524311 HAF524311:HAY524311 HKB524311:HKU524311 HTX524311:HUQ524311 IDT524311:IEM524311 INP524311:IOI524311 IXL524311:IYE524311 JHH524311:JIA524311 JRD524311:JRW524311 KAZ524311:KBS524311 KKV524311:KLO524311 KUR524311:KVK524311 LEN524311:LFG524311 LOJ524311:LPC524311 LYF524311:LYY524311 MIB524311:MIU524311 MRX524311:MSQ524311 NBT524311:NCM524311 NLP524311:NMI524311 NVL524311:NWE524311 OFH524311:OGA524311 OPD524311:OPW524311 OYZ524311:OZS524311 PIV524311:PJO524311 PSR524311:PTK524311 QCN524311:QDG524311 QMJ524311:QNC524311 QWF524311:QWY524311 RGB524311:RGU524311 RPX524311:RQQ524311 RZT524311:SAM524311 SJP524311:SKI524311 STL524311:SUE524311 TDH524311:TEA524311 TND524311:TNW524311 TWZ524311:TXS524311 UGV524311:UHO524311 UQR524311:URK524311 VAN524311:VBG524311 VKJ524311:VLC524311 VUF524311:VUY524311 WEB524311:WEU524311 WNX524311:WOQ524311 WXT524311:WYM524311 BL589847:CE589847 LH589847:MA589847 VD589847:VW589847 AEZ589847:AFS589847 AOV589847:APO589847 AYR589847:AZK589847 BIN589847:BJG589847 BSJ589847:BTC589847 CCF589847:CCY589847 CMB589847:CMU589847 CVX589847:CWQ589847 DFT589847:DGM589847 DPP589847:DQI589847 DZL589847:EAE589847 EJH589847:EKA589847 ETD589847:ETW589847 FCZ589847:FDS589847 FMV589847:FNO589847 FWR589847:FXK589847 GGN589847:GHG589847 GQJ589847:GRC589847 HAF589847:HAY589847 HKB589847:HKU589847 HTX589847:HUQ589847 IDT589847:IEM589847 INP589847:IOI589847 IXL589847:IYE589847 JHH589847:JIA589847 JRD589847:JRW589847 KAZ589847:KBS589847 KKV589847:KLO589847 KUR589847:KVK589847 LEN589847:LFG589847 LOJ589847:LPC589847 LYF589847:LYY589847 MIB589847:MIU589847 MRX589847:MSQ589847 NBT589847:NCM589847 NLP589847:NMI589847 NVL589847:NWE589847 OFH589847:OGA589847 OPD589847:OPW589847 OYZ589847:OZS589847 PIV589847:PJO589847 PSR589847:PTK589847 QCN589847:QDG589847 QMJ589847:QNC589847 QWF589847:QWY589847 RGB589847:RGU589847 RPX589847:RQQ589847 RZT589847:SAM589847 SJP589847:SKI589847 STL589847:SUE589847 TDH589847:TEA589847 TND589847:TNW589847 TWZ589847:TXS589847 UGV589847:UHO589847 UQR589847:URK589847 VAN589847:VBG589847 VKJ589847:VLC589847 VUF589847:VUY589847 WEB589847:WEU589847 WNX589847:WOQ589847 WXT589847:WYM589847 BL655383:CE655383 LH655383:MA655383 VD655383:VW655383 AEZ655383:AFS655383 AOV655383:APO655383 AYR655383:AZK655383 BIN655383:BJG655383 BSJ655383:BTC655383 CCF655383:CCY655383 CMB655383:CMU655383 CVX655383:CWQ655383 DFT655383:DGM655383 DPP655383:DQI655383 DZL655383:EAE655383 EJH655383:EKA655383 ETD655383:ETW655383 FCZ655383:FDS655383 FMV655383:FNO655383 FWR655383:FXK655383 GGN655383:GHG655383 GQJ655383:GRC655383 HAF655383:HAY655383 HKB655383:HKU655383 HTX655383:HUQ655383 IDT655383:IEM655383 INP655383:IOI655383 IXL655383:IYE655383 JHH655383:JIA655383 JRD655383:JRW655383 KAZ655383:KBS655383 KKV655383:KLO655383 KUR655383:KVK655383 LEN655383:LFG655383 LOJ655383:LPC655383 LYF655383:LYY655383 MIB655383:MIU655383 MRX655383:MSQ655383 NBT655383:NCM655383 NLP655383:NMI655383 NVL655383:NWE655383 OFH655383:OGA655383 OPD655383:OPW655383 OYZ655383:OZS655383 PIV655383:PJO655383 PSR655383:PTK655383 QCN655383:QDG655383 QMJ655383:QNC655383 QWF655383:QWY655383 RGB655383:RGU655383 RPX655383:RQQ655383 RZT655383:SAM655383 SJP655383:SKI655383 STL655383:SUE655383 TDH655383:TEA655383 TND655383:TNW655383 TWZ655383:TXS655383 UGV655383:UHO655383 UQR655383:URK655383 VAN655383:VBG655383 VKJ655383:VLC655383 VUF655383:VUY655383 WEB655383:WEU655383 WNX655383:WOQ655383 WXT655383:WYM655383 BL720919:CE720919 LH720919:MA720919 VD720919:VW720919 AEZ720919:AFS720919 AOV720919:APO720919 AYR720919:AZK720919 BIN720919:BJG720919 BSJ720919:BTC720919 CCF720919:CCY720919 CMB720919:CMU720919 CVX720919:CWQ720919 DFT720919:DGM720919 DPP720919:DQI720919 DZL720919:EAE720919 EJH720919:EKA720919 ETD720919:ETW720919 FCZ720919:FDS720919 FMV720919:FNO720919 FWR720919:FXK720919 GGN720919:GHG720919 GQJ720919:GRC720919 HAF720919:HAY720919 HKB720919:HKU720919 HTX720919:HUQ720919 IDT720919:IEM720919 INP720919:IOI720919 IXL720919:IYE720919 JHH720919:JIA720919 JRD720919:JRW720919 KAZ720919:KBS720919 KKV720919:KLO720919 KUR720919:KVK720919 LEN720919:LFG720919 LOJ720919:LPC720919 LYF720919:LYY720919 MIB720919:MIU720919 MRX720919:MSQ720919 NBT720919:NCM720919 NLP720919:NMI720919 NVL720919:NWE720919 OFH720919:OGA720919 OPD720919:OPW720919 OYZ720919:OZS720919 PIV720919:PJO720919 PSR720919:PTK720919 QCN720919:QDG720919 QMJ720919:QNC720919 QWF720919:QWY720919 RGB720919:RGU720919 RPX720919:RQQ720919 RZT720919:SAM720919 SJP720919:SKI720919 STL720919:SUE720919 TDH720919:TEA720919 TND720919:TNW720919 TWZ720919:TXS720919 UGV720919:UHO720919 UQR720919:URK720919 VAN720919:VBG720919 VKJ720919:VLC720919 VUF720919:VUY720919 WEB720919:WEU720919 WNX720919:WOQ720919 WXT720919:WYM720919 BL786455:CE786455 LH786455:MA786455 VD786455:VW786455 AEZ786455:AFS786455 AOV786455:APO786455 AYR786455:AZK786455 BIN786455:BJG786455 BSJ786455:BTC786455 CCF786455:CCY786455 CMB786455:CMU786455 CVX786455:CWQ786455 DFT786455:DGM786455 DPP786455:DQI786455 DZL786455:EAE786455 EJH786455:EKA786455 ETD786455:ETW786455 FCZ786455:FDS786455 FMV786455:FNO786455 FWR786455:FXK786455 GGN786455:GHG786455 GQJ786455:GRC786455 HAF786455:HAY786455 HKB786455:HKU786455 HTX786455:HUQ786455 IDT786455:IEM786455 INP786455:IOI786455 IXL786455:IYE786455 JHH786455:JIA786455 JRD786455:JRW786455 KAZ786455:KBS786455 KKV786455:KLO786455 KUR786455:KVK786455 LEN786455:LFG786455 LOJ786455:LPC786455 LYF786455:LYY786455 MIB786455:MIU786455 MRX786455:MSQ786455 NBT786455:NCM786455 NLP786455:NMI786455 NVL786455:NWE786455 OFH786455:OGA786455 OPD786455:OPW786455 OYZ786455:OZS786455 PIV786455:PJO786455 PSR786455:PTK786455 QCN786455:QDG786455 QMJ786455:QNC786455 QWF786455:QWY786455 RGB786455:RGU786455 RPX786455:RQQ786455 RZT786455:SAM786455 SJP786455:SKI786455 STL786455:SUE786455 TDH786455:TEA786455 TND786455:TNW786455 TWZ786455:TXS786455 UGV786455:UHO786455 UQR786455:URK786455 VAN786455:VBG786455 VKJ786455:VLC786455 VUF786455:VUY786455 WEB786455:WEU786455 WNX786455:WOQ786455 WXT786455:WYM786455 BL851991:CE851991 LH851991:MA851991 VD851991:VW851991 AEZ851991:AFS851991 AOV851991:APO851991 AYR851991:AZK851991 BIN851991:BJG851991 BSJ851991:BTC851991 CCF851991:CCY851991 CMB851991:CMU851991 CVX851991:CWQ851991 DFT851991:DGM851991 DPP851991:DQI851991 DZL851991:EAE851991 EJH851991:EKA851991 ETD851991:ETW851991 FCZ851991:FDS851991 FMV851991:FNO851991 FWR851991:FXK851991 GGN851991:GHG851991 GQJ851991:GRC851991 HAF851991:HAY851991 HKB851991:HKU851991 HTX851991:HUQ851991 IDT851991:IEM851991 INP851991:IOI851991 IXL851991:IYE851991 JHH851991:JIA851991 JRD851991:JRW851991 KAZ851991:KBS851991 KKV851991:KLO851991 KUR851991:KVK851991 LEN851991:LFG851991 LOJ851991:LPC851991 LYF851991:LYY851991 MIB851991:MIU851991 MRX851991:MSQ851991 NBT851991:NCM851991 NLP851991:NMI851991 NVL851991:NWE851991 OFH851991:OGA851991 OPD851991:OPW851991 OYZ851991:OZS851991 PIV851991:PJO851991 PSR851991:PTK851991 QCN851991:QDG851991 QMJ851991:QNC851991 QWF851991:QWY851991 RGB851991:RGU851991 RPX851991:RQQ851991 RZT851991:SAM851991 SJP851991:SKI851991 STL851991:SUE851991 TDH851991:TEA851991 TND851991:TNW851991 TWZ851991:TXS851991 UGV851991:UHO851991 UQR851991:URK851991 VAN851991:VBG851991 VKJ851991:VLC851991 VUF851991:VUY851991 WEB851991:WEU851991 WNX851991:WOQ851991 WXT851991:WYM851991 BL917527:CE917527 LH917527:MA917527 VD917527:VW917527 AEZ917527:AFS917527 AOV917527:APO917527 AYR917527:AZK917527 BIN917527:BJG917527 BSJ917527:BTC917527 CCF917527:CCY917527 CMB917527:CMU917527 CVX917527:CWQ917527 DFT917527:DGM917527 DPP917527:DQI917527 DZL917527:EAE917527 EJH917527:EKA917527 ETD917527:ETW917527 FCZ917527:FDS917527 FMV917527:FNO917527 FWR917527:FXK917527 GGN917527:GHG917527 GQJ917527:GRC917527 HAF917527:HAY917527 HKB917527:HKU917527 HTX917527:HUQ917527 IDT917527:IEM917527 INP917527:IOI917527 IXL917527:IYE917527 JHH917527:JIA917527 JRD917527:JRW917527 KAZ917527:KBS917527 KKV917527:KLO917527 KUR917527:KVK917527 LEN917527:LFG917527 LOJ917527:LPC917527 LYF917527:LYY917527 MIB917527:MIU917527 MRX917527:MSQ917527 NBT917527:NCM917527 NLP917527:NMI917527 NVL917527:NWE917527 OFH917527:OGA917527 OPD917527:OPW917527 OYZ917527:OZS917527 PIV917527:PJO917527 PSR917527:PTK917527 QCN917527:QDG917527 QMJ917527:QNC917527 QWF917527:QWY917527 RGB917527:RGU917527 RPX917527:RQQ917527 RZT917527:SAM917527 SJP917527:SKI917527 STL917527:SUE917527 TDH917527:TEA917527 TND917527:TNW917527 TWZ917527:TXS917527 UGV917527:UHO917527 UQR917527:URK917527 VAN917527:VBG917527 VKJ917527:VLC917527 VUF917527:VUY917527 WEB917527:WEU917527 WNX917527:WOQ917527 WXT917527:WYM917527 BL983063:CE983063 LH983063:MA983063 VD983063:VW983063 AEZ983063:AFS983063 AOV983063:APO983063 AYR983063:AZK983063 BIN983063:BJG983063 BSJ983063:BTC983063 CCF983063:CCY983063 CMB983063:CMU983063 CVX983063:CWQ983063 DFT983063:DGM983063 DPP983063:DQI983063 DZL983063:EAE983063 EJH983063:EKA983063 ETD983063:ETW983063 FCZ983063:FDS983063 FMV983063:FNO983063 FWR983063:FXK983063 GGN983063:GHG983063 GQJ983063:GRC983063 HAF983063:HAY983063 HKB983063:HKU983063 HTX983063:HUQ983063 IDT983063:IEM983063 INP983063:IOI983063 IXL983063:IYE983063 JHH983063:JIA983063 JRD983063:JRW983063 KAZ983063:KBS983063 KKV983063:KLO983063 KUR983063:KVK983063 LEN983063:LFG983063 LOJ983063:LPC983063 LYF983063:LYY983063 MIB983063:MIU983063 MRX983063:MSQ983063 NBT983063:NCM983063 NLP983063:NMI983063 NVL983063:NWE983063 OFH983063:OGA983063 OPD983063:OPW983063 OYZ983063:OZS983063 PIV983063:PJO983063 PSR983063:PTK983063 QCN983063:QDG983063 QMJ983063:QNC983063 QWF983063:QWY983063 RGB983063:RGU983063 RPX983063:RQQ983063 RZT983063:SAM983063 SJP983063:SKI983063 STL983063:SUE983063 TDH983063:TEA983063 TND983063:TNW983063 TWZ983063:TXS983063 UGV983063:UHO983063 UQR983063:URK983063 VAN983063:VBG983063 VKJ983063:VLC983063 VUF983063:VUY983063 WEB983063:WEU983063 WNX983063:WOQ983063 WXT983063:WYM983063 M37:AM37 JI37:KI37 TE37:UE37 ADA37:AEA37 AMW37:ANW37 AWS37:AXS37 BGO37:BHO37 BQK37:BRK37 CAG37:CBG37 CKC37:CLC37 CTY37:CUY37 DDU37:DEU37 DNQ37:DOQ37 DXM37:DYM37 EHI37:EII37 ERE37:ESE37 FBA37:FCA37 FKW37:FLW37 FUS37:FVS37 GEO37:GFO37 GOK37:GPK37 GYG37:GZG37 HIC37:HJC37 HRY37:HSY37 IBU37:ICU37 ILQ37:IMQ37 IVM37:IWM37 JFI37:JGI37 JPE37:JQE37 JZA37:KAA37 KIW37:KJW37 KSS37:KTS37 LCO37:LDO37 LMK37:LNK37 LWG37:LXG37 MGC37:MHC37 MPY37:MQY37 MZU37:NAU37 NJQ37:NKQ37 NTM37:NUM37 ODI37:OEI37 ONE37:OOE37 OXA37:OYA37 PGW37:PHW37 PQS37:PRS37 QAO37:QBO37 QKK37:QLK37 QUG37:QVG37 REC37:RFC37 RNY37:ROY37 RXU37:RYU37 SHQ37:SIQ37 SRM37:SSM37 TBI37:TCI37 TLE37:TME37 TVA37:TWA37 UEW37:UFW37 UOS37:UPS37 UYO37:UZO37 VIK37:VJK37 VSG37:VTG37 WCC37:WDC37 WLY37:WMY37 WVU37:WWU37 M65573:AM65573 JI65573:KI65573 TE65573:UE65573 ADA65573:AEA65573 AMW65573:ANW65573 AWS65573:AXS65573 BGO65573:BHO65573 BQK65573:BRK65573 CAG65573:CBG65573 CKC65573:CLC65573 CTY65573:CUY65573 DDU65573:DEU65573 DNQ65573:DOQ65573 DXM65573:DYM65573 EHI65573:EII65573 ERE65573:ESE65573 FBA65573:FCA65573 FKW65573:FLW65573 FUS65573:FVS65573 GEO65573:GFO65573 GOK65573:GPK65573 GYG65573:GZG65573 HIC65573:HJC65573 HRY65573:HSY65573 IBU65573:ICU65573 ILQ65573:IMQ65573 IVM65573:IWM65573 JFI65573:JGI65573 JPE65573:JQE65573 JZA65573:KAA65573 KIW65573:KJW65573 KSS65573:KTS65573 LCO65573:LDO65573 LMK65573:LNK65573 LWG65573:LXG65573 MGC65573:MHC65573 MPY65573:MQY65573 MZU65573:NAU65573 NJQ65573:NKQ65573 NTM65573:NUM65573 ODI65573:OEI65573 ONE65573:OOE65573 OXA65573:OYA65573 PGW65573:PHW65573 PQS65573:PRS65573 QAO65573:QBO65573 QKK65573:QLK65573 QUG65573:QVG65573 REC65573:RFC65573 RNY65573:ROY65573 RXU65573:RYU65573 SHQ65573:SIQ65573 SRM65573:SSM65573 TBI65573:TCI65573 TLE65573:TME65573 TVA65573:TWA65573 UEW65573:UFW65573 UOS65573:UPS65573 UYO65573:UZO65573 VIK65573:VJK65573 VSG65573:VTG65573 WCC65573:WDC65573 WLY65573:WMY65573 WVU65573:WWU65573 M131109:AM131109 JI131109:KI131109 TE131109:UE131109 ADA131109:AEA131109 AMW131109:ANW131109 AWS131109:AXS131109 BGO131109:BHO131109 BQK131109:BRK131109 CAG131109:CBG131109 CKC131109:CLC131109 CTY131109:CUY131109 DDU131109:DEU131109 DNQ131109:DOQ131109 DXM131109:DYM131109 EHI131109:EII131109 ERE131109:ESE131109 FBA131109:FCA131109 FKW131109:FLW131109 FUS131109:FVS131109 GEO131109:GFO131109 GOK131109:GPK131109 GYG131109:GZG131109 HIC131109:HJC131109 HRY131109:HSY131109 IBU131109:ICU131109 ILQ131109:IMQ131109 IVM131109:IWM131109 JFI131109:JGI131109 JPE131109:JQE131109 JZA131109:KAA131109 KIW131109:KJW131109 KSS131109:KTS131109 LCO131109:LDO131109 LMK131109:LNK131109 LWG131109:LXG131109 MGC131109:MHC131109 MPY131109:MQY131109 MZU131109:NAU131109 NJQ131109:NKQ131109 NTM131109:NUM131109 ODI131109:OEI131109 ONE131109:OOE131109 OXA131109:OYA131109 PGW131109:PHW131109 PQS131109:PRS131109 QAO131109:QBO131109 QKK131109:QLK131109 QUG131109:QVG131109 REC131109:RFC131109 RNY131109:ROY131109 RXU131109:RYU131109 SHQ131109:SIQ131109 SRM131109:SSM131109 TBI131109:TCI131109 TLE131109:TME131109 TVA131109:TWA131109 UEW131109:UFW131109 UOS131109:UPS131109 UYO131109:UZO131109 VIK131109:VJK131109 VSG131109:VTG131109 WCC131109:WDC131109 WLY131109:WMY131109 WVU131109:WWU131109 M196645:AM196645 JI196645:KI196645 TE196645:UE196645 ADA196645:AEA196645 AMW196645:ANW196645 AWS196645:AXS196645 BGO196645:BHO196645 BQK196645:BRK196645 CAG196645:CBG196645 CKC196645:CLC196645 CTY196645:CUY196645 DDU196645:DEU196645 DNQ196645:DOQ196645 DXM196645:DYM196645 EHI196645:EII196645 ERE196645:ESE196645 FBA196645:FCA196645 FKW196645:FLW196645 FUS196645:FVS196645 GEO196645:GFO196645 GOK196645:GPK196645 GYG196645:GZG196645 HIC196645:HJC196645 HRY196645:HSY196645 IBU196645:ICU196645 ILQ196645:IMQ196645 IVM196645:IWM196645 JFI196645:JGI196645 JPE196645:JQE196645 JZA196645:KAA196645 KIW196645:KJW196645 KSS196645:KTS196645 LCO196645:LDO196645 LMK196645:LNK196645 LWG196645:LXG196645 MGC196645:MHC196645 MPY196645:MQY196645 MZU196645:NAU196645 NJQ196645:NKQ196645 NTM196645:NUM196645 ODI196645:OEI196645 ONE196645:OOE196645 OXA196645:OYA196645 PGW196645:PHW196645 PQS196645:PRS196645 QAO196645:QBO196645 QKK196645:QLK196645 QUG196645:QVG196645 REC196645:RFC196645 RNY196645:ROY196645 RXU196645:RYU196645 SHQ196645:SIQ196645 SRM196645:SSM196645 TBI196645:TCI196645 TLE196645:TME196645 TVA196645:TWA196645 UEW196645:UFW196645 UOS196645:UPS196645 UYO196645:UZO196645 VIK196645:VJK196645 VSG196645:VTG196645 WCC196645:WDC196645 WLY196645:WMY196645 WVU196645:WWU196645 M262181:AM262181 JI262181:KI262181 TE262181:UE262181 ADA262181:AEA262181 AMW262181:ANW262181 AWS262181:AXS262181 BGO262181:BHO262181 BQK262181:BRK262181 CAG262181:CBG262181 CKC262181:CLC262181 CTY262181:CUY262181 DDU262181:DEU262181 DNQ262181:DOQ262181 DXM262181:DYM262181 EHI262181:EII262181 ERE262181:ESE262181 FBA262181:FCA262181 FKW262181:FLW262181 FUS262181:FVS262181 GEO262181:GFO262181 GOK262181:GPK262181 GYG262181:GZG262181 HIC262181:HJC262181 HRY262181:HSY262181 IBU262181:ICU262181 ILQ262181:IMQ262181 IVM262181:IWM262181 JFI262181:JGI262181 JPE262181:JQE262181 JZA262181:KAA262181 KIW262181:KJW262181 KSS262181:KTS262181 LCO262181:LDO262181 LMK262181:LNK262181 LWG262181:LXG262181 MGC262181:MHC262181 MPY262181:MQY262181 MZU262181:NAU262181 NJQ262181:NKQ262181 NTM262181:NUM262181 ODI262181:OEI262181 ONE262181:OOE262181 OXA262181:OYA262181 PGW262181:PHW262181 PQS262181:PRS262181 QAO262181:QBO262181 QKK262181:QLK262181 QUG262181:QVG262181 REC262181:RFC262181 RNY262181:ROY262181 RXU262181:RYU262181 SHQ262181:SIQ262181 SRM262181:SSM262181 TBI262181:TCI262181 TLE262181:TME262181 TVA262181:TWA262181 UEW262181:UFW262181 UOS262181:UPS262181 UYO262181:UZO262181 VIK262181:VJK262181 VSG262181:VTG262181 WCC262181:WDC262181 WLY262181:WMY262181 WVU262181:WWU262181 M327717:AM327717 JI327717:KI327717 TE327717:UE327717 ADA327717:AEA327717 AMW327717:ANW327717 AWS327717:AXS327717 BGO327717:BHO327717 BQK327717:BRK327717 CAG327717:CBG327717 CKC327717:CLC327717 CTY327717:CUY327717 DDU327717:DEU327717 DNQ327717:DOQ327717 DXM327717:DYM327717 EHI327717:EII327717 ERE327717:ESE327717 FBA327717:FCA327717 FKW327717:FLW327717 FUS327717:FVS327717 GEO327717:GFO327717 GOK327717:GPK327717 GYG327717:GZG327717 HIC327717:HJC327717 HRY327717:HSY327717 IBU327717:ICU327717 ILQ327717:IMQ327717 IVM327717:IWM327717 JFI327717:JGI327717 JPE327717:JQE327717 JZA327717:KAA327717 KIW327717:KJW327717 KSS327717:KTS327717 LCO327717:LDO327717 LMK327717:LNK327717 LWG327717:LXG327717 MGC327717:MHC327717 MPY327717:MQY327717 MZU327717:NAU327717 NJQ327717:NKQ327717 NTM327717:NUM327717 ODI327717:OEI327717 ONE327717:OOE327717 OXA327717:OYA327717 PGW327717:PHW327717 PQS327717:PRS327717 QAO327717:QBO327717 QKK327717:QLK327717 QUG327717:QVG327717 REC327717:RFC327717 RNY327717:ROY327717 RXU327717:RYU327717 SHQ327717:SIQ327717 SRM327717:SSM327717 TBI327717:TCI327717 TLE327717:TME327717 TVA327717:TWA327717 UEW327717:UFW327717 UOS327717:UPS327717 UYO327717:UZO327717 VIK327717:VJK327717 VSG327717:VTG327717 WCC327717:WDC327717 WLY327717:WMY327717 WVU327717:WWU327717 M393253:AM393253 JI393253:KI393253 TE393253:UE393253 ADA393253:AEA393253 AMW393253:ANW393253 AWS393253:AXS393253 BGO393253:BHO393253 BQK393253:BRK393253 CAG393253:CBG393253 CKC393253:CLC393253 CTY393253:CUY393253 DDU393253:DEU393253 DNQ393253:DOQ393253 DXM393253:DYM393253 EHI393253:EII393253 ERE393253:ESE393253 FBA393253:FCA393253 FKW393253:FLW393253 FUS393253:FVS393253 GEO393253:GFO393253 GOK393253:GPK393253 GYG393253:GZG393253 HIC393253:HJC393253 HRY393253:HSY393253 IBU393253:ICU393253 ILQ393253:IMQ393253 IVM393253:IWM393253 JFI393253:JGI393253 JPE393253:JQE393253 JZA393253:KAA393253 KIW393253:KJW393253 KSS393253:KTS393253 LCO393253:LDO393253 LMK393253:LNK393253 LWG393253:LXG393253 MGC393253:MHC393253 MPY393253:MQY393253 MZU393253:NAU393253 NJQ393253:NKQ393253 NTM393253:NUM393253 ODI393253:OEI393253 ONE393253:OOE393253 OXA393253:OYA393253 PGW393253:PHW393253 PQS393253:PRS393253 QAO393253:QBO393253 QKK393253:QLK393253 QUG393253:QVG393253 REC393253:RFC393253 RNY393253:ROY393253 RXU393253:RYU393253 SHQ393253:SIQ393253 SRM393253:SSM393253 TBI393253:TCI393253 TLE393253:TME393253 TVA393253:TWA393253 UEW393253:UFW393253 UOS393253:UPS393253 UYO393253:UZO393253 VIK393253:VJK393253 VSG393253:VTG393253 WCC393253:WDC393253 WLY393253:WMY393253 WVU393253:WWU393253 M458789:AM458789 JI458789:KI458789 TE458789:UE458789 ADA458789:AEA458789 AMW458789:ANW458789 AWS458789:AXS458789 BGO458789:BHO458789 BQK458789:BRK458789 CAG458789:CBG458789 CKC458789:CLC458789 CTY458789:CUY458789 DDU458789:DEU458789 DNQ458789:DOQ458789 DXM458789:DYM458789 EHI458789:EII458789 ERE458789:ESE458789 FBA458789:FCA458789 FKW458789:FLW458789 FUS458789:FVS458789 GEO458789:GFO458789 GOK458789:GPK458789 GYG458789:GZG458789 HIC458789:HJC458789 HRY458789:HSY458789 IBU458789:ICU458789 ILQ458789:IMQ458789 IVM458789:IWM458789 JFI458789:JGI458789 JPE458789:JQE458789 JZA458789:KAA458789 KIW458789:KJW458789 KSS458789:KTS458789 LCO458789:LDO458789 LMK458789:LNK458789 LWG458789:LXG458789 MGC458789:MHC458789 MPY458789:MQY458789 MZU458789:NAU458789 NJQ458789:NKQ458789 NTM458789:NUM458789 ODI458789:OEI458789 ONE458789:OOE458789 OXA458789:OYA458789 PGW458789:PHW458789 PQS458789:PRS458789 QAO458789:QBO458789 QKK458789:QLK458789 QUG458789:QVG458789 REC458789:RFC458789 RNY458789:ROY458789 RXU458789:RYU458789 SHQ458789:SIQ458789 SRM458789:SSM458789 TBI458789:TCI458789 TLE458789:TME458789 TVA458789:TWA458789 UEW458789:UFW458789 UOS458789:UPS458789 UYO458789:UZO458789 VIK458789:VJK458789 VSG458789:VTG458789 WCC458789:WDC458789 WLY458789:WMY458789 WVU458789:WWU458789 M524325:AM524325 JI524325:KI524325 TE524325:UE524325 ADA524325:AEA524325 AMW524325:ANW524325 AWS524325:AXS524325 BGO524325:BHO524325 BQK524325:BRK524325 CAG524325:CBG524325 CKC524325:CLC524325 CTY524325:CUY524325 DDU524325:DEU524325 DNQ524325:DOQ524325 DXM524325:DYM524325 EHI524325:EII524325 ERE524325:ESE524325 FBA524325:FCA524325 FKW524325:FLW524325 FUS524325:FVS524325 GEO524325:GFO524325 GOK524325:GPK524325 GYG524325:GZG524325 HIC524325:HJC524325 HRY524325:HSY524325 IBU524325:ICU524325 ILQ524325:IMQ524325 IVM524325:IWM524325 JFI524325:JGI524325 JPE524325:JQE524325 JZA524325:KAA524325 KIW524325:KJW524325 KSS524325:KTS524325 LCO524325:LDO524325 LMK524325:LNK524325 LWG524325:LXG524325 MGC524325:MHC524325 MPY524325:MQY524325 MZU524325:NAU524325 NJQ524325:NKQ524325 NTM524325:NUM524325 ODI524325:OEI524325 ONE524325:OOE524325 OXA524325:OYA524325 PGW524325:PHW524325 PQS524325:PRS524325 QAO524325:QBO524325 QKK524325:QLK524325 QUG524325:QVG524325 REC524325:RFC524325 RNY524325:ROY524325 RXU524325:RYU524325 SHQ524325:SIQ524325 SRM524325:SSM524325 TBI524325:TCI524325 TLE524325:TME524325 TVA524325:TWA524325 UEW524325:UFW524325 UOS524325:UPS524325 UYO524325:UZO524325 VIK524325:VJK524325 VSG524325:VTG524325 WCC524325:WDC524325 WLY524325:WMY524325 WVU524325:WWU524325 M589861:AM589861 JI589861:KI589861 TE589861:UE589861 ADA589861:AEA589861 AMW589861:ANW589861 AWS589861:AXS589861 BGO589861:BHO589861 BQK589861:BRK589861 CAG589861:CBG589861 CKC589861:CLC589861 CTY589861:CUY589861 DDU589861:DEU589861 DNQ589861:DOQ589861 DXM589861:DYM589861 EHI589861:EII589861 ERE589861:ESE589861 FBA589861:FCA589861 FKW589861:FLW589861 FUS589861:FVS589861 GEO589861:GFO589861 GOK589861:GPK589861 GYG589861:GZG589861 HIC589861:HJC589861 HRY589861:HSY589861 IBU589861:ICU589861 ILQ589861:IMQ589861 IVM589861:IWM589861 JFI589861:JGI589861 JPE589861:JQE589861 JZA589861:KAA589861 KIW589861:KJW589861 KSS589861:KTS589861 LCO589861:LDO589861 LMK589861:LNK589861 LWG589861:LXG589861 MGC589861:MHC589861 MPY589861:MQY589861 MZU589861:NAU589861 NJQ589861:NKQ589861 NTM589861:NUM589861 ODI589861:OEI589861 ONE589861:OOE589861 OXA589861:OYA589861 PGW589861:PHW589861 PQS589861:PRS589861 QAO589861:QBO589861 QKK589861:QLK589861 QUG589861:QVG589861 REC589861:RFC589861 RNY589861:ROY589861 RXU589861:RYU589861 SHQ589861:SIQ589861 SRM589861:SSM589861 TBI589861:TCI589861 TLE589861:TME589861 TVA589861:TWA589861 UEW589861:UFW589861 UOS589861:UPS589861 UYO589861:UZO589861 VIK589861:VJK589861 VSG589861:VTG589861 WCC589861:WDC589861 WLY589861:WMY589861 WVU589861:WWU589861 M655397:AM655397 JI655397:KI655397 TE655397:UE655397 ADA655397:AEA655397 AMW655397:ANW655397 AWS655397:AXS655397 BGO655397:BHO655397 BQK655397:BRK655397 CAG655397:CBG655397 CKC655397:CLC655397 CTY655397:CUY655397 DDU655397:DEU655397 DNQ655397:DOQ655397 DXM655397:DYM655397 EHI655397:EII655397 ERE655397:ESE655397 FBA655397:FCA655397 FKW655397:FLW655397 FUS655397:FVS655397 GEO655397:GFO655397 GOK655397:GPK655397 GYG655397:GZG655397 HIC655397:HJC655397 HRY655397:HSY655397 IBU655397:ICU655397 ILQ655397:IMQ655397 IVM655397:IWM655397 JFI655397:JGI655397 JPE655397:JQE655397 JZA655397:KAA655397 KIW655397:KJW655397 KSS655397:KTS655397 LCO655397:LDO655397 LMK655397:LNK655397 LWG655397:LXG655397 MGC655397:MHC655397 MPY655397:MQY655397 MZU655397:NAU655397 NJQ655397:NKQ655397 NTM655397:NUM655397 ODI655397:OEI655397 ONE655397:OOE655397 OXA655397:OYA655397 PGW655397:PHW655397 PQS655397:PRS655397 QAO655397:QBO655397 QKK655397:QLK655397 QUG655397:QVG655397 REC655397:RFC655397 RNY655397:ROY655397 RXU655397:RYU655397 SHQ655397:SIQ655397 SRM655397:SSM655397 TBI655397:TCI655397 TLE655397:TME655397 TVA655397:TWA655397 UEW655397:UFW655397 UOS655397:UPS655397 UYO655397:UZO655397 VIK655397:VJK655397 VSG655397:VTG655397 WCC655397:WDC655397 WLY655397:WMY655397 WVU655397:WWU655397 M720933:AM720933 JI720933:KI720933 TE720933:UE720933 ADA720933:AEA720933 AMW720933:ANW720933 AWS720933:AXS720933 BGO720933:BHO720933 BQK720933:BRK720933 CAG720933:CBG720933 CKC720933:CLC720933 CTY720933:CUY720933 DDU720933:DEU720933 DNQ720933:DOQ720933 DXM720933:DYM720933 EHI720933:EII720933 ERE720933:ESE720933 FBA720933:FCA720933 FKW720933:FLW720933 FUS720933:FVS720933 GEO720933:GFO720933 GOK720933:GPK720933 GYG720933:GZG720933 HIC720933:HJC720933 HRY720933:HSY720933 IBU720933:ICU720933 ILQ720933:IMQ720933 IVM720933:IWM720933 JFI720933:JGI720933 JPE720933:JQE720933 JZA720933:KAA720933 KIW720933:KJW720933 KSS720933:KTS720933 LCO720933:LDO720933 LMK720933:LNK720933 LWG720933:LXG720933 MGC720933:MHC720933 MPY720933:MQY720933 MZU720933:NAU720933 NJQ720933:NKQ720933 NTM720933:NUM720933 ODI720933:OEI720933 ONE720933:OOE720933 OXA720933:OYA720933 PGW720933:PHW720933 PQS720933:PRS720933 QAO720933:QBO720933 QKK720933:QLK720933 QUG720933:QVG720933 REC720933:RFC720933 RNY720933:ROY720933 RXU720933:RYU720933 SHQ720933:SIQ720933 SRM720933:SSM720933 TBI720933:TCI720933 TLE720933:TME720933 TVA720933:TWA720933 UEW720933:UFW720933 UOS720933:UPS720933 UYO720933:UZO720933 VIK720933:VJK720933 VSG720933:VTG720933 WCC720933:WDC720933 WLY720933:WMY720933 WVU720933:WWU720933 M786469:AM786469 JI786469:KI786469 TE786469:UE786469 ADA786469:AEA786469 AMW786469:ANW786469 AWS786469:AXS786469 BGO786469:BHO786469 BQK786469:BRK786469 CAG786469:CBG786469 CKC786469:CLC786469 CTY786469:CUY786469 DDU786469:DEU786469 DNQ786469:DOQ786469 DXM786469:DYM786469 EHI786469:EII786469 ERE786469:ESE786469 FBA786469:FCA786469 FKW786469:FLW786469 FUS786469:FVS786469 GEO786469:GFO786469 GOK786469:GPK786469 GYG786469:GZG786469 HIC786469:HJC786469 HRY786469:HSY786469 IBU786469:ICU786469 ILQ786469:IMQ786469 IVM786469:IWM786469 JFI786469:JGI786469 JPE786469:JQE786469 JZA786469:KAA786469 KIW786469:KJW786469 KSS786469:KTS786469 LCO786469:LDO786469 LMK786469:LNK786469 LWG786469:LXG786469 MGC786469:MHC786469 MPY786469:MQY786469 MZU786469:NAU786469 NJQ786469:NKQ786469 NTM786469:NUM786469 ODI786469:OEI786469 ONE786469:OOE786469 OXA786469:OYA786469 PGW786469:PHW786469 PQS786469:PRS786469 QAO786469:QBO786469 QKK786469:QLK786469 QUG786469:QVG786469 REC786469:RFC786469 RNY786469:ROY786469 RXU786469:RYU786469 SHQ786469:SIQ786469 SRM786469:SSM786469 TBI786469:TCI786469 TLE786469:TME786469 TVA786469:TWA786469 UEW786469:UFW786469 UOS786469:UPS786469 UYO786469:UZO786469 VIK786469:VJK786469 VSG786469:VTG786469 WCC786469:WDC786469 WLY786469:WMY786469 WVU786469:WWU786469 M852005:AM852005 JI852005:KI852005 TE852005:UE852005 ADA852005:AEA852005 AMW852005:ANW852005 AWS852005:AXS852005 BGO852005:BHO852005 BQK852005:BRK852005 CAG852005:CBG852005 CKC852005:CLC852005 CTY852005:CUY852005 DDU852005:DEU852005 DNQ852005:DOQ852005 DXM852005:DYM852005 EHI852005:EII852005 ERE852005:ESE852005 FBA852005:FCA852005 FKW852005:FLW852005 FUS852005:FVS852005 GEO852005:GFO852005 GOK852005:GPK852005 GYG852005:GZG852005 HIC852005:HJC852005 HRY852005:HSY852005 IBU852005:ICU852005 ILQ852005:IMQ852005 IVM852005:IWM852005 JFI852005:JGI852005 JPE852005:JQE852005 JZA852005:KAA852005 KIW852005:KJW852005 KSS852005:KTS852005 LCO852005:LDO852005 LMK852005:LNK852005 LWG852005:LXG852005 MGC852005:MHC852005 MPY852005:MQY852005 MZU852005:NAU852005 NJQ852005:NKQ852005 NTM852005:NUM852005 ODI852005:OEI852005 ONE852005:OOE852005 OXA852005:OYA852005 PGW852005:PHW852005 PQS852005:PRS852005 QAO852005:QBO852005 QKK852005:QLK852005 QUG852005:QVG852005 REC852005:RFC852005 RNY852005:ROY852005 RXU852005:RYU852005 SHQ852005:SIQ852005 SRM852005:SSM852005 TBI852005:TCI852005 TLE852005:TME852005 TVA852005:TWA852005 UEW852005:UFW852005 UOS852005:UPS852005 UYO852005:UZO852005 VIK852005:VJK852005 VSG852005:VTG852005 WCC852005:WDC852005 WLY852005:WMY852005 WVU852005:WWU852005 M917541:AM917541 JI917541:KI917541 TE917541:UE917541 ADA917541:AEA917541 AMW917541:ANW917541 AWS917541:AXS917541 BGO917541:BHO917541 BQK917541:BRK917541 CAG917541:CBG917541 CKC917541:CLC917541 CTY917541:CUY917541 DDU917541:DEU917541 DNQ917541:DOQ917541 DXM917541:DYM917541 EHI917541:EII917541 ERE917541:ESE917541 FBA917541:FCA917541 FKW917541:FLW917541 FUS917541:FVS917541 GEO917541:GFO917541 GOK917541:GPK917541 GYG917541:GZG917541 HIC917541:HJC917541 HRY917541:HSY917541 IBU917541:ICU917541 ILQ917541:IMQ917541 IVM917541:IWM917541 JFI917541:JGI917541 JPE917541:JQE917541 JZA917541:KAA917541 KIW917541:KJW917541 KSS917541:KTS917541 LCO917541:LDO917541 LMK917541:LNK917541 LWG917541:LXG917541 MGC917541:MHC917541 MPY917541:MQY917541 MZU917541:NAU917541 NJQ917541:NKQ917541 NTM917541:NUM917541 ODI917541:OEI917541 ONE917541:OOE917541 OXA917541:OYA917541 PGW917541:PHW917541 PQS917541:PRS917541 QAO917541:QBO917541 QKK917541:QLK917541 QUG917541:QVG917541 REC917541:RFC917541 RNY917541:ROY917541 RXU917541:RYU917541 SHQ917541:SIQ917541 SRM917541:SSM917541 TBI917541:TCI917541 TLE917541:TME917541 TVA917541:TWA917541 UEW917541:UFW917541 UOS917541:UPS917541 UYO917541:UZO917541 VIK917541:VJK917541 VSG917541:VTG917541 WCC917541:WDC917541 WLY917541:WMY917541 WVU917541:WWU917541 M983077:AM983077 JI983077:KI983077 TE983077:UE983077 ADA983077:AEA983077 AMW983077:ANW983077 AWS983077:AXS983077 BGO983077:BHO983077 BQK983077:BRK983077 CAG983077:CBG983077 CKC983077:CLC983077 CTY983077:CUY983077 DDU983077:DEU983077 DNQ983077:DOQ983077 DXM983077:DYM983077 EHI983077:EII983077 ERE983077:ESE983077 FBA983077:FCA983077 FKW983077:FLW983077 FUS983077:FVS983077 GEO983077:GFO983077 GOK983077:GPK983077 GYG983077:GZG983077 HIC983077:HJC983077 HRY983077:HSY983077 IBU983077:ICU983077 ILQ983077:IMQ983077 IVM983077:IWM983077 JFI983077:JGI983077 JPE983077:JQE983077 JZA983077:KAA983077 KIW983077:KJW983077 KSS983077:KTS983077 LCO983077:LDO983077 LMK983077:LNK983077 LWG983077:LXG983077 MGC983077:MHC983077 MPY983077:MQY983077 MZU983077:NAU983077 NJQ983077:NKQ983077 NTM983077:NUM983077 ODI983077:OEI983077 ONE983077:OOE983077 OXA983077:OYA983077 PGW983077:PHW983077 PQS983077:PRS983077 QAO983077:QBO983077 QKK983077:QLK983077 QUG983077:QVG983077 REC983077:RFC983077 RNY983077:ROY983077 RXU983077:RYU983077 SHQ983077:SIQ983077 SRM983077:SSM983077 TBI983077:TCI983077 TLE983077:TME983077 TVA983077:TWA983077 UEW983077:UFW983077 UOS983077:UPS983077 UYO983077:UZO983077 VIK983077:VJK983077 VSG983077:VTG983077 WCC983077:WDC983077 WLY983077:WMY983077 WVU983077:WWU983077 J40:L49 JF40:JH49 TB40:TD49 ACX40:ACZ49 AMT40:AMV49 AWP40:AWR49 BGL40:BGN49 BQH40:BQJ49 CAD40:CAF49 CJZ40:CKB49 CTV40:CTX49 DDR40:DDT49 DNN40:DNP49 DXJ40:DXL49 EHF40:EHH49 ERB40:ERD49 FAX40:FAZ49 FKT40:FKV49 FUP40:FUR49 GEL40:GEN49 GOH40:GOJ49 GYD40:GYF49 HHZ40:HIB49 HRV40:HRX49 IBR40:IBT49 ILN40:ILP49 IVJ40:IVL49 JFF40:JFH49 JPB40:JPD49 JYX40:JYZ49 KIT40:KIV49 KSP40:KSR49 LCL40:LCN49 LMH40:LMJ49 LWD40:LWF49 MFZ40:MGB49 MPV40:MPX49 MZR40:MZT49 NJN40:NJP49 NTJ40:NTL49 ODF40:ODH49 ONB40:OND49 OWX40:OWZ49 PGT40:PGV49 PQP40:PQR49 QAL40:QAN49 QKH40:QKJ49 QUD40:QUF49 RDZ40:REB49 RNV40:RNX49 RXR40:RXT49 SHN40:SHP49 SRJ40:SRL49 TBF40:TBH49 TLB40:TLD49 TUX40:TUZ49 UET40:UEV49 UOP40:UOR49 UYL40:UYN49 VIH40:VIJ49 VSD40:VSF49 WBZ40:WCB49 WLV40:WLX49 WVR40:WVT49 J65576:L65585 JF65576:JH65585 TB65576:TD65585 ACX65576:ACZ65585 AMT65576:AMV65585 AWP65576:AWR65585 BGL65576:BGN65585 BQH65576:BQJ65585 CAD65576:CAF65585 CJZ65576:CKB65585 CTV65576:CTX65585 DDR65576:DDT65585 DNN65576:DNP65585 DXJ65576:DXL65585 EHF65576:EHH65585 ERB65576:ERD65585 FAX65576:FAZ65585 FKT65576:FKV65585 FUP65576:FUR65585 GEL65576:GEN65585 GOH65576:GOJ65585 GYD65576:GYF65585 HHZ65576:HIB65585 HRV65576:HRX65585 IBR65576:IBT65585 ILN65576:ILP65585 IVJ65576:IVL65585 JFF65576:JFH65585 JPB65576:JPD65585 JYX65576:JYZ65585 KIT65576:KIV65585 KSP65576:KSR65585 LCL65576:LCN65585 LMH65576:LMJ65585 LWD65576:LWF65585 MFZ65576:MGB65585 MPV65576:MPX65585 MZR65576:MZT65585 NJN65576:NJP65585 NTJ65576:NTL65585 ODF65576:ODH65585 ONB65576:OND65585 OWX65576:OWZ65585 PGT65576:PGV65585 PQP65576:PQR65585 QAL65576:QAN65585 QKH65576:QKJ65585 QUD65576:QUF65585 RDZ65576:REB65585 RNV65576:RNX65585 RXR65576:RXT65585 SHN65576:SHP65585 SRJ65576:SRL65585 TBF65576:TBH65585 TLB65576:TLD65585 TUX65576:TUZ65585 UET65576:UEV65585 UOP65576:UOR65585 UYL65576:UYN65585 VIH65576:VIJ65585 VSD65576:VSF65585 WBZ65576:WCB65585 WLV65576:WLX65585 WVR65576:WVT65585 J131112:L131121 JF131112:JH131121 TB131112:TD131121 ACX131112:ACZ131121 AMT131112:AMV131121 AWP131112:AWR131121 BGL131112:BGN131121 BQH131112:BQJ131121 CAD131112:CAF131121 CJZ131112:CKB131121 CTV131112:CTX131121 DDR131112:DDT131121 DNN131112:DNP131121 DXJ131112:DXL131121 EHF131112:EHH131121 ERB131112:ERD131121 FAX131112:FAZ131121 FKT131112:FKV131121 FUP131112:FUR131121 GEL131112:GEN131121 GOH131112:GOJ131121 GYD131112:GYF131121 HHZ131112:HIB131121 HRV131112:HRX131121 IBR131112:IBT131121 ILN131112:ILP131121 IVJ131112:IVL131121 JFF131112:JFH131121 JPB131112:JPD131121 JYX131112:JYZ131121 KIT131112:KIV131121 KSP131112:KSR131121 LCL131112:LCN131121 LMH131112:LMJ131121 LWD131112:LWF131121 MFZ131112:MGB131121 MPV131112:MPX131121 MZR131112:MZT131121 NJN131112:NJP131121 NTJ131112:NTL131121 ODF131112:ODH131121 ONB131112:OND131121 OWX131112:OWZ131121 PGT131112:PGV131121 PQP131112:PQR131121 QAL131112:QAN131121 QKH131112:QKJ131121 QUD131112:QUF131121 RDZ131112:REB131121 RNV131112:RNX131121 RXR131112:RXT131121 SHN131112:SHP131121 SRJ131112:SRL131121 TBF131112:TBH131121 TLB131112:TLD131121 TUX131112:TUZ131121 UET131112:UEV131121 UOP131112:UOR131121 UYL131112:UYN131121 VIH131112:VIJ131121 VSD131112:VSF131121 WBZ131112:WCB131121 WLV131112:WLX131121 WVR131112:WVT131121 J196648:L196657 JF196648:JH196657 TB196648:TD196657 ACX196648:ACZ196657 AMT196648:AMV196657 AWP196648:AWR196657 BGL196648:BGN196657 BQH196648:BQJ196657 CAD196648:CAF196657 CJZ196648:CKB196657 CTV196648:CTX196657 DDR196648:DDT196657 DNN196648:DNP196657 DXJ196648:DXL196657 EHF196648:EHH196657 ERB196648:ERD196657 FAX196648:FAZ196657 FKT196648:FKV196657 FUP196648:FUR196657 GEL196648:GEN196657 GOH196648:GOJ196657 GYD196648:GYF196657 HHZ196648:HIB196657 HRV196648:HRX196657 IBR196648:IBT196657 ILN196648:ILP196657 IVJ196648:IVL196657 JFF196648:JFH196657 JPB196648:JPD196657 JYX196648:JYZ196657 KIT196648:KIV196657 KSP196648:KSR196657 LCL196648:LCN196657 LMH196648:LMJ196657 LWD196648:LWF196657 MFZ196648:MGB196657 MPV196648:MPX196657 MZR196648:MZT196657 NJN196648:NJP196657 NTJ196648:NTL196657 ODF196648:ODH196657 ONB196648:OND196657 OWX196648:OWZ196657 PGT196648:PGV196657 PQP196648:PQR196657 QAL196648:QAN196657 QKH196648:QKJ196657 QUD196648:QUF196657 RDZ196648:REB196657 RNV196648:RNX196657 RXR196648:RXT196657 SHN196648:SHP196657 SRJ196648:SRL196657 TBF196648:TBH196657 TLB196648:TLD196657 TUX196648:TUZ196657 UET196648:UEV196657 UOP196648:UOR196657 UYL196648:UYN196657 VIH196648:VIJ196657 VSD196648:VSF196657 WBZ196648:WCB196657 WLV196648:WLX196657 WVR196648:WVT196657 J262184:L262193 JF262184:JH262193 TB262184:TD262193 ACX262184:ACZ262193 AMT262184:AMV262193 AWP262184:AWR262193 BGL262184:BGN262193 BQH262184:BQJ262193 CAD262184:CAF262193 CJZ262184:CKB262193 CTV262184:CTX262193 DDR262184:DDT262193 DNN262184:DNP262193 DXJ262184:DXL262193 EHF262184:EHH262193 ERB262184:ERD262193 FAX262184:FAZ262193 FKT262184:FKV262193 FUP262184:FUR262193 GEL262184:GEN262193 GOH262184:GOJ262193 GYD262184:GYF262193 HHZ262184:HIB262193 HRV262184:HRX262193 IBR262184:IBT262193 ILN262184:ILP262193 IVJ262184:IVL262193 JFF262184:JFH262193 JPB262184:JPD262193 JYX262184:JYZ262193 KIT262184:KIV262193 KSP262184:KSR262193 LCL262184:LCN262193 LMH262184:LMJ262193 LWD262184:LWF262193 MFZ262184:MGB262193 MPV262184:MPX262193 MZR262184:MZT262193 NJN262184:NJP262193 NTJ262184:NTL262193 ODF262184:ODH262193 ONB262184:OND262193 OWX262184:OWZ262193 PGT262184:PGV262193 PQP262184:PQR262193 QAL262184:QAN262193 QKH262184:QKJ262193 QUD262184:QUF262193 RDZ262184:REB262193 RNV262184:RNX262193 RXR262184:RXT262193 SHN262184:SHP262193 SRJ262184:SRL262193 TBF262184:TBH262193 TLB262184:TLD262193 TUX262184:TUZ262193 UET262184:UEV262193 UOP262184:UOR262193 UYL262184:UYN262193 VIH262184:VIJ262193 VSD262184:VSF262193 WBZ262184:WCB262193 WLV262184:WLX262193 WVR262184:WVT262193 J327720:L327729 JF327720:JH327729 TB327720:TD327729 ACX327720:ACZ327729 AMT327720:AMV327729 AWP327720:AWR327729 BGL327720:BGN327729 BQH327720:BQJ327729 CAD327720:CAF327729 CJZ327720:CKB327729 CTV327720:CTX327729 DDR327720:DDT327729 DNN327720:DNP327729 DXJ327720:DXL327729 EHF327720:EHH327729 ERB327720:ERD327729 FAX327720:FAZ327729 FKT327720:FKV327729 FUP327720:FUR327729 GEL327720:GEN327729 GOH327720:GOJ327729 GYD327720:GYF327729 HHZ327720:HIB327729 HRV327720:HRX327729 IBR327720:IBT327729 ILN327720:ILP327729 IVJ327720:IVL327729 JFF327720:JFH327729 JPB327720:JPD327729 JYX327720:JYZ327729 KIT327720:KIV327729 KSP327720:KSR327729 LCL327720:LCN327729 LMH327720:LMJ327729 LWD327720:LWF327729 MFZ327720:MGB327729 MPV327720:MPX327729 MZR327720:MZT327729 NJN327720:NJP327729 NTJ327720:NTL327729 ODF327720:ODH327729 ONB327720:OND327729 OWX327720:OWZ327729 PGT327720:PGV327729 PQP327720:PQR327729 QAL327720:QAN327729 QKH327720:QKJ327729 QUD327720:QUF327729 RDZ327720:REB327729 RNV327720:RNX327729 RXR327720:RXT327729 SHN327720:SHP327729 SRJ327720:SRL327729 TBF327720:TBH327729 TLB327720:TLD327729 TUX327720:TUZ327729 UET327720:UEV327729 UOP327720:UOR327729 UYL327720:UYN327729 VIH327720:VIJ327729 VSD327720:VSF327729 WBZ327720:WCB327729 WLV327720:WLX327729 WVR327720:WVT327729 J393256:L393265 JF393256:JH393265 TB393256:TD393265 ACX393256:ACZ393265 AMT393256:AMV393265 AWP393256:AWR393265 BGL393256:BGN393265 BQH393256:BQJ393265 CAD393256:CAF393265 CJZ393256:CKB393265 CTV393256:CTX393265 DDR393256:DDT393265 DNN393256:DNP393265 DXJ393256:DXL393265 EHF393256:EHH393265 ERB393256:ERD393265 FAX393256:FAZ393265 FKT393256:FKV393265 FUP393256:FUR393265 GEL393256:GEN393265 GOH393256:GOJ393265 GYD393256:GYF393265 HHZ393256:HIB393265 HRV393256:HRX393265 IBR393256:IBT393265 ILN393256:ILP393265 IVJ393256:IVL393265 JFF393256:JFH393265 JPB393256:JPD393265 JYX393256:JYZ393265 KIT393256:KIV393265 KSP393256:KSR393265 LCL393256:LCN393265 LMH393256:LMJ393265 LWD393256:LWF393265 MFZ393256:MGB393265 MPV393256:MPX393265 MZR393256:MZT393265 NJN393256:NJP393265 NTJ393256:NTL393265 ODF393256:ODH393265 ONB393256:OND393265 OWX393256:OWZ393265 PGT393256:PGV393265 PQP393256:PQR393265 QAL393256:QAN393265 QKH393256:QKJ393265 QUD393256:QUF393265 RDZ393256:REB393265 RNV393256:RNX393265 RXR393256:RXT393265 SHN393256:SHP393265 SRJ393256:SRL393265 TBF393256:TBH393265 TLB393256:TLD393265 TUX393256:TUZ393265 UET393256:UEV393265 UOP393256:UOR393265 UYL393256:UYN393265 VIH393256:VIJ393265 VSD393256:VSF393265 WBZ393256:WCB393265 WLV393256:WLX393265 WVR393256:WVT393265 J458792:L458801 JF458792:JH458801 TB458792:TD458801 ACX458792:ACZ458801 AMT458792:AMV458801 AWP458792:AWR458801 BGL458792:BGN458801 BQH458792:BQJ458801 CAD458792:CAF458801 CJZ458792:CKB458801 CTV458792:CTX458801 DDR458792:DDT458801 DNN458792:DNP458801 DXJ458792:DXL458801 EHF458792:EHH458801 ERB458792:ERD458801 FAX458792:FAZ458801 FKT458792:FKV458801 FUP458792:FUR458801 GEL458792:GEN458801 GOH458792:GOJ458801 GYD458792:GYF458801 HHZ458792:HIB458801 HRV458792:HRX458801 IBR458792:IBT458801 ILN458792:ILP458801 IVJ458792:IVL458801 JFF458792:JFH458801 JPB458792:JPD458801 JYX458792:JYZ458801 KIT458792:KIV458801 KSP458792:KSR458801 LCL458792:LCN458801 LMH458792:LMJ458801 LWD458792:LWF458801 MFZ458792:MGB458801 MPV458792:MPX458801 MZR458792:MZT458801 NJN458792:NJP458801 NTJ458792:NTL458801 ODF458792:ODH458801 ONB458792:OND458801 OWX458792:OWZ458801 PGT458792:PGV458801 PQP458792:PQR458801 QAL458792:QAN458801 QKH458792:QKJ458801 QUD458792:QUF458801 RDZ458792:REB458801 RNV458792:RNX458801 RXR458792:RXT458801 SHN458792:SHP458801 SRJ458792:SRL458801 TBF458792:TBH458801 TLB458792:TLD458801 TUX458792:TUZ458801 UET458792:UEV458801 UOP458792:UOR458801 UYL458792:UYN458801 VIH458792:VIJ458801 VSD458792:VSF458801 WBZ458792:WCB458801 WLV458792:WLX458801 WVR458792:WVT458801 J524328:L524337 JF524328:JH524337 TB524328:TD524337 ACX524328:ACZ524337 AMT524328:AMV524337 AWP524328:AWR524337 BGL524328:BGN524337 BQH524328:BQJ524337 CAD524328:CAF524337 CJZ524328:CKB524337 CTV524328:CTX524337 DDR524328:DDT524337 DNN524328:DNP524337 DXJ524328:DXL524337 EHF524328:EHH524337 ERB524328:ERD524337 FAX524328:FAZ524337 FKT524328:FKV524337 FUP524328:FUR524337 GEL524328:GEN524337 GOH524328:GOJ524337 GYD524328:GYF524337 HHZ524328:HIB524337 HRV524328:HRX524337 IBR524328:IBT524337 ILN524328:ILP524337 IVJ524328:IVL524337 JFF524328:JFH524337 JPB524328:JPD524337 JYX524328:JYZ524337 KIT524328:KIV524337 KSP524328:KSR524337 LCL524328:LCN524337 LMH524328:LMJ524337 LWD524328:LWF524337 MFZ524328:MGB524337 MPV524328:MPX524337 MZR524328:MZT524337 NJN524328:NJP524337 NTJ524328:NTL524337 ODF524328:ODH524337 ONB524328:OND524337 OWX524328:OWZ524337 PGT524328:PGV524337 PQP524328:PQR524337 QAL524328:QAN524337 QKH524328:QKJ524337 QUD524328:QUF524337 RDZ524328:REB524337 RNV524328:RNX524337 RXR524328:RXT524337 SHN524328:SHP524337 SRJ524328:SRL524337 TBF524328:TBH524337 TLB524328:TLD524337 TUX524328:TUZ524337 UET524328:UEV524337 UOP524328:UOR524337 UYL524328:UYN524337 VIH524328:VIJ524337 VSD524328:VSF524337 WBZ524328:WCB524337 WLV524328:WLX524337 WVR524328:WVT524337 J589864:L589873 JF589864:JH589873 TB589864:TD589873 ACX589864:ACZ589873 AMT589864:AMV589873 AWP589864:AWR589873 BGL589864:BGN589873 BQH589864:BQJ589873 CAD589864:CAF589873 CJZ589864:CKB589873 CTV589864:CTX589873 DDR589864:DDT589873 DNN589864:DNP589873 DXJ589864:DXL589873 EHF589864:EHH589873 ERB589864:ERD589873 FAX589864:FAZ589873 FKT589864:FKV589873 FUP589864:FUR589873 GEL589864:GEN589873 GOH589864:GOJ589873 GYD589864:GYF589873 HHZ589864:HIB589873 HRV589864:HRX589873 IBR589864:IBT589873 ILN589864:ILP589873 IVJ589864:IVL589873 JFF589864:JFH589873 JPB589864:JPD589873 JYX589864:JYZ589873 KIT589864:KIV589873 KSP589864:KSR589873 LCL589864:LCN589873 LMH589864:LMJ589873 LWD589864:LWF589873 MFZ589864:MGB589873 MPV589864:MPX589873 MZR589864:MZT589873 NJN589864:NJP589873 NTJ589864:NTL589873 ODF589864:ODH589873 ONB589864:OND589873 OWX589864:OWZ589873 PGT589864:PGV589873 PQP589864:PQR589873 QAL589864:QAN589873 QKH589864:QKJ589873 QUD589864:QUF589873 RDZ589864:REB589873 RNV589864:RNX589873 RXR589864:RXT589873 SHN589864:SHP589873 SRJ589864:SRL589873 TBF589864:TBH589873 TLB589864:TLD589873 TUX589864:TUZ589873 UET589864:UEV589873 UOP589864:UOR589873 UYL589864:UYN589873 VIH589864:VIJ589873 VSD589864:VSF589873 WBZ589864:WCB589873 WLV589864:WLX589873 WVR589864:WVT589873 J655400:L655409 JF655400:JH655409 TB655400:TD655409 ACX655400:ACZ655409 AMT655400:AMV655409 AWP655400:AWR655409 BGL655400:BGN655409 BQH655400:BQJ655409 CAD655400:CAF655409 CJZ655400:CKB655409 CTV655400:CTX655409 DDR655400:DDT655409 DNN655400:DNP655409 DXJ655400:DXL655409 EHF655400:EHH655409 ERB655400:ERD655409 FAX655400:FAZ655409 FKT655400:FKV655409 FUP655400:FUR655409 GEL655400:GEN655409 GOH655400:GOJ655409 GYD655400:GYF655409 HHZ655400:HIB655409 HRV655400:HRX655409 IBR655400:IBT655409 ILN655400:ILP655409 IVJ655400:IVL655409 JFF655400:JFH655409 JPB655400:JPD655409 JYX655400:JYZ655409 KIT655400:KIV655409 KSP655400:KSR655409 LCL655400:LCN655409 LMH655400:LMJ655409 LWD655400:LWF655409 MFZ655400:MGB655409 MPV655400:MPX655409 MZR655400:MZT655409 NJN655400:NJP655409 NTJ655400:NTL655409 ODF655400:ODH655409 ONB655400:OND655409 OWX655400:OWZ655409 PGT655400:PGV655409 PQP655400:PQR655409 QAL655400:QAN655409 QKH655400:QKJ655409 QUD655400:QUF655409 RDZ655400:REB655409 RNV655400:RNX655409 RXR655400:RXT655409 SHN655400:SHP655409 SRJ655400:SRL655409 TBF655400:TBH655409 TLB655400:TLD655409 TUX655400:TUZ655409 UET655400:UEV655409 UOP655400:UOR655409 UYL655400:UYN655409 VIH655400:VIJ655409 VSD655400:VSF655409 WBZ655400:WCB655409 WLV655400:WLX655409 WVR655400:WVT655409 J720936:L720945 JF720936:JH720945 TB720936:TD720945 ACX720936:ACZ720945 AMT720936:AMV720945 AWP720936:AWR720945 BGL720936:BGN720945 BQH720936:BQJ720945 CAD720936:CAF720945 CJZ720936:CKB720945 CTV720936:CTX720945 DDR720936:DDT720945 DNN720936:DNP720945 DXJ720936:DXL720945 EHF720936:EHH720945 ERB720936:ERD720945 FAX720936:FAZ720945 FKT720936:FKV720945 FUP720936:FUR720945 GEL720936:GEN720945 GOH720936:GOJ720945 GYD720936:GYF720945 HHZ720936:HIB720945 HRV720936:HRX720945 IBR720936:IBT720945 ILN720936:ILP720945 IVJ720936:IVL720945 JFF720936:JFH720945 JPB720936:JPD720945 JYX720936:JYZ720945 KIT720936:KIV720945 KSP720936:KSR720945 LCL720936:LCN720945 LMH720936:LMJ720945 LWD720936:LWF720945 MFZ720936:MGB720945 MPV720936:MPX720945 MZR720936:MZT720945 NJN720936:NJP720945 NTJ720936:NTL720945 ODF720936:ODH720945 ONB720936:OND720945 OWX720936:OWZ720945 PGT720936:PGV720945 PQP720936:PQR720945 QAL720936:QAN720945 QKH720936:QKJ720945 QUD720936:QUF720945 RDZ720936:REB720945 RNV720936:RNX720945 RXR720936:RXT720945 SHN720936:SHP720945 SRJ720936:SRL720945 TBF720936:TBH720945 TLB720936:TLD720945 TUX720936:TUZ720945 UET720936:UEV720945 UOP720936:UOR720945 UYL720936:UYN720945 VIH720936:VIJ720945 VSD720936:VSF720945 WBZ720936:WCB720945 WLV720936:WLX720945 WVR720936:WVT720945 J786472:L786481 JF786472:JH786481 TB786472:TD786481 ACX786472:ACZ786481 AMT786472:AMV786481 AWP786472:AWR786481 BGL786472:BGN786481 BQH786472:BQJ786481 CAD786472:CAF786481 CJZ786472:CKB786481 CTV786472:CTX786481 DDR786472:DDT786481 DNN786472:DNP786481 DXJ786472:DXL786481 EHF786472:EHH786481 ERB786472:ERD786481 FAX786472:FAZ786481 FKT786472:FKV786481 FUP786472:FUR786481 GEL786472:GEN786481 GOH786472:GOJ786481 GYD786472:GYF786481 HHZ786472:HIB786481 HRV786472:HRX786481 IBR786472:IBT786481 ILN786472:ILP786481 IVJ786472:IVL786481 JFF786472:JFH786481 JPB786472:JPD786481 JYX786472:JYZ786481 KIT786472:KIV786481 KSP786472:KSR786481 LCL786472:LCN786481 LMH786472:LMJ786481 LWD786472:LWF786481 MFZ786472:MGB786481 MPV786472:MPX786481 MZR786472:MZT786481 NJN786472:NJP786481 NTJ786472:NTL786481 ODF786472:ODH786481 ONB786472:OND786481 OWX786472:OWZ786481 PGT786472:PGV786481 PQP786472:PQR786481 QAL786472:QAN786481 QKH786472:QKJ786481 QUD786472:QUF786481 RDZ786472:REB786481 RNV786472:RNX786481 RXR786472:RXT786481 SHN786472:SHP786481 SRJ786472:SRL786481 TBF786472:TBH786481 TLB786472:TLD786481 TUX786472:TUZ786481 UET786472:UEV786481 UOP786472:UOR786481 UYL786472:UYN786481 VIH786472:VIJ786481 VSD786472:VSF786481 WBZ786472:WCB786481 WLV786472:WLX786481 WVR786472:WVT786481 J852008:L852017 JF852008:JH852017 TB852008:TD852017 ACX852008:ACZ852017 AMT852008:AMV852017 AWP852008:AWR852017 BGL852008:BGN852017 BQH852008:BQJ852017 CAD852008:CAF852017 CJZ852008:CKB852017 CTV852008:CTX852017 DDR852008:DDT852017 DNN852008:DNP852017 DXJ852008:DXL852017 EHF852008:EHH852017 ERB852008:ERD852017 FAX852008:FAZ852017 FKT852008:FKV852017 FUP852008:FUR852017 GEL852008:GEN852017 GOH852008:GOJ852017 GYD852008:GYF852017 HHZ852008:HIB852017 HRV852008:HRX852017 IBR852008:IBT852017 ILN852008:ILP852017 IVJ852008:IVL852017 JFF852008:JFH852017 JPB852008:JPD852017 JYX852008:JYZ852017 KIT852008:KIV852017 KSP852008:KSR852017 LCL852008:LCN852017 LMH852008:LMJ852017 LWD852008:LWF852017 MFZ852008:MGB852017 MPV852008:MPX852017 MZR852008:MZT852017 NJN852008:NJP852017 NTJ852008:NTL852017 ODF852008:ODH852017 ONB852008:OND852017 OWX852008:OWZ852017 PGT852008:PGV852017 PQP852008:PQR852017 QAL852008:QAN852017 QKH852008:QKJ852017 QUD852008:QUF852017 RDZ852008:REB852017 RNV852008:RNX852017 RXR852008:RXT852017 SHN852008:SHP852017 SRJ852008:SRL852017 TBF852008:TBH852017 TLB852008:TLD852017 TUX852008:TUZ852017 UET852008:UEV852017 UOP852008:UOR852017 UYL852008:UYN852017 VIH852008:VIJ852017 VSD852008:VSF852017 WBZ852008:WCB852017 WLV852008:WLX852017 WVR852008:WVT852017 J917544:L917553 JF917544:JH917553 TB917544:TD917553 ACX917544:ACZ917553 AMT917544:AMV917553 AWP917544:AWR917553 BGL917544:BGN917553 BQH917544:BQJ917553 CAD917544:CAF917553 CJZ917544:CKB917553 CTV917544:CTX917553 DDR917544:DDT917553 DNN917544:DNP917553 DXJ917544:DXL917553 EHF917544:EHH917553 ERB917544:ERD917553 FAX917544:FAZ917553 FKT917544:FKV917553 FUP917544:FUR917553 GEL917544:GEN917553 GOH917544:GOJ917553 GYD917544:GYF917553 HHZ917544:HIB917553 HRV917544:HRX917553 IBR917544:IBT917553 ILN917544:ILP917553 IVJ917544:IVL917553 JFF917544:JFH917553 JPB917544:JPD917553 JYX917544:JYZ917553 KIT917544:KIV917553 KSP917544:KSR917553 LCL917544:LCN917553 LMH917544:LMJ917553 LWD917544:LWF917553 MFZ917544:MGB917553 MPV917544:MPX917553 MZR917544:MZT917553 NJN917544:NJP917553 NTJ917544:NTL917553 ODF917544:ODH917553 ONB917544:OND917553 OWX917544:OWZ917553 PGT917544:PGV917553 PQP917544:PQR917553 QAL917544:QAN917553 QKH917544:QKJ917553 QUD917544:QUF917553 RDZ917544:REB917553 RNV917544:RNX917553 RXR917544:RXT917553 SHN917544:SHP917553 SRJ917544:SRL917553 TBF917544:TBH917553 TLB917544:TLD917553 TUX917544:TUZ917553 UET917544:UEV917553 UOP917544:UOR917553 UYL917544:UYN917553 VIH917544:VIJ917553 VSD917544:VSF917553 WBZ917544:WCB917553 WLV917544:WLX917553 WVR917544:WVT917553 J983080:L983089 JF983080:JH983089 TB983080:TD983089 ACX983080:ACZ983089 AMT983080:AMV983089 AWP983080:AWR983089 BGL983080:BGN983089 BQH983080:BQJ983089 CAD983080:CAF983089 CJZ983080:CKB983089 CTV983080:CTX983089 DDR983080:DDT983089 DNN983080:DNP983089 DXJ983080:DXL983089 EHF983080:EHH983089 ERB983080:ERD983089 FAX983080:FAZ983089 FKT983080:FKV983089 FUP983080:FUR983089 GEL983080:GEN983089 GOH983080:GOJ983089 GYD983080:GYF983089 HHZ983080:HIB983089 HRV983080:HRX983089 IBR983080:IBT983089 ILN983080:ILP983089 IVJ983080:IVL983089 JFF983080:JFH983089 JPB983080:JPD983089 JYX983080:JYZ983089 KIT983080:KIV983089 KSP983080:KSR983089 LCL983080:LCN983089 LMH983080:LMJ983089 LWD983080:LWF983089 MFZ983080:MGB983089 MPV983080:MPX983089 MZR983080:MZT983089 NJN983080:NJP983089 NTJ983080:NTL983089 ODF983080:ODH983089 ONB983080:OND983089 OWX983080:OWZ983089 PGT983080:PGV983089 PQP983080:PQR983089 QAL983080:QAN983089 QKH983080:QKJ983089 QUD983080:QUF983089 RDZ983080:REB983089 RNV983080:RNX983089 RXR983080:RXT983089 SHN983080:SHP983089 SRJ983080:SRL983089 TBF983080:TBH983089 TLB983080:TLD983089 TUX983080:TUZ983089 UET983080:UEV983089 UOP983080:UOR983089 UYL983080:UYN983089 VIH983080:VIJ983089 VSD983080:VSF983089 WBZ983080:WCB983089 WLV983080:WLX983089 WVR983080:WVT983089 J36:L37 JF36:JH37 TB36:TD37 ACX36:ACZ37 AMT36:AMV37 AWP36:AWR37 BGL36:BGN37 BQH36:BQJ37 CAD36:CAF37 CJZ36:CKB37 CTV36:CTX37 DDR36:DDT37 DNN36:DNP37 DXJ36:DXL37 EHF36:EHH37 ERB36:ERD37 FAX36:FAZ37 FKT36:FKV37 FUP36:FUR37 GEL36:GEN37 GOH36:GOJ37 GYD36:GYF37 HHZ36:HIB37 HRV36:HRX37 IBR36:IBT37 ILN36:ILP37 IVJ36:IVL37 JFF36:JFH37 JPB36:JPD37 JYX36:JYZ37 KIT36:KIV37 KSP36:KSR37 LCL36:LCN37 LMH36:LMJ37 LWD36:LWF37 MFZ36:MGB37 MPV36:MPX37 MZR36:MZT37 NJN36:NJP37 NTJ36:NTL37 ODF36:ODH37 ONB36:OND37 OWX36:OWZ37 PGT36:PGV37 PQP36:PQR37 QAL36:QAN37 QKH36:QKJ37 QUD36:QUF37 RDZ36:REB37 RNV36:RNX37 RXR36:RXT37 SHN36:SHP37 SRJ36:SRL37 TBF36:TBH37 TLB36:TLD37 TUX36:TUZ37 UET36:UEV37 UOP36:UOR37 UYL36:UYN37 VIH36:VIJ37 VSD36:VSF37 WBZ36:WCB37 WLV36:WLX37 WVR36:WVT37 J65572:L65573 JF65572:JH65573 TB65572:TD65573 ACX65572:ACZ65573 AMT65572:AMV65573 AWP65572:AWR65573 BGL65572:BGN65573 BQH65572:BQJ65573 CAD65572:CAF65573 CJZ65572:CKB65573 CTV65572:CTX65573 DDR65572:DDT65573 DNN65572:DNP65573 DXJ65572:DXL65573 EHF65572:EHH65573 ERB65572:ERD65573 FAX65572:FAZ65573 FKT65572:FKV65573 FUP65572:FUR65573 GEL65572:GEN65573 GOH65572:GOJ65573 GYD65572:GYF65573 HHZ65572:HIB65573 HRV65572:HRX65573 IBR65572:IBT65573 ILN65572:ILP65573 IVJ65572:IVL65573 JFF65572:JFH65573 JPB65572:JPD65573 JYX65572:JYZ65573 KIT65572:KIV65573 KSP65572:KSR65573 LCL65572:LCN65573 LMH65572:LMJ65573 LWD65572:LWF65573 MFZ65572:MGB65573 MPV65572:MPX65573 MZR65572:MZT65573 NJN65572:NJP65573 NTJ65572:NTL65573 ODF65572:ODH65573 ONB65572:OND65573 OWX65572:OWZ65573 PGT65572:PGV65573 PQP65572:PQR65573 QAL65572:QAN65573 QKH65572:QKJ65573 QUD65572:QUF65573 RDZ65572:REB65573 RNV65572:RNX65573 RXR65572:RXT65573 SHN65572:SHP65573 SRJ65572:SRL65573 TBF65572:TBH65573 TLB65572:TLD65573 TUX65572:TUZ65573 UET65572:UEV65573 UOP65572:UOR65573 UYL65572:UYN65573 VIH65572:VIJ65573 VSD65572:VSF65573 WBZ65572:WCB65573 WLV65572:WLX65573 WVR65572:WVT65573 J131108:L131109 JF131108:JH131109 TB131108:TD131109 ACX131108:ACZ131109 AMT131108:AMV131109 AWP131108:AWR131109 BGL131108:BGN131109 BQH131108:BQJ131109 CAD131108:CAF131109 CJZ131108:CKB131109 CTV131108:CTX131109 DDR131108:DDT131109 DNN131108:DNP131109 DXJ131108:DXL131109 EHF131108:EHH131109 ERB131108:ERD131109 FAX131108:FAZ131109 FKT131108:FKV131109 FUP131108:FUR131109 GEL131108:GEN131109 GOH131108:GOJ131109 GYD131108:GYF131109 HHZ131108:HIB131109 HRV131108:HRX131109 IBR131108:IBT131109 ILN131108:ILP131109 IVJ131108:IVL131109 JFF131108:JFH131109 JPB131108:JPD131109 JYX131108:JYZ131109 KIT131108:KIV131109 KSP131108:KSR131109 LCL131108:LCN131109 LMH131108:LMJ131109 LWD131108:LWF131109 MFZ131108:MGB131109 MPV131108:MPX131109 MZR131108:MZT131109 NJN131108:NJP131109 NTJ131108:NTL131109 ODF131108:ODH131109 ONB131108:OND131109 OWX131108:OWZ131109 PGT131108:PGV131109 PQP131108:PQR131109 QAL131108:QAN131109 QKH131108:QKJ131109 QUD131108:QUF131109 RDZ131108:REB131109 RNV131108:RNX131109 RXR131108:RXT131109 SHN131108:SHP131109 SRJ131108:SRL131109 TBF131108:TBH131109 TLB131108:TLD131109 TUX131108:TUZ131109 UET131108:UEV131109 UOP131108:UOR131109 UYL131108:UYN131109 VIH131108:VIJ131109 VSD131108:VSF131109 WBZ131108:WCB131109 WLV131108:WLX131109 WVR131108:WVT131109 J196644:L196645 JF196644:JH196645 TB196644:TD196645 ACX196644:ACZ196645 AMT196644:AMV196645 AWP196644:AWR196645 BGL196644:BGN196645 BQH196644:BQJ196645 CAD196644:CAF196645 CJZ196644:CKB196645 CTV196644:CTX196645 DDR196644:DDT196645 DNN196644:DNP196645 DXJ196644:DXL196645 EHF196644:EHH196645 ERB196644:ERD196645 FAX196644:FAZ196645 FKT196644:FKV196645 FUP196644:FUR196645 GEL196644:GEN196645 GOH196644:GOJ196645 GYD196644:GYF196645 HHZ196644:HIB196645 HRV196644:HRX196645 IBR196644:IBT196645 ILN196644:ILP196645 IVJ196644:IVL196645 JFF196644:JFH196645 JPB196644:JPD196645 JYX196644:JYZ196645 KIT196644:KIV196645 KSP196644:KSR196645 LCL196644:LCN196645 LMH196644:LMJ196645 LWD196644:LWF196645 MFZ196644:MGB196645 MPV196644:MPX196645 MZR196644:MZT196645 NJN196644:NJP196645 NTJ196644:NTL196645 ODF196644:ODH196645 ONB196644:OND196645 OWX196644:OWZ196645 PGT196644:PGV196645 PQP196644:PQR196645 QAL196644:QAN196645 QKH196644:QKJ196645 QUD196644:QUF196645 RDZ196644:REB196645 RNV196644:RNX196645 RXR196644:RXT196645 SHN196644:SHP196645 SRJ196644:SRL196645 TBF196644:TBH196645 TLB196644:TLD196645 TUX196644:TUZ196645 UET196644:UEV196645 UOP196644:UOR196645 UYL196644:UYN196645 VIH196644:VIJ196645 VSD196644:VSF196645 WBZ196644:WCB196645 WLV196644:WLX196645 WVR196644:WVT196645 J262180:L262181 JF262180:JH262181 TB262180:TD262181 ACX262180:ACZ262181 AMT262180:AMV262181 AWP262180:AWR262181 BGL262180:BGN262181 BQH262180:BQJ262181 CAD262180:CAF262181 CJZ262180:CKB262181 CTV262180:CTX262181 DDR262180:DDT262181 DNN262180:DNP262181 DXJ262180:DXL262181 EHF262180:EHH262181 ERB262180:ERD262181 FAX262180:FAZ262181 FKT262180:FKV262181 FUP262180:FUR262181 GEL262180:GEN262181 GOH262180:GOJ262181 GYD262180:GYF262181 HHZ262180:HIB262181 HRV262180:HRX262181 IBR262180:IBT262181 ILN262180:ILP262181 IVJ262180:IVL262181 JFF262180:JFH262181 JPB262180:JPD262181 JYX262180:JYZ262181 KIT262180:KIV262181 KSP262180:KSR262181 LCL262180:LCN262181 LMH262180:LMJ262181 LWD262180:LWF262181 MFZ262180:MGB262181 MPV262180:MPX262181 MZR262180:MZT262181 NJN262180:NJP262181 NTJ262180:NTL262181 ODF262180:ODH262181 ONB262180:OND262181 OWX262180:OWZ262181 PGT262180:PGV262181 PQP262180:PQR262181 QAL262180:QAN262181 QKH262180:QKJ262181 QUD262180:QUF262181 RDZ262180:REB262181 RNV262180:RNX262181 RXR262180:RXT262181 SHN262180:SHP262181 SRJ262180:SRL262181 TBF262180:TBH262181 TLB262180:TLD262181 TUX262180:TUZ262181 UET262180:UEV262181 UOP262180:UOR262181 UYL262180:UYN262181 VIH262180:VIJ262181 VSD262180:VSF262181 WBZ262180:WCB262181 WLV262180:WLX262181 WVR262180:WVT262181 J327716:L327717 JF327716:JH327717 TB327716:TD327717 ACX327716:ACZ327717 AMT327716:AMV327717 AWP327716:AWR327717 BGL327716:BGN327717 BQH327716:BQJ327717 CAD327716:CAF327717 CJZ327716:CKB327717 CTV327716:CTX327717 DDR327716:DDT327717 DNN327716:DNP327717 DXJ327716:DXL327717 EHF327716:EHH327717 ERB327716:ERD327717 FAX327716:FAZ327717 FKT327716:FKV327717 FUP327716:FUR327717 GEL327716:GEN327717 GOH327716:GOJ327717 GYD327716:GYF327717 HHZ327716:HIB327717 HRV327716:HRX327717 IBR327716:IBT327717 ILN327716:ILP327717 IVJ327716:IVL327717 JFF327716:JFH327717 JPB327716:JPD327717 JYX327716:JYZ327717 KIT327716:KIV327717 KSP327716:KSR327717 LCL327716:LCN327717 LMH327716:LMJ327717 LWD327716:LWF327717 MFZ327716:MGB327717 MPV327716:MPX327717 MZR327716:MZT327717 NJN327716:NJP327717 NTJ327716:NTL327717 ODF327716:ODH327717 ONB327716:OND327717 OWX327716:OWZ327717 PGT327716:PGV327717 PQP327716:PQR327717 QAL327716:QAN327717 QKH327716:QKJ327717 QUD327716:QUF327717 RDZ327716:REB327717 RNV327716:RNX327717 RXR327716:RXT327717 SHN327716:SHP327717 SRJ327716:SRL327717 TBF327716:TBH327717 TLB327716:TLD327717 TUX327716:TUZ327717 UET327716:UEV327717 UOP327716:UOR327717 UYL327716:UYN327717 VIH327716:VIJ327717 VSD327716:VSF327717 WBZ327716:WCB327717 WLV327716:WLX327717 WVR327716:WVT327717 J393252:L393253 JF393252:JH393253 TB393252:TD393253 ACX393252:ACZ393253 AMT393252:AMV393253 AWP393252:AWR393253 BGL393252:BGN393253 BQH393252:BQJ393253 CAD393252:CAF393253 CJZ393252:CKB393253 CTV393252:CTX393253 DDR393252:DDT393253 DNN393252:DNP393253 DXJ393252:DXL393253 EHF393252:EHH393253 ERB393252:ERD393253 FAX393252:FAZ393253 FKT393252:FKV393253 FUP393252:FUR393253 GEL393252:GEN393253 GOH393252:GOJ393253 GYD393252:GYF393253 HHZ393252:HIB393253 HRV393252:HRX393253 IBR393252:IBT393253 ILN393252:ILP393253 IVJ393252:IVL393253 JFF393252:JFH393253 JPB393252:JPD393253 JYX393252:JYZ393253 KIT393252:KIV393253 KSP393252:KSR393253 LCL393252:LCN393253 LMH393252:LMJ393253 LWD393252:LWF393253 MFZ393252:MGB393253 MPV393252:MPX393253 MZR393252:MZT393253 NJN393252:NJP393253 NTJ393252:NTL393253 ODF393252:ODH393253 ONB393252:OND393253 OWX393252:OWZ393253 PGT393252:PGV393253 PQP393252:PQR393253 QAL393252:QAN393253 QKH393252:QKJ393253 QUD393252:QUF393253 RDZ393252:REB393253 RNV393252:RNX393253 RXR393252:RXT393253 SHN393252:SHP393253 SRJ393252:SRL393253 TBF393252:TBH393253 TLB393252:TLD393253 TUX393252:TUZ393253 UET393252:UEV393253 UOP393252:UOR393253 UYL393252:UYN393253 VIH393252:VIJ393253 VSD393252:VSF393253 WBZ393252:WCB393253 WLV393252:WLX393253 WVR393252:WVT393253 J458788:L458789 JF458788:JH458789 TB458788:TD458789 ACX458788:ACZ458789 AMT458788:AMV458789 AWP458788:AWR458789 BGL458788:BGN458789 BQH458788:BQJ458789 CAD458788:CAF458789 CJZ458788:CKB458789 CTV458788:CTX458789 DDR458788:DDT458789 DNN458788:DNP458789 DXJ458788:DXL458789 EHF458788:EHH458789 ERB458788:ERD458789 FAX458788:FAZ458789 FKT458788:FKV458789 FUP458788:FUR458789 GEL458788:GEN458789 GOH458788:GOJ458789 GYD458788:GYF458789 HHZ458788:HIB458789 HRV458788:HRX458789 IBR458788:IBT458789 ILN458788:ILP458789 IVJ458788:IVL458789 JFF458788:JFH458789 JPB458788:JPD458789 JYX458788:JYZ458789 KIT458788:KIV458789 KSP458788:KSR458789 LCL458788:LCN458789 LMH458788:LMJ458789 LWD458788:LWF458789 MFZ458788:MGB458789 MPV458788:MPX458789 MZR458788:MZT458789 NJN458788:NJP458789 NTJ458788:NTL458789 ODF458788:ODH458789 ONB458788:OND458789 OWX458788:OWZ458789 PGT458788:PGV458789 PQP458788:PQR458789 QAL458788:QAN458789 QKH458788:QKJ458789 QUD458788:QUF458789 RDZ458788:REB458789 RNV458788:RNX458789 RXR458788:RXT458789 SHN458788:SHP458789 SRJ458788:SRL458789 TBF458788:TBH458789 TLB458788:TLD458789 TUX458788:TUZ458789 UET458788:UEV458789 UOP458788:UOR458789 UYL458788:UYN458789 VIH458788:VIJ458789 VSD458788:VSF458789 WBZ458788:WCB458789 WLV458788:WLX458789 WVR458788:WVT458789 J524324:L524325 JF524324:JH524325 TB524324:TD524325 ACX524324:ACZ524325 AMT524324:AMV524325 AWP524324:AWR524325 BGL524324:BGN524325 BQH524324:BQJ524325 CAD524324:CAF524325 CJZ524324:CKB524325 CTV524324:CTX524325 DDR524324:DDT524325 DNN524324:DNP524325 DXJ524324:DXL524325 EHF524324:EHH524325 ERB524324:ERD524325 FAX524324:FAZ524325 FKT524324:FKV524325 FUP524324:FUR524325 GEL524324:GEN524325 GOH524324:GOJ524325 GYD524324:GYF524325 HHZ524324:HIB524325 HRV524324:HRX524325 IBR524324:IBT524325 ILN524324:ILP524325 IVJ524324:IVL524325 JFF524324:JFH524325 JPB524324:JPD524325 JYX524324:JYZ524325 KIT524324:KIV524325 KSP524324:KSR524325 LCL524324:LCN524325 LMH524324:LMJ524325 LWD524324:LWF524325 MFZ524324:MGB524325 MPV524324:MPX524325 MZR524324:MZT524325 NJN524324:NJP524325 NTJ524324:NTL524325 ODF524324:ODH524325 ONB524324:OND524325 OWX524324:OWZ524325 PGT524324:PGV524325 PQP524324:PQR524325 QAL524324:QAN524325 QKH524324:QKJ524325 QUD524324:QUF524325 RDZ524324:REB524325 RNV524324:RNX524325 RXR524324:RXT524325 SHN524324:SHP524325 SRJ524324:SRL524325 TBF524324:TBH524325 TLB524324:TLD524325 TUX524324:TUZ524325 UET524324:UEV524325 UOP524324:UOR524325 UYL524324:UYN524325 VIH524324:VIJ524325 VSD524324:VSF524325 WBZ524324:WCB524325 WLV524324:WLX524325 WVR524324:WVT524325 J589860:L589861 JF589860:JH589861 TB589860:TD589861 ACX589860:ACZ589861 AMT589860:AMV589861 AWP589860:AWR589861 BGL589860:BGN589861 BQH589860:BQJ589861 CAD589860:CAF589861 CJZ589860:CKB589861 CTV589860:CTX589861 DDR589860:DDT589861 DNN589860:DNP589861 DXJ589860:DXL589861 EHF589860:EHH589861 ERB589860:ERD589861 FAX589860:FAZ589861 FKT589860:FKV589861 FUP589860:FUR589861 GEL589860:GEN589861 GOH589860:GOJ589861 GYD589860:GYF589861 HHZ589860:HIB589861 HRV589860:HRX589861 IBR589860:IBT589861 ILN589860:ILP589861 IVJ589860:IVL589861 JFF589860:JFH589861 JPB589860:JPD589861 JYX589860:JYZ589861 KIT589860:KIV589861 KSP589860:KSR589861 LCL589860:LCN589861 LMH589860:LMJ589861 LWD589860:LWF589861 MFZ589860:MGB589861 MPV589860:MPX589861 MZR589860:MZT589861 NJN589860:NJP589861 NTJ589860:NTL589861 ODF589860:ODH589861 ONB589860:OND589861 OWX589860:OWZ589861 PGT589860:PGV589861 PQP589860:PQR589861 QAL589860:QAN589861 QKH589860:QKJ589861 QUD589860:QUF589861 RDZ589860:REB589861 RNV589860:RNX589861 RXR589860:RXT589861 SHN589860:SHP589861 SRJ589860:SRL589861 TBF589860:TBH589861 TLB589860:TLD589861 TUX589860:TUZ589861 UET589860:UEV589861 UOP589860:UOR589861 UYL589860:UYN589861 VIH589860:VIJ589861 VSD589860:VSF589861 WBZ589860:WCB589861 WLV589860:WLX589861 WVR589860:WVT589861 J655396:L655397 JF655396:JH655397 TB655396:TD655397 ACX655396:ACZ655397 AMT655396:AMV655397 AWP655396:AWR655397 BGL655396:BGN655397 BQH655396:BQJ655397 CAD655396:CAF655397 CJZ655396:CKB655397 CTV655396:CTX655397 DDR655396:DDT655397 DNN655396:DNP655397 DXJ655396:DXL655397 EHF655396:EHH655397 ERB655396:ERD655397 FAX655396:FAZ655397 FKT655396:FKV655397 FUP655396:FUR655397 GEL655396:GEN655397 GOH655396:GOJ655397 GYD655396:GYF655397 HHZ655396:HIB655397 HRV655396:HRX655397 IBR655396:IBT655397 ILN655396:ILP655397 IVJ655396:IVL655397 JFF655396:JFH655397 JPB655396:JPD655397 JYX655396:JYZ655397 KIT655396:KIV655397 KSP655396:KSR655397 LCL655396:LCN655397 LMH655396:LMJ655397 LWD655396:LWF655397 MFZ655396:MGB655397 MPV655396:MPX655397 MZR655396:MZT655397 NJN655396:NJP655397 NTJ655396:NTL655397 ODF655396:ODH655397 ONB655396:OND655397 OWX655396:OWZ655397 PGT655396:PGV655397 PQP655396:PQR655397 QAL655396:QAN655397 QKH655396:QKJ655397 QUD655396:QUF655397 RDZ655396:REB655397 RNV655396:RNX655397 RXR655396:RXT655397 SHN655396:SHP655397 SRJ655396:SRL655397 TBF655396:TBH655397 TLB655396:TLD655397 TUX655396:TUZ655397 UET655396:UEV655397 UOP655396:UOR655397 UYL655396:UYN655397 VIH655396:VIJ655397 VSD655396:VSF655397 WBZ655396:WCB655397 WLV655396:WLX655397 WVR655396:WVT655397 J720932:L720933 JF720932:JH720933 TB720932:TD720933 ACX720932:ACZ720933 AMT720932:AMV720933 AWP720932:AWR720933 BGL720932:BGN720933 BQH720932:BQJ720933 CAD720932:CAF720933 CJZ720932:CKB720933 CTV720932:CTX720933 DDR720932:DDT720933 DNN720932:DNP720933 DXJ720932:DXL720933 EHF720932:EHH720933 ERB720932:ERD720933 FAX720932:FAZ720933 FKT720932:FKV720933 FUP720932:FUR720933 GEL720932:GEN720933 GOH720932:GOJ720933 GYD720932:GYF720933 HHZ720932:HIB720933 HRV720932:HRX720933 IBR720932:IBT720933 ILN720932:ILP720933 IVJ720932:IVL720933 JFF720932:JFH720933 JPB720932:JPD720933 JYX720932:JYZ720933 KIT720932:KIV720933 KSP720932:KSR720933 LCL720932:LCN720933 LMH720932:LMJ720933 LWD720932:LWF720933 MFZ720932:MGB720933 MPV720932:MPX720933 MZR720932:MZT720933 NJN720932:NJP720933 NTJ720932:NTL720933 ODF720932:ODH720933 ONB720932:OND720933 OWX720932:OWZ720933 PGT720932:PGV720933 PQP720932:PQR720933 QAL720932:QAN720933 QKH720932:QKJ720933 QUD720932:QUF720933 RDZ720932:REB720933 RNV720932:RNX720933 RXR720932:RXT720933 SHN720932:SHP720933 SRJ720932:SRL720933 TBF720932:TBH720933 TLB720932:TLD720933 TUX720932:TUZ720933 UET720932:UEV720933 UOP720932:UOR720933 UYL720932:UYN720933 VIH720932:VIJ720933 VSD720932:VSF720933 WBZ720932:WCB720933 WLV720932:WLX720933 WVR720932:WVT720933 J786468:L786469 JF786468:JH786469 TB786468:TD786469 ACX786468:ACZ786469 AMT786468:AMV786469 AWP786468:AWR786469 BGL786468:BGN786469 BQH786468:BQJ786469 CAD786468:CAF786469 CJZ786468:CKB786469 CTV786468:CTX786469 DDR786468:DDT786469 DNN786468:DNP786469 DXJ786468:DXL786469 EHF786468:EHH786469 ERB786468:ERD786469 FAX786468:FAZ786469 FKT786468:FKV786469 FUP786468:FUR786469 GEL786468:GEN786469 GOH786468:GOJ786469 GYD786468:GYF786469 HHZ786468:HIB786469 HRV786468:HRX786469 IBR786468:IBT786469 ILN786468:ILP786469 IVJ786468:IVL786469 JFF786468:JFH786469 JPB786468:JPD786469 JYX786468:JYZ786469 KIT786468:KIV786469 KSP786468:KSR786469 LCL786468:LCN786469 LMH786468:LMJ786469 LWD786468:LWF786469 MFZ786468:MGB786469 MPV786468:MPX786469 MZR786468:MZT786469 NJN786468:NJP786469 NTJ786468:NTL786469 ODF786468:ODH786469 ONB786468:OND786469 OWX786468:OWZ786469 PGT786468:PGV786469 PQP786468:PQR786469 QAL786468:QAN786469 QKH786468:QKJ786469 QUD786468:QUF786469 RDZ786468:REB786469 RNV786468:RNX786469 RXR786468:RXT786469 SHN786468:SHP786469 SRJ786468:SRL786469 TBF786468:TBH786469 TLB786468:TLD786469 TUX786468:TUZ786469 UET786468:UEV786469 UOP786468:UOR786469 UYL786468:UYN786469 VIH786468:VIJ786469 VSD786468:VSF786469 WBZ786468:WCB786469 WLV786468:WLX786469 WVR786468:WVT786469 J852004:L852005 JF852004:JH852005 TB852004:TD852005 ACX852004:ACZ852005 AMT852004:AMV852005 AWP852004:AWR852005 BGL852004:BGN852005 BQH852004:BQJ852005 CAD852004:CAF852005 CJZ852004:CKB852005 CTV852004:CTX852005 DDR852004:DDT852005 DNN852004:DNP852005 DXJ852004:DXL852005 EHF852004:EHH852005 ERB852004:ERD852005 FAX852004:FAZ852005 FKT852004:FKV852005 FUP852004:FUR852005 GEL852004:GEN852005 GOH852004:GOJ852005 GYD852004:GYF852005 HHZ852004:HIB852005 HRV852004:HRX852005 IBR852004:IBT852005 ILN852004:ILP852005 IVJ852004:IVL852005 JFF852004:JFH852005 JPB852004:JPD852005 JYX852004:JYZ852005 KIT852004:KIV852005 KSP852004:KSR852005 LCL852004:LCN852005 LMH852004:LMJ852005 LWD852004:LWF852005 MFZ852004:MGB852005 MPV852004:MPX852005 MZR852004:MZT852005 NJN852004:NJP852005 NTJ852004:NTL852005 ODF852004:ODH852005 ONB852004:OND852005 OWX852004:OWZ852005 PGT852004:PGV852005 PQP852004:PQR852005 QAL852004:QAN852005 QKH852004:QKJ852005 QUD852004:QUF852005 RDZ852004:REB852005 RNV852004:RNX852005 RXR852004:RXT852005 SHN852004:SHP852005 SRJ852004:SRL852005 TBF852004:TBH852005 TLB852004:TLD852005 TUX852004:TUZ852005 UET852004:UEV852005 UOP852004:UOR852005 UYL852004:UYN852005 VIH852004:VIJ852005 VSD852004:VSF852005 WBZ852004:WCB852005 WLV852004:WLX852005 WVR852004:WVT852005 J917540:L917541 JF917540:JH917541 TB917540:TD917541 ACX917540:ACZ917541 AMT917540:AMV917541 AWP917540:AWR917541 BGL917540:BGN917541 BQH917540:BQJ917541 CAD917540:CAF917541 CJZ917540:CKB917541 CTV917540:CTX917541 DDR917540:DDT917541 DNN917540:DNP917541 DXJ917540:DXL917541 EHF917540:EHH917541 ERB917540:ERD917541 FAX917540:FAZ917541 FKT917540:FKV917541 FUP917540:FUR917541 GEL917540:GEN917541 GOH917540:GOJ917541 GYD917540:GYF917541 HHZ917540:HIB917541 HRV917540:HRX917541 IBR917540:IBT917541 ILN917540:ILP917541 IVJ917540:IVL917541 JFF917540:JFH917541 JPB917540:JPD917541 JYX917540:JYZ917541 KIT917540:KIV917541 KSP917540:KSR917541 LCL917540:LCN917541 LMH917540:LMJ917541 LWD917540:LWF917541 MFZ917540:MGB917541 MPV917540:MPX917541 MZR917540:MZT917541 NJN917540:NJP917541 NTJ917540:NTL917541 ODF917540:ODH917541 ONB917540:OND917541 OWX917540:OWZ917541 PGT917540:PGV917541 PQP917540:PQR917541 QAL917540:QAN917541 QKH917540:QKJ917541 QUD917540:QUF917541 RDZ917540:REB917541 RNV917540:RNX917541 RXR917540:RXT917541 SHN917540:SHP917541 SRJ917540:SRL917541 TBF917540:TBH917541 TLB917540:TLD917541 TUX917540:TUZ917541 UET917540:UEV917541 UOP917540:UOR917541 UYL917540:UYN917541 VIH917540:VIJ917541 VSD917540:VSF917541 WBZ917540:WCB917541 WLV917540:WLX917541 WVR917540:WVT917541 J983076:L983077 JF983076:JH983077 TB983076:TD983077 ACX983076:ACZ983077 AMT983076:AMV983077 AWP983076:AWR983077 BGL983076:BGN983077 BQH983076:BQJ983077 CAD983076:CAF983077 CJZ983076:CKB983077 CTV983076:CTX983077 DDR983076:DDT983077 DNN983076:DNP983077 DXJ983076:DXL983077 EHF983076:EHH983077 ERB983076:ERD983077 FAX983076:FAZ983077 FKT983076:FKV983077 FUP983076:FUR983077 GEL983076:GEN983077 GOH983076:GOJ983077 GYD983076:GYF983077 HHZ983076:HIB983077 HRV983076:HRX983077 IBR983076:IBT983077 ILN983076:ILP983077 IVJ983076:IVL983077 JFF983076:JFH983077 JPB983076:JPD983077 JYX983076:JYZ983077 KIT983076:KIV983077 KSP983076:KSR983077 LCL983076:LCN983077 LMH983076:LMJ983077 LWD983076:LWF983077 MFZ983076:MGB983077 MPV983076:MPX983077 MZR983076:MZT983077 NJN983076:NJP983077 NTJ983076:NTL983077 ODF983076:ODH983077 ONB983076:OND983077 OWX983076:OWZ983077 PGT983076:PGV983077 PQP983076:PQR983077 QAL983076:QAN983077 QKH983076:QKJ983077 QUD983076:QUF983077 RDZ983076:REB983077 RNV983076:RNX983077 RXR983076:RXT983077 SHN983076:SHP983077 SRJ983076:SRL983077 TBF983076:TBH983077 TLB983076:TLD983077 TUX983076:TUZ983077 UET983076:UEV983077 UOP983076:UOR983077 UYL983076:UYN983077 VIH983076:VIJ983077 VSD983076:VSF983077 WBZ983076:WCB983077 WLV983076:WLX983077 WVR983076:WVT983077 AP49:BI49 KL49:LE49 UH49:VA49 AED49:AEW49 ANZ49:AOS49 AXV49:AYO49 BHR49:BIK49 BRN49:BSG49 CBJ49:CCC49 CLF49:CLY49 CVB49:CVU49 DEX49:DFQ49 DOT49:DPM49 DYP49:DZI49 EIL49:EJE49 ESH49:ETA49 FCD49:FCW49 FLZ49:FMS49 FVV49:FWO49 GFR49:GGK49 GPN49:GQG49 GZJ49:HAC49 HJF49:HJY49 HTB49:HTU49 ICX49:IDQ49 IMT49:INM49 IWP49:IXI49 JGL49:JHE49 JQH49:JRA49 KAD49:KAW49 KJZ49:KKS49 KTV49:KUO49 LDR49:LEK49 LNN49:LOG49 LXJ49:LYC49 MHF49:MHY49 MRB49:MRU49 NAX49:NBQ49 NKT49:NLM49 NUP49:NVI49 OEL49:OFE49 OOH49:OPA49 OYD49:OYW49 PHZ49:PIS49 PRV49:PSO49 QBR49:QCK49 QLN49:QMG49 QVJ49:QWC49 RFF49:RFY49 RPB49:RPU49 RYX49:RZQ49 SIT49:SJM49 SSP49:STI49 TCL49:TDE49 TMH49:TNA49 TWD49:TWW49 UFZ49:UGS49 UPV49:UQO49 UZR49:VAK49 VJN49:VKG49 VTJ49:VUC49 WDF49:WDY49 WNB49:WNU49 WWX49:WXQ49 AP65585:BI65585 KL65585:LE65585 UH65585:VA65585 AED65585:AEW65585 ANZ65585:AOS65585 AXV65585:AYO65585 BHR65585:BIK65585 BRN65585:BSG65585 CBJ65585:CCC65585 CLF65585:CLY65585 CVB65585:CVU65585 DEX65585:DFQ65585 DOT65585:DPM65585 DYP65585:DZI65585 EIL65585:EJE65585 ESH65585:ETA65585 FCD65585:FCW65585 FLZ65585:FMS65585 FVV65585:FWO65585 GFR65585:GGK65585 GPN65585:GQG65585 GZJ65585:HAC65585 HJF65585:HJY65585 HTB65585:HTU65585 ICX65585:IDQ65585 IMT65585:INM65585 IWP65585:IXI65585 JGL65585:JHE65585 JQH65585:JRA65585 KAD65585:KAW65585 KJZ65585:KKS65585 KTV65585:KUO65585 LDR65585:LEK65585 LNN65585:LOG65585 LXJ65585:LYC65585 MHF65585:MHY65585 MRB65585:MRU65585 NAX65585:NBQ65585 NKT65585:NLM65585 NUP65585:NVI65585 OEL65585:OFE65585 OOH65585:OPA65585 OYD65585:OYW65585 PHZ65585:PIS65585 PRV65585:PSO65585 QBR65585:QCK65585 QLN65585:QMG65585 QVJ65585:QWC65585 RFF65585:RFY65585 RPB65585:RPU65585 RYX65585:RZQ65585 SIT65585:SJM65585 SSP65585:STI65585 TCL65585:TDE65585 TMH65585:TNA65585 TWD65585:TWW65585 UFZ65585:UGS65585 UPV65585:UQO65585 UZR65585:VAK65585 VJN65585:VKG65585 VTJ65585:VUC65585 WDF65585:WDY65585 WNB65585:WNU65585 WWX65585:WXQ65585 AP131121:BI131121 KL131121:LE131121 UH131121:VA131121 AED131121:AEW131121 ANZ131121:AOS131121 AXV131121:AYO131121 BHR131121:BIK131121 BRN131121:BSG131121 CBJ131121:CCC131121 CLF131121:CLY131121 CVB131121:CVU131121 DEX131121:DFQ131121 DOT131121:DPM131121 DYP131121:DZI131121 EIL131121:EJE131121 ESH131121:ETA131121 FCD131121:FCW131121 FLZ131121:FMS131121 FVV131121:FWO131121 GFR131121:GGK131121 GPN131121:GQG131121 GZJ131121:HAC131121 HJF131121:HJY131121 HTB131121:HTU131121 ICX131121:IDQ131121 IMT131121:INM131121 IWP131121:IXI131121 JGL131121:JHE131121 JQH131121:JRA131121 KAD131121:KAW131121 KJZ131121:KKS131121 KTV131121:KUO131121 LDR131121:LEK131121 LNN131121:LOG131121 LXJ131121:LYC131121 MHF131121:MHY131121 MRB131121:MRU131121 NAX131121:NBQ131121 NKT131121:NLM131121 NUP131121:NVI131121 OEL131121:OFE131121 OOH131121:OPA131121 OYD131121:OYW131121 PHZ131121:PIS131121 PRV131121:PSO131121 QBR131121:QCK131121 QLN131121:QMG131121 QVJ131121:QWC131121 RFF131121:RFY131121 RPB131121:RPU131121 RYX131121:RZQ131121 SIT131121:SJM131121 SSP131121:STI131121 TCL131121:TDE131121 TMH131121:TNA131121 TWD131121:TWW131121 UFZ131121:UGS131121 UPV131121:UQO131121 UZR131121:VAK131121 VJN131121:VKG131121 VTJ131121:VUC131121 WDF131121:WDY131121 WNB131121:WNU131121 WWX131121:WXQ131121 AP196657:BI196657 KL196657:LE196657 UH196657:VA196657 AED196657:AEW196657 ANZ196657:AOS196657 AXV196657:AYO196657 BHR196657:BIK196657 BRN196657:BSG196657 CBJ196657:CCC196657 CLF196657:CLY196657 CVB196657:CVU196657 DEX196657:DFQ196657 DOT196657:DPM196657 DYP196657:DZI196657 EIL196657:EJE196657 ESH196657:ETA196657 FCD196657:FCW196657 FLZ196657:FMS196657 FVV196657:FWO196657 GFR196657:GGK196657 GPN196657:GQG196657 GZJ196657:HAC196657 HJF196657:HJY196657 HTB196657:HTU196657 ICX196657:IDQ196657 IMT196657:INM196657 IWP196657:IXI196657 JGL196657:JHE196657 JQH196657:JRA196657 KAD196657:KAW196657 KJZ196657:KKS196657 KTV196657:KUO196657 LDR196657:LEK196657 LNN196657:LOG196657 LXJ196657:LYC196657 MHF196657:MHY196657 MRB196657:MRU196657 NAX196657:NBQ196657 NKT196657:NLM196657 NUP196657:NVI196657 OEL196657:OFE196657 OOH196657:OPA196657 OYD196657:OYW196657 PHZ196657:PIS196657 PRV196657:PSO196657 QBR196657:QCK196657 QLN196657:QMG196657 QVJ196657:QWC196657 RFF196657:RFY196657 RPB196657:RPU196657 RYX196657:RZQ196657 SIT196657:SJM196657 SSP196657:STI196657 TCL196657:TDE196657 TMH196657:TNA196657 TWD196657:TWW196657 UFZ196657:UGS196657 UPV196657:UQO196657 UZR196657:VAK196657 VJN196657:VKG196657 VTJ196657:VUC196657 WDF196657:WDY196657 WNB196657:WNU196657 WWX196657:WXQ196657 AP262193:BI262193 KL262193:LE262193 UH262193:VA262193 AED262193:AEW262193 ANZ262193:AOS262193 AXV262193:AYO262193 BHR262193:BIK262193 BRN262193:BSG262193 CBJ262193:CCC262193 CLF262193:CLY262193 CVB262193:CVU262193 DEX262193:DFQ262193 DOT262193:DPM262193 DYP262193:DZI262193 EIL262193:EJE262193 ESH262193:ETA262193 FCD262193:FCW262193 FLZ262193:FMS262193 FVV262193:FWO262193 GFR262193:GGK262193 GPN262193:GQG262193 GZJ262193:HAC262193 HJF262193:HJY262193 HTB262193:HTU262193 ICX262193:IDQ262193 IMT262193:INM262193 IWP262193:IXI262193 JGL262193:JHE262193 JQH262193:JRA262193 KAD262193:KAW262193 KJZ262193:KKS262193 KTV262193:KUO262193 LDR262193:LEK262193 LNN262193:LOG262193 LXJ262193:LYC262193 MHF262193:MHY262193 MRB262193:MRU262193 NAX262193:NBQ262193 NKT262193:NLM262193 NUP262193:NVI262193 OEL262193:OFE262193 OOH262193:OPA262193 OYD262193:OYW262193 PHZ262193:PIS262193 PRV262193:PSO262193 QBR262193:QCK262193 QLN262193:QMG262193 QVJ262193:QWC262193 RFF262193:RFY262193 RPB262193:RPU262193 RYX262193:RZQ262193 SIT262193:SJM262193 SSP262193:STI262193 TCL262193:TDE262193 TMH262193:TNA262193 TWD262193:TWW262193 UFZ262193:UGS262193 UPV262193:UQO262193 UZR262193:VAK262193 VJN262193:VKG262193 VTJ262193:VUC262193 WDF262193:WDY262193 WNB262193:WNU262193 WWX262193:WXQ262193 AP327729:BI327729 KL327729:LE327729 UH327729:VA327729 AED327729:AEW327729 ANZ327729:AOS327729 AXV327729:AYO327729 BHR327729:BIK327729 BRN327729:BSG327729 CBJ327729:CCC327729 CLF327729:CLY327729 CVB327729:CVU327729 DEX327729:DFQ327729 DOT327729:DPM327729 DYP327729:DZI327729 EIL327729:EJE327729 ESH327729:ETA327729 FCD327729:FCW327729 FLZ327729:FMS327729 FVV327729:FWO327729 GFR327729:GGK327729 GPN327729:GQG327729 GZJ327729:HAC327729 HJF327729:HJY327729 HTB327729:HTU327729 ICX327729:IDQ327729 IMT327729:INM327729 IWP327729:IXI327729 JGL327729:JHE327729 JQH327729:JRA327729 KAD327729:KAW327729 KJZ327729:KKS327729 KTV327729:KUO327729 LDR327729:LEK327729 LNN327729:LOG327729 LXJ327729:LYC327729 MHF327729:MHY327729 MRB327729:MRU327729 NAX327729:NBQ327729 NKT327729:NLM327729 NUP327729:NVI327729 OEL327729:OFE327729 OOH327729:OPA327729 OYD327729:OYW327729 PHZ327729:PIS327729 PRV327729:PSO327729 QBR327729:QCK327729 QLN327729:QMG327729 QVJ327729:QWC327729 RFF327729:RFY327729 RPB327729:RPU327729 RYX327729:RZQ327729 SIT327729:SJM327729 SSP327729:STI327729 TCL327729:TDE327729 TMH327729:TNA327729 TWD327729:TWW327729 UFZ327729:UGS327729 UPV327729:UQO327729 UZR327729:VAK327729 VJN327729:VKG327729 VTJ327729:VUC327729 WDF327729:WDY327729 WNB327729:WNU327729 WWX327729:WXQ327729 AP393265:BI393265 KL393265:LE393265 UH393265:VA393265 AED393265:AEW393265 ANZ393265:AOS393265 AXV393265:AYO393265 BHR393265:BIK393265 BRN393265:BSG393265 CBJ393265:CCC393265 CLF393265:CLY393265 CVB393265:CVU393265 DEX393265:DFQ393265 DOT393265:DPM393265 DYP393265:DZI393265 EIL393265:EJE393265 ESH393265:ETA393265 FCD393265:FCW393265 FLZ393265:FMS393265 FVV393265:FWO393265 GFR393265:GGK393265 GPN393265:GQG393265 GZJ393265:HAC393265 HJF393265:HJY393265 HTB393265:HTU393265 ICX393265:IDQ393265 IMT393265:INM393265 IWP393265:IXI393265 JGL393265:JHE393265 JQH393265:JRA393265 KAD393265:KAW393265 KJZ393265:KKS393265 KTV393265:KUO393265 LDR393265:LEK393265 LNN393265:LOG393265 LXJ393265:LYC393265 MHF393265:MHY393265 MRB393265:MRU393265 NAX393265:NBQ393265 NKT393265:NLM393265 NUP393265:NVI393265 OEL393265:OFE393265 OOH393265:OPA393265 OYD393265:OYW393265 PHZ393265:PIS393265 PRV393265:PSO393265 QBR393265:QCK393265 QLN393265:QMG393265 QVJ393265:QWC393265 RFF393265:RFY393265 RPB393265:RPU393265 RYX393265:RZQ393265 SIT393265:SJM393265 SSP393265:STI393265 TCL393265:TDE393265 TMH393265:TNA393265 TWD393265:TWW393265 UFZ393265:UGS393265 UPV393265:UQO393265 UZR393265:VAK393265 VJN393265:VKG393265 VTJ393265:VUC393265 WDF393265:WDY393265 WNB393265:WNU393265 WWX393265:WXQ393265 AP458801:BI458801 KL458801:LE458801 UH458801:VA458801 AED458801:AEW458801 ANZ458801:AOS458801 AXV458801:AYO458801 BHR458801:BIK458801 BRN458801:BSG458801 CBJ458801:CCC458801 CLF458801:CLY458801 CVB458801:CVU458801 DEX458801:DFQ458801 DOT458801:DPM458801 DYP458801:DZI458801 EIL458801:EJE458801 ESH458801:ETA458801 FCD458801:FCW458801 FLZ458801:FMS458801 FVV458801:FWO458801 GFR458801:GGK458801 GPN458801:GQG458801 GZJ458801:HAC458801 HJF458801:HJY458801 HTB458801:HTU458801 ICX458801:IDQ458801 IMT458801:INM458801 IWP458801:IXI458801 JGL458801:JHE458801 JQH458801:JRA458801 KAD458801:KAW458801 KJZ458801:KKS458801 KTV458801:KUO458801 LDR458801:LEK458801 LNN458801:LOG458801 LXJ458801:LYC458801 MHF458801:MHY458801 MRB458801:MRU458801 NAX458801:NBQ458801 NKT458801:NLM458801 NUP458801:NVI458801 OEL458801:OFE458801 OOH458801:OPA458801 OYD458801:OYW458801 PHZ458801:PIS458801 PRV458801:PSO458801 QBR458801:QCK458801 QLN458801:QMG458801 QVJ458801:QWC458801 RFF458801:RFY458801 RPB458801:RPU458801 RYX458801:RZQ458801 SIT458801:SJM458801 SSP458801:STI458801 TCL458801:TDE458801 TMH458801:TNA458801 TWD458801:TWW458801 UFZ458801:UGS458801 UPV458801:UQO458801 UZR458801:VAK458801 VJN458801:VKG458801 VTJ458801:VUC458801 WDF458801:WDY458801 WNB458801:WNU458801 WWX458801:WXQ458801 AP524337:BI524337 KL524337:LE524337 UH524337:VA524337 AED524337:AEW524337 ANZ524337:AOS524337 AXV524337:AYO524337 BHR524337:BIK524337 BRN524337:BSG524337 CBJ524337:CCC524337 CLF524337:CLY524337 CVB524337:CVU524337 DEX524337:DFQ524337 DOT524337:DPM524337 DYP524337:DZI524337 EIL524337:EJE524337 ESH524337:ETA524337 FCD524337:FCW524337 FLZ524337:FMS524337 FVV524337:FWO524337 GFR524337:GGK524337 GPN524337:GQG524337 GZJ524337:HAC524337 HJF524337:HJY524337 HTB524337:HTU524337 ICX524337:IDQ524337 IMT524337:INM524337 IWP524337:IXI524337 JGL524337:JHE524337 JQH524337:JRA524337 KAD524337:KAW524337 KJZ524337:KKS524337 KTV524337:KUO524337 LDR524337:LEK524337 LNN524337:LOG524337 LXJ524337:LYC524337 MHF524337:MHY524337 MRB524337:MRU524337 NAX524337:NBQ524337 NKT524337:NLM524337 NUP524337:NVI524337 OEL524337:OFE524337 OOH524337:OPA524337 OYD524337:OYW524337 PHZ524337:PIS524337 PRV524337:PSO524337 QBR524337:QCK524337 QLN524337:QMG524337 QVJ524337:QWC524337 RFF524337:RFY524337 RPB524337:RPU524337 RYX524337:RZQ524337 SIT524337:SJM524337 SSP524337:STI524337 TCL524337:TDE524337 TMH524337:TNA524337 TWD524337:TWW524337 UFZ524337:UGS524337 UPV524337:UQO524337 UZR524337:VAK524337 VJN524337:VKG524337 VTJ524337:VUC524337 WDF524337:WDY524337 WNB524337:WNU524337 WWX524337:WXQ524337 AP589873:BI589873 KL589873:LE589873 UH589873:VA589873 AED589873:AEW589873 ANZ589873:AOS589873 AXV589873:AYO589873 BHR589873:BIK589873 BRN589873:BSG589873 CBJ589873:CCC589873 CLF589873:CLY589873 CVB589873:CVU589873 DEX589873:DFQ589873 DOT589873:DPM589873 DYP589873:DZI589873 EIL589873:EJE589873 ESH589873:ETA589873 FCD589873:FCW589873 FLZ589873:FMS589873 FVV589873:FWO589873 GFR589873:GGK589873 GPN589873:GQG589873 GZJ589873:HAC589873 HJF589873:HJY589873 HTB589873:HTU589873 ICX589873:IDQ589873 IMT589873:INM589873 IWP589873:IXI589873 JGL589873:JHE589873 JQH589873:JRA589873 KAD589873:KAW589873 KJZ589873:KKS589873 KTV589873:KUO589873 LDR589873:LEK589873 LNN589873:LOG589873 LXJ589873:LYC589873 MHF589873:MHY589873 MRB589873:MRU589873 NAX589873:NBQ589873 NKT589873:NLM589873 NUP589873:NVI589873 OEL589873:OFE589873 OOH589873:OPA589873 OYD589873:OYW589873 PHZ589873:PIS589873 PRV589873:PSO589873 QBR589873:QCK589873 QLN589873:QMG589873 QVJ589873:QWC589873 RFF589873:RFY589873 RPB589873:RPU589873 RYX589873:RZQ589873 SIT589873:SJM589873 SSP589873:STI589873 TCL589873:TDE589873 TMH589873:TNA589873 TWD589873:TWW589873 UFZ589873:UGS589873 UPV589873:UQO589873 UZR589873:VAK589873 VJN589873:VKG589873 VTJ589873:VUC589873 WDF589873:WDY589873 WNB589873:WNU589873 WWX589873:WXQ589873 AP655409:BI655409 KL655409:LE655409 UH655409:VA655409 AED655409:AEW655409 ANZ655409:AOS655409 AXV655409:AYO655409 BHR655409:BIK655409 BRN655409:BSG655409 CBJ655409:CCC655409 CLF655409:CLY655409 CVB655409:CVU655409 DEX655409:DFQ655409 DOT655409:DPM655409 DYP655409:DZI655409 EIL655409:EJE655409 ESH655409:ETA655409 FCD655409:FCW655409 FLZ655409:FMS655409 FVV655409:FWO655409 GFR655409:GGK655409 GPN655409:GQG655409 GZJ655409:HAC655409 HJF655409:HJY655409 HTB655409:HTU655409 ICX655409:IDQ655409 IMT655409:INM655409 IWP655409:IXI655409 JGL655409:JHE655409 JQH655409:JRA655409 KAD655409:KAW655409 KJZ655409:KKS655409 KTV655409:KUO655409 LDR655409:LEK655409 LNN655409:LOG655409 LXJ655409:LYC655409 MHF655409:MHY655409 MRB655409:MRU655409 NAX655409:NBQ655409 NKT655409:NLM655409 NUP655409:NVI655409 OEL655409:OFE655409 OOH655409:OPA655409 OYD655409:OYW655409 PHZ655409:PIS655409 PRV655409:PSO655409 QBR655409:QCK655409 QLN655409:QMG655409 QVJ655409:QWC655409 RFF655409:RFY655409 RPB655409:RPU655409 RYX655409:RZQ655409 SIT655409:SJM655409 SSP655409:STI655409 TCL655409:TDE655409 TMH655409:TNA655409 TWD655409:TWW655409 UFZ655409:UGS655409 UPV655409:UQO655409 UZR655409:VAK655409 VJN655409:VKG655409 VTJ655409:VUC655409 WDF655409:WDY655409 WNB655409:WNU655409 WWX655409:WXQ655409 AP720945:BI720945 KL720945:LE720945 UH720945:VA720945 AED720945:AEW720945 ANZ720945:AOS720945 AXV720945:AYO720945 BHR720945:BIK720945 BRN720945:BSG720945 CBJ720945:CCC720945 CLF720945:CLY720945 CVB720945:CVU720945 DEX720945:DFQ720945 DOT720945:DPM720945 DYP720945:DZI720945 EIL720945:EJE720945 ESH720945:ETA720945 FCD720945:FCW720945 FLZ720945:FMS720945 FVV720945:FWO720945 GFR720945:GGK720945 GPN720945:GQG720945 GZJ720945:HAC720945 HJF720945:HJY720945 HTB720945:HTU720945 ICX720945:IDQ720945 IMT720945:INM720945 IWP720945:IXI720945 JGL720945:JHE720945 JQH720945:JRA720945 KAD720945:KAW720945 KJZ720945:KKS720945 KTV720945:KUO720945 LDR720945:LEK720945 LNN720945:LOG720945 LXJ720945:LYC720945 MHF720945:MHY720945 MRB720945:MRU720945 NAX720945:NBQ720945 NKT720945:NLM720945 NUP720945:NVI720945 OEL720945:OFE720945 OOH720945:OPA720945 OYD720945:OYW720945 PHZ720945:PIS720945 PRV720945:PSO720945 QBR720945:QCK720945 QLN720945:QMG720945 QVJ720945:QWC720945 RFF720945:RFY720945 RPB720945:RPU720945 RYX720945:RZQ720945 SIT720945:SJM720945 SSP720945:STI720945 TCL720945:TDE720945 TMH720945:TNA720945 TWD720945:TWW720945 UFZ720945:UGS720945 UPV720945:UQO720945 UZR720945:VAK720945 VJN720945:VKG720945 VTJ720945:VUC720945 WDF720945:WDY720945 WNB720945:WNU720945 WWX720945:WXQ720945 AP786481:BI786481 KL786481:LE786481 UH786481:VA786481 AED786481:AEW786481 ANZ786481:AOS786481 AXV786481:AYO786481 BHR786481:BIK786481 BRN786481:BSG786481 CBJ786481:CCC786481 CLF786481:CLY786481 CVB786481:CVU786481 DEX786481:DFQ786481 DOT786481:DPM786481 DYP786481:DZI786481 EIL786481:EJE786481 ESH786481:ETA786481 FCD786481:FCW786481 FLZ786481:FMS786481 FVV786481:FWO786481 GFR786481:GGK786481 GPN786481:GQG786481 GZJ786481:HAC786481 HJF786481:HJY786481 HTB786481:HTU786481 ICX786481:IDQ786481 IMT786481:INM786481 IWP786481:IXI786481 JGL786481:JHE786481 JQH786481:JRA786481 KAD786481:KAW786481 KJZ786481:KKS786481 KTV786481:KUO786481 LDR786481:LEK786481 LNN786481:LOG786481 LXJ786481:LYC786481 MHF786481:MHY786481 MRB786481:MRU786481 NAX786481:NBQ786481 NKT786481:NLM786481 NUP786481:NVI786481 OEL786481:OFE786481 OOH786481:OPA786481 OYD786481:OYW786481 PHZ786481:PIS786481 PRV786481:PSO786481 QBR786481:QCK786481 QLN786481:QMG786481 QVJ786481:QWC786481 RFF786481:RFY786481 RPB786481:RPU786481 RYX786481:RZQ786481 SIT786481:SJM786481 SSP786481:STI786481 TCL786481:TDE786481 TMH786481:TNA786481 TWD786481:TWW786481 UFZ786481:UGS786481 UPV786481:UQO786481 UZR786481:VAK786481 VJN786481:VKG786481 VTJ786481:VUC786481 WDF786481:WDY786481 WNB786481:WNU786481 WWX786481:WXQ786481 AP852017:BI852017 KL852017:LE852017 UH852017:VA852017 AED852017:AEW852017 ANZ852017:AOS852017 AXV852017:AYO852017 BHR852017:BIK852017 BRN852017:BSG852017 CBJ852017:CCC852017 CLF852017:CLY852017 CVB852017:CVU852017 DEX852017:DFQ852017 DOT852017:DPM852017 DYP852017:DZI852017 EIL852017:EJE852017 ESH852017:ETA852017 FCD852017:FCW852017 FLZ852017:FMS852017 FVV852017:FWO852017 GFR852017:GGK852017 GPN852017:GQG852017 GZJ852017:HAC852017 HJF852017:HJY852017 HTB852017:HTU852017 ICX852017:IDQ852017 IMT852017:INM852017 IWP852017:IXI852017 JGL852017:JHE852017 JQH852017:JRA852017 KAD852017:KAW852017 KJZ852017:KKS852017 KTV852017:KUO852017 LDR852017:LEK852017 LNN852017:LOG852017 LXJ852017:LYC852017 MHF852017:MHY852017 MRB852017:MRU852017 NAX852017:NBQ852017 NKT852017:NLM852017 NUP852017:NVI852017 OEL852017:OFE852017 OOH852017:OPA852017 OYD852017:OYW852017 PHZ852017:PIS852017 PRV852017:PSO852017 QBR852017:QCK852017 QLN852017:QMG852017 QVJ852017:QWC852017 RFF852017:RFY852017 RPB852017:RPU852017 RYX852017:RZQ852017 SIT852017:SJM852017 SSP852017:STI852017 TCL852017:TDE852017 TMH852017:TNA852017 TWD852017:TWW852017 UFZ852017:UGS852017 UPV852017:UQO852017 UZR852017:VAK852017 VJN852017:VKG852017 VTJ852017:VUC852017 WDF852017:WDY852017 WNB852017:WNU852017 WWX852017:WXQ852017 AP917553:BI917553 KL917553:LE917553 UH917553:VA917553 AED917553:AEW917553 ANZ917553:AOS917553 AXV917553:AYO917553 BHR917553:BIK917553 BRN917553:BSG917553 CBJ917553:CCC917553 CLF917553:CLY917553 CVB917553:CVU917553 DEX917553:DFQ917553 DOT917553:DPM917553 DYP917553:DZI917553 EIL917553:EJE917553 ESH917553:ETA917553 FCD917553:FCW917553 FLZ917553:FMS917553 FVV917553:FWO917553 GFR917553:GGK917553 GPN917553:GQG917553 GZJ917553:HAC917553 HJF917553:HJY917553 HTB917553:HTU917553 ICX917553:IDQ917553 IMT917553:INM917553 IWP917553:IXI917553 JGL917553:JHE917553 JQH917553:JRA917553 KAD917553:KAW917553 KJZ917553:KKS917553 KTV917553:KUO917553 LDR917553:LEK917553 LNN917553:LOG917553 LXJ917553:LYC917553 MHF917553:MHY917553 MRB917553:MRU917553 NAX917553:NBQ917553 NKT917553:NLM917553 NUP917553:NVI917553 OEL917553:OFE917553 OOH917553:OPA917553 OYD917553:OYW917553 PHZ917553:PIS917553 PRV917553:PSO917553 QBR917553:QCK917553 QLN917553:QMG917553 QVJ917553:QWC917553 RFF917553:RFY917553 RPB917553:RPU917553 RYX917553:RZQ917553 SIT917553:SJM917553 SSP917553:STI917553 TCL917553:TDE917553 TMH917553:TNA917553 TWD917553:TWW917553 UFZ917553:UGS917553 UPV917553:UQO917553 UZR917553:VAK917553 VJN917553:VKG917553 VTJ917553:VUC917553 WDF917553:WDY917553 WNB917553:WNU917553 WWX917553:WXQ917553 AP983089:BI983089 KL983089:LE983089 UH983089:VA983089 AED983089:AEW983089 ANZ983089:AOS983089 AXV983089:AYO983089 BHR983089:BIK983089 BRN983089:BSG983089 CBJ983089:CCC983089 CLF983089:CLY983089 CVB983089:CVU983089 DEX983089:DFQ983089 DOT983089:DPM983089 DYP983089:DZI983089 EIL983089:EJE983089 ESH983089:ETA983089 FCD983089:FCW983089 FLZ983089:FMS983089 FVV983089:FWO983089 GFR983089:GGK983089 GPN983089:GQG983089 GZJ983089:HAC983089 HJF983089:HJY983089 HTB983089:HTU983089 ICX983089:IDQ983089 IMT983089:INM983089 IWP983089:IXI983089 JGL983089:JHE983089 JQH983089:JRA983089 KAD983089:KAW983089 KJZ983089:KKS983089 KTV983089:KUO983089 LDR983089:LEK983089 LNN983089:LOG983089 LXJ983089:LYC983089 MHF983089:MHY983089 MRB983089:MRU983089 NAX983089:NBQ983089 NKT983089:NLM983089 NUP983089:NVI983089 OEL983089:OFE983089 OOH983089:OPA983089 OYD983089:OYW983089 PHZ983089:PIS983089 PRV983089:PSO983089 QBR983089:QCK983089 QLN983089:QMG983089 QVJ983089:QWC983089 RFF983089:RFY983089 RPB983089:RPU983089 RYX983089:RZQ983089 SIT983089:SJM983089 SSP983089:STI983089 TCL983089:TDE983089 TMH983089:TNA983089 TWD983089:TWW983089 UFZ983089:UGS983089 UPV983089:UQO983089 UZR983089:VAK983089 VJN983089:VKG983089 VTJ983089:VUC983089 WDF983089:WDY983089 WNB983089:WNU983089 WWX983089:WXQ983089 AP37:BI37 KL37:LE37 UH37:VA37 AED37:AEW37 ANZ37:AOS37 AXV37:AYO37 BHR37:BIK37 BRN37:BSG37 CBJ37:CCC37 CLF37:CLY37 CVB37:CVU37 DEX37:DFQ37 DOT37:DPM37 DYP37:DZI37 EIL37:EJE37 ESH37:ETA37 FCD37:FCW37 FLZ37:FMS37 FVV37:FWO37 GFR37:GGK37 GPN37:GQG37 GZJ37:HAC37 HJF37:HJY37 HTB37:HTU37 ICX37:IDQ37 IMT37:INM37 IWP37:IXI37 JGL37:JHE37 JQH37:JRA37 KAD37:KAW37 KJZ37:KKS37 KTV37:KUO37 LDR37:LEK37 LNN37:LOG37 LXJ37:LYC37 MHF37:MHY37 MRB37:MRU37 NAX37:NBQ37 NKT37:NLM37 NUP37:NVI37 OEL37:OFE37 OOH37:OPA37 OYD37:OYW37 PHZ37:PIS37 PRV37:PSO37 QBR37:QCK37 QLN37:QMG37 QVJ37:QWC37 RFF37:RFY37 RPB37:RPU37 RYX37:RZQ37 SIT37:SJM37 SSP37:STI37 TCL37:TDE37 TMH37:TNA37 TWD37:TWW37 UFZ37:UGS37 UPV37:UQO37 UZR37:VAK37 VJN37:VKG37 VTJ37:VUC37 WDF37:WDY37 WNB37:WNU37 WWX37:WXQ37 AP65573:BI65573 KL65573:LE65573 UH65573:VA65573 AED65573:AEW65573 ANZ65573:AOS65573 AXV65573:AYO65573 BHR65573:BIK65573 BRN65573:BSG65573 CBJ65573:CCC65573 CLF65573:CLY65573 CVB65573:CVU65573 DEX65573:DFQ65573 DOT65573:DPM65573 DYP65573:DZI65573 EIL65573:EJE65573 ESH65573:ETA65573 FCD65573:FCW65573 FLZ65573:FMS65573 FVV65573:FWO65573 GFR65573:GGK65573 GPN65573:GQG65573 GZJ65573:HAC65573 HJF65573:HJY65573 HTB65573:HTU65573 ICX65573:IDQ65573 IMT65573:INM65573 IWP65573:IXI65573 JGL65573:JHE65573 JQH65573:JRA65573 KAD65573:KAW65573 KJZ65573:KKS65573 KTV65573:KUO65573 LDR65573:LEK65573 LNN65573:LOG65573 LXJ65573:LYC65573 MHF65573:MHY65573 MRB65573:MRU65573 NAX65573:NBQ65573 NKT65573:NLM65573 NUP65573:NVI65573 OEL65573:OFE65573 OOH65573:OPA65573 OYD65573:OYW65573 PHZ65573:PIS65573 PRV65573:PSO65573 QBR65573:QCK65573 QLN65573:QMG65573 QVJ65573:QWC65573 RFF65573:RFY65573 RPB65573:RPU65573 RYX65573:RZQ65573 SIT65573:SJM65573 SSP65573:STI65573 TCL65573:TDE65573 TMH65573:TNA65573 TWD65573:TWW65573 UFZ65573:UGS65573 UPV65573:UQO65573 UZR65573:VAK65573 VJN65573:VKG65573 VTJ65573:VUC65573 WDF65573:WDY65573 WNB65573:WNU65573 WWX65573:WXQ65573 AP131109:BI131109 KL131109:LE131109 UH131109:VA131109 AED131109:AEW131109 ANZ131109:AOS131109 AXV131109:AYO131109 BHR131109:BIK131109 BRN131109:BSG131109 CBJ131109:CCC131109 CLF131109:CLY131109 CVB131109:CVU131109 DEX131109:DFQ131109 DOT131109:DPM131109 DYP131109:DZI131109 EIL131109:EJE131109 ESH131109:ETA131109 FCD131109:FCW131109 FLZ131109:FMS131109 FVV131109:FWO131109 GFR131109:GGK131109 GPN131109:GQG131109 GZJ131109:HAC131109 HJF131109:HJY131109 HTB131109:HTU131109 ICX131109:IDQ131109 IMT131109:INM131109 IWP131109:IXI131109 JGL131109:JHE131109 JQH131109:JRA131109 KAD131109:KAW131109 KJZ131109:KKS131109 KTV131109:KUO131109 LDR131109:LEK131109 LNN131109:LOG131109 LXJ131109:LYC131109 MHF131109:MHY131109 MRB131109:MRU131109 NAX131109:NBQ131109 NKT131109:NLM131109 NUP131109:NVI131109 OEL131109:OFE131109 OOH131109:OPA131109 OYD131109:OYW131109 PHZ131109:PIS131109 PRV131109:PSO131109 QBR131109:QCK131109 QLN131109:QMG131109 QVJ131109:QWC131109 RFF131109:RFY131109 RPB131109:RPU131109 RYX131109:RZQ131109 SIT131109:SJM131109 SSP131109:STI131109 TCL131109:TDE131109 TMH131109:TNA131109 TWD131109:TWW131109 UFZ131109:UGS131109 UPV131109:UQO131109 UZR131109:VAK131109 VJN131109:VKG131109 VTJ131109:VUC131109 WDF131109:WDY131109 WNB131109:WNU131109 WWX131109:WXQ131109 AP196645:BI196645 KL196645:LE196645 UH196645:VA196645 AED196645:AEW196645 ANZ196645:AOS196645 AXV196645:AYO196645 BHR196645:BIK196645 BRN196645:BSG196645 CBJ196645:CCC196645 CLF196645:CLY196645 CVB196645:CVU196645 DEX196645:DFQ196645 DOT196645:DPM196645 DYP196645:DZI196645 EIL196645:EJE196645 ESH196645:ETA196645 FCD196645:FCW196645 FLZ196645:FMS196645 FVV196645:FWO196645 GFR196645:GGK196645 GPN196645:GQG196645 GZJ196645:HAC196645 HJF196645:HJY196645 HTB196645:HTU196645 ICX196645:IDQ196645 IMT196645:INM196645 IWP196645:IXI196645 JGL196645:JHE196645 JQH196645:JRA196645 KAD196645:KAW196645 KJZ196645:KKS196645 KTV196645:KUO196645 LDR196645:LEK196645 LNN196645:LOG196645 LXJ196645:LYC196645 MHF196645:MHY196645 MRB196645:MRU196645 NAX196645:NBQ196645 NKT196645:NLM196645 NUP196645:NVI196645 OEL196645:OFE196645 OOH196645:OPA196645 OYD196645:OYW196645 PHZ196645:PIS196645 PRV196645:PSO196645 QBR196645:QCK196645 QLN196645:QMG196645 QVJ196645:QWC196645 RFF196645:RFY196645 RPB196645:RPU196645 RYX196645:RZQ196645 SIT196645:SJM196645 SSP196645:STI196645 TCL196645:TDE196645 TMH196645:TNA196645 TWD196645:TWW196645 UFZ196645:UGS196645 UPV196645:UQO196645 UZR196645:VAK196645 VJN196645:VKG196645 VTJ196645:VUC196645 WDF196645:WDY196645 WNB196645:WNU196645 WWX196645:WXQ196645 AP262181:BI262181 KL262181:LE262181 UH262181:VA262181 AED262181:AEW262181 ANZ262181:AOS262181 AXV262181:AYO262181 BHR262181:BIK262181 BRN262181:BSG262181 CBJ262181:CCC262181 CLF262181:CLY262181 CVB262181:CVU262181 DEX262181:DFQ262181 DOT262181:DPM262181 DYP262181:DZI262181 EIL262181:EJE262181 ESH262181:ETA262181 FCD262181:FCW262181 FLZ262181:FMS262181 FVV262181:FWO262181 GFR262181:GGK262181 GPN262181:GQG262181 GZJ262181:HAC262181 HJF262181:HJY262181 HTB262181:HTU262181 ICX262181:IDQ262181 IMT262181:INM262181 IWP262181:IXI262181 JGL262181:JHE262181 JQH262181:JRA262181 KAD262181:KAW262181 KJZ262181:KKS262181 KTV262181:KUO262181 LDR262181:LEK262181 LNN262181:LOG262181 LXJ262181:LYC262181 MHF262181:MHY262181 MRB262181:MRU262181 NAX262181:NBQ262181 NKT262181:NLM262181 NUP262181:NVI262181 OEL262181:OFE262181 OOH262181:OPA262181 OYD262181:OYW262181 PHZ262181:PIS262181 PRV262181:PSO262181 QBR262181:QCK262181 QLN262181:QMG262181 QVJ262181:QWC262181 RFF262181:RFY262181 RPB262181:RPU262181 RYX262181:RZQ262181 SIT262181:SJM262181 SSP262181:STI262181 TCL262181:TDE262181 TMH262181:TNA262181 TWD262181:TWW262181 UFZ262181:UGS262181 UPV262181:UQO262181 UZR262181:VAK262181 VJN262181:VKG262181 VTJ262181:VUC262181 WDF262181:WDY262181 WNB262181:WNU262181 WWX262181:WXQ262181 AP327717:BI327717 KL327717:LE327717 UH327717:VA327717 AED327717:AEW327717 ANZ327717:AOS327717 AXV327717:AYO327717 BHR327717:BIK327717 BRN327717:BSG327717 CBJ327717:CCC327717 CLF327717:CLY327717 CVB327717:CVU327717 DEX327717:DFQ327717 DOT327717:DPM327717 DYP327717:DZI327717 EIL327717:EJE327717 ESH327717:ETA327717 FCD327717:FCW327717 FLZ327717:FMS327717 FVV327717:FWO327717 GFR327717:GGK327717 GPN327717:GQG327717 GZJ327717:HAC327717 HJF327717:HJY327717 HTB327717:HTU327717 ICX327717:IDQ327717 IMT327717:INM327717 IWP327717:IXI327717 JGL327717:JHE327717 JQH327717:JRA327717 KAD327717:KAW327717 KJZ327717:KKS327717 KTV327717:KUO327717 LDR327717:LEK327717 LNN327717:LOG327717 LXJ327717:LYC327717 MHF327717:MHY327717 MRB327717:MRU327717 NAX327717:NBQ327717 NKT327717:NLM327717 NUP327717:NVI327717 OEL327717:OFE327717 OOH327717:OPA327717 OYD327717:OYW327717 PHZ327717:PIS327717 PRV327717:PSO327717 QBR327717:QCK327717 QLN327717:QMG327717 QVJ327717:QWC327717 RFF327717:RFY327717 RPB327717:RPU327717 RYX327717:RZQ327717 SIT327717:SJM327717 SSP327717:STI327717 TCL327717:TDE327717 TMH327717:TNA327717 TWD327717:TWW327717 UFZ327717:UGS327717 UPV327717:UQO327717 UZR327717:VAK327717 VJN327717:VKG327717 VTJ327717:VUC327717 WDF327717:WDY327717 WNB327717:WNU327717 WWX327717:WXQ327717 AP393253:BI393253 KL393253:LE393253 UH393253:VA393253 AED393253:AEW393253 ANZ393253:AOS393253 AXV393253:AYO393253 BHR393253:BIK393253 BRN393253:BSG393253 CBJ393253:CCC393253 CLF393253:CLY393253 CVB393253:CVU393253 DEX393253:DFQ393253 DOT393253:DPM393253 DYP393253:DZI393253 EIL393253:EJE393253 ESH393253:ETA393253 FCD393253:FCW393253 FLZ393253:FMS393253 FVV393253:FWO393253 GFR393253:GGK393253 GPN393253:GQG393253 GZJ393253:HAC393253 HJF393253:HJY393253 HTB393253:HTU393253 ICX393253:IDQ393253 IMT393253:INM393253 IWP393253:IXI393253 JGL393253:JHE393253 JQH393253:JRA393253 KAD393253:KAW393253 KJZ393253:KKS393253 KTV393253:KUO393253 LDR393253:LEK393253 LNN393253:LOG393253 LXJ393253:LYC393253 MHF393253:MHY393253 MRB393253:MRU393253 NAX393253:NBQ393253 NKT393253:NLM393253 NUP393253:NVI393253 OEL393253:OFE393253 OOH393253:OPA393253 OYD393253:OYW393253 PHZ393253:PIS393253 PRV393253:PSO393253 QBR393253:QCK393253 QLN393253:QMG393253 QVJ393253:QWC393253 RFF393253:RFY393253 RPB393253:RPU393253 RYX393253:RZQ393253 SIT393253:SJM393253 SSP393253:STI393253 TCL393253:TDE393253 TMH393253:TNA393253 TWD393253:TWW393253 UFZ393253:UGS393253 UPV393253:UQO393253 UZR393253:VAK393253 VJN393253:VKG393253 VTJ393253:VUC393253 WDF393253:WDY393253 WNB393253:WNU393253 WWX393253:WXQ393253 AP458789:BI458789 KL458789:LE458789 UH458789:VA458789 AED458789:AEW458789 ANZ458789:AOS458789 AXV458789:AYO458789 BHR458789:BIK458789 BRN458789:BSG458789 CBJ458789:CCC458789 CLF458789:CLY458789 CVB458789:CVU458789 DEX458789:DFQ458789 DOT458789:DPM458789 DYP458789:DZI458789 EIL458789:EJE458789 ESH458789:ETA458789 FCD458789:FCW458789 FLZ458789:FMS458789 FVV458789:FWO458789 GFR458789:GGK458789 GPN458789:GQG458789 GZJ458789:HAC458789 HJF458789:HJY458789 HTB458789:HTU458789 ICX458789:IDQ458789 IMT458789:INM458789 IWP458789:IXI458789 JGL458789:JHE458789 JQH458789:JRA458789 KAD458789:KAW458789 KJZ458789:KKS458789 KTV458789:KUO458789 LDR458789:LEK458789 LNN458789:LOG458789 LXJ458789:LYC458789 MHF458789:MHY458789 MRB458789:MRU458789 NAX458789:NBQ458789 NKT458789:NLM458789 NUP458789:NVI458789 OEL458789:OFE458789 OOH458789:OPA458789 OYD458789:OYW458789 PHZ458789:PIS458789 PRV458789:PSO458789 QBR458789:QCK458789 QLN458789:QMG458789 QVJ458789:QWC458789 RFF458789:RFY458789 RPB458789:RPU458789 RYX458789:RZQ458789 SIT458789:SJM458789 SSP458789:STI458789 TCL458789:TDE458789 TMH458789:TNA458789 TWD458789:TWW458789 UFZ458789:UGS458789 UPV458789:UQO458789 UZR458789:VAK458789 VJN458789:VKG458789 VTJ458789:VUC458789 WDF458789:WDY458789 WNB458789:WNU458789 WWX458789:WXQ458789 AP524325:BI524325 KL524325:LE524325 UH524325:VA524325 AED524325:AEW524325 ANZ524325:AOS524325 AXV524325:AYO524325 BHR524325:BIK524325 BRN524325:BSG524325 CBJ524325:CCC524325 CLF524325:CLY524325 CVB524325:CVU524325 DEX524325:DFQ524325 DOT524325:DPM524325 DYP524325:DZI524325 EIL524325:EJE524325 ESH524325:ETA524325 FCD524325:FCW524325 FLZ524325:FMS524325 FVV524325:FWO524325 GFR524325:GGK524325 GPN524325:GQG524325 GZJ524325:HAC524325 HJF524325:HJY524325 HTB524325:HTU524325 ICX524325:IDQ524325 IMT524325:INM524325 IWP524325:IXI524325 JGL524325:JHE524325 JQH524325:JRA524325 KAD524325:KAW524325 KJZ524325:KKS524325 KTV524325:KUO524325 LDR524325:LEK524325 LNN524325:LOG524325 LXJ524325:LYC524325 MHF524325:MHY524325 MRB524325:MRU524325 NAX524325:NBQ524325 NKT524325:NLM524325 NUP524325:NVI524325 OEL524325:OFE524325 OOH524325:OPA524325 OYD524325:OYW524325 PHZ524325:PIS524325 PRV524325:PSO524325 QBR524325:QCK524325 QLN524325:QMG524325 QVJ524325:QWC524325 RFF524325:RFY524325 RPB524325:RPU524325 RYX524325:RZQ524325 SIT524325:SJM524325 SSP524325:STI524325 TCL524325:TDE524325 TMH524325:TNA524325 TWD524325:TWW524325 UFZ524325:UGS524325 UPV524325:UQO524325 UZR524325:VAK524325 VJN524325:VKG524325 VTJ524325:VUC524325 WDF524325:WDY524325 WNB524325:WNU524325 WWX524325:WXQ524325 AP589861:BI589861 KL589861:LE589861 UH589861:VA589861 AED589861:AEW589861 ANZ589861:AOS589861 AXV589861:AYO589861 BHR589861:BIK589861 BRN589861:BSG589861 CBJ589861:CCC589861 CLF589861:CLY589861 CVB589861:CVU589861 DEX589861:DFQ589861 DOT589861:DPM589861 DYP589861:DZI589861 EIL589861:EJE589861 ESH589861:ETA589861 FCD589861:FCW589861 FLZ589861:FMS589861 FVV589861:FWO589861 GFR589861:GGK589861 GPN589861:GQG589861 GZJ589861:HAC589861 HJF589861:HJY589861 HTB589861:HTU589861 ICX589861:IDQ589861 IMT589861:INM589861 IWP589861:IXI589861 JGL589861:JHE589861 JQH589861:JRA589861 KAD589861:KAW589861 KJZ589861:KKS589861 KTV589861:KUO589861 LDR589861:LEK589861 LNN589861:LOG589861 LXJ589861:LYC589861 MHF589861:MHY589861 MRB589861:MRU589861 NAX589861:NBQ589861 NKT589861:NLM589861 NUP589861:NVI589861 OEL589861:OFE589861 OOH589861:OPA589861 OYD589861:OYW589861 PHZ589861:PIS589861 PRV589861:PSO589861 QBR589861:QCK589861 QLN589861:QMG589861 QVJ589861:QWC589861 RFF589861:RFY589861 RPB589861:RPU589861 RYX589861:RZQ589861 SIT589861:SJM589861 SSP589861:STI589861 TCL589861:TDE589861 TMH589861:TNA589861 TWD589861:TWW589861 UFZ589861:UGS589861 UPV589861:UQO589861 UZR589861:VAK589861 VJN589861:VKG589861 VTJ589861:VUC589861 WDF589861:WDY589861 WNB589861:WNU589861 WWX589861:WXQ589861 AP655397:BI655397 KL655397:LE655397 UH655397:VA655397 AED655397:AEW655397 ANZ655397:AOS655397 AXV655397:AYO655397 BHR655397:BIK655397 BRN655397:BSG655397 CBJ655397:CCC655397 CLF655397:CLY655397 CVB655397:CVU655397 DEX655397:DFQ655397 DOT655397:DPM655397 DYP655397:DZI655397 EIL655397:EJE655397 ESH655397:ETA655397 FCD655397:FCW655397 FLZ655397:FMS655397 FVV655397:FWO655397 GFR655397:GGK655397 GPN655397:GQG655397 GZJ655397:HAC655397 HJF655397:HJY655397 HTB655397:HTU655397 ICX655397:IDQ655397 IMT655397:INM655397 IWP655397:IXI655397 JGL655397:JHE655397 JQH655397:JRA655397 KAD655397:KAW655397 KJZ655397:KKS655397 KTV655397:KUO655397 LDR655397:LEK655397 LNN655397:LOG655397 LXJ655397:LYC655397 MHF655397:MHY655397 MRB655397:MRU655397 NAX655397:NBQ655397 NKT655397:NLM655397 NUP655397:NVI655397 OEL655397:OFE655397 OOH655397:OPA655397 OYD655397:OYW655397 PHZ655397:PIS655397 PRV655397:PSO655397 QBR655397:QCK655397 QLN655397:QMG655397 QVJ655397:QWC655397 RFF655397:RFY655397 RPB655397:RPU655397 RYX655397:RZQ655397 SIT655397:SJM655397 SSP655397:STI655397 TCL655397:TDE655397 TMH655397:TNA655397 TWD655397:TWW655397 UFZ655397:UGS655397 UPV655397:UQO655397 UZR655397:VAK655397 VJN655397:VKG655397 VTJ655397:VUC655397 WDF655397:WDY655397 WNB655397:WNU655397 WWX655397:WXQ655397 AP720933:BI720933 KL720933:LE720933 UH720933:VA720933 AED720933:AEW720933 ANZ720933:AOS720933 AXV720933:AYO720933 BHR720933:BIK720933 BRN720933:BSG720933 CBJ720933:CCC720933 CLF720933:CLY720933 CVB720933:CVU720933 DEX720933:DFQ720933 DOT720933:DPM720933 DYP720933:DZI720933 EIL720933:EJE720933 ESH720933:ETA720933 FCD720933:FCW720933 FLZ720933:FMS720933 FVV720933:FWO720933 GFR720933:GGK720933 GPN720933:GQG720933 GZJ720933:HAC720933 HJF720933:HJY720933 HTB720933:HTU720933 ICX720933:IDQ720933 IMT720933:INM720933 IWP720933:IXI720933 JGL720933:JHE720933 JQH720933:JRA720933 KAD720933:KAW720933 KJZ720933:KKS720933 KTV720933:KUO720933 LDR720933:LEK720933 LNN720933:LOG720933 LXJ720933:LYC720933 MHF720933:MHY720933 MRB720933:MRU720933 NAX720933:NBQ720933 NKT720933:NLM720933 NUP720933:NVI720933 OEL720933:OFE720933 OOH720933:OPA720933 OYD720933:OYW720933 PHZ720933:PIS720933 PRV720933:PSO720933 QBR720933:QCK720933 QLN720933:QMG720933 QVJ720933:QWC720933 RFF720933:RFY720933 RPB720933:RPU720933 RYX720933:RZQ720933 SIT720933:SJM720933 SSP720933:STI720933 TCL720933:TDE720933 TMH720933:TNA720933 TWD720933:TWW720933 UFZ720933:UGS720933 UPV720933:UQO720933 UZR720933:VAK720933 VJN720933:VKG720933 VTJ720933:VUC720933 WDF720933:WDY720933 WNB720933:WNU720933 WWX720933:WXQ720933 AP786469:BI786469 KL786469:LE786469 UH786469:VA786469 AED786469:AEW786469 ANZ786469:AOS786469 AXV786469:AYO786469 BHR786469:BIK786469 BRN786469:BSG786469 CBJ786469:CCC786469 CLF786469:CLY786469 CVB786469:CVU786469 DEX786469:DFQ786469 DOT786469:DPM786469 DYP786469:DZI786469 EIL786469:EJE786469 ESH786469:ETA786469 FCD786469:FCW786469 FLZ786469:FMS786469 FVV786469:FWO786469 GFR786469:GGK786469 GPN786469:GQG786469 GZJ786469:HAC786469 HJF786469:HJY786469 HTB786469:HTU786469 ICX786469:IDQ786469 IMT786469:INM786469 IWP786469:IXI786469 JGL786469:JHE786469 JQH786469:JRA786469 KAD786469:KAW786469 KJZ786469:KKS786469 KTV786469:KUO786469 LDR786469:LEK786469 LNN786469:LOG786469 LXJ786469:LYC786469 MHF786469:MHY786469 MRB786469:MRU786469 NAX786469:NBQ786469 NKT786469:NLM786469 NUP786469:NVI786469 OEL786469:OFE786469 OOH786469:OPA786469 OYD786469:OYW786469 PHZ786469:PIS786469 PRV786469:PSO786469 QBR786469:QCK786469 QLN786469:QMG786469 QVJ786469:QWC786469 RFF786469:RFY786469 RPB786469:RPU786469 RYX786469:RZQ786469 SIT786469:SJM786469 SSP786469:STI786469 TCL786469:TDE786469 TMH786469:TNA786469 TWD786469:TWW786469 UFZ786469:UGS786469 UPV786469:UQO786469 UZR786469:VAK786469 VJN786469:VKG786469 VTJ786469:VUC786469 WDF786469:WDY786469 WNB786469:WNU786469 WWX786469:WXQ786469 AP852005:BI852005 KL852005:LE852005 UH852005:VA852005 AED852005:AEW852005 ANZ852005:AOS852005 AXV852005:AYO852005 BHR852005:BIK852005 BRN852005:BSG852005 CBJ852005:CCC852005 CLF852005:CLY852005 CVB852005:CVU852005 DEX852005:DFQ852005 DOT852005:DPM852005 DYP852005:DZI852005 EIL852005:EJE852005 ESH852005:ETA852005 FCD852005:FCW852005 FLZ852005:FMS852005 FVV852005:FWO852005 GFR852005:GGK852005 GPN852005:GQG852005 GZJ852005:HAC852005 HJF852005:HJY852005 HTB852005:HTU852005 ICX852005:IDQ852005 IMT852005:INM852005 IWP852005:IXI852005 JGL852005:JHE852005 JQH852005:JRA852005 KAD852005:KAW852005 KJZ852005:KKS852005 KTV852005:KUO852005 LDR852005:LEK852005 LNN852005:LOG852005 LXJ852005:LYC852005 MHF852005:MHY852005 MRB852005:MRU852005 NAX852005:NBQ852005 NKT852005:NLM852005 NUP852005:NVI852005 OEL852005:OFE852005 OOH852005:OPA852005 OYD852005:OYW852005 PHZ852005:PIS852005 PRV852005:PSO852005 QBR852005:QCK852005 QLN852005:QMG852005 QVJ852005:QWC852005 RFF852005:RFY852005 RPB852005:RPU852005 RYX852005:RZQ852005 SIT852005:SJM852005 SSP852005:STI852005 TCL852005:TDE852005 TMH852005:TNA852005 TWD852005:TWW852005 UFZ852005:UGS852005 UPV852005:UQO852005 UZR852005:VAK852005 VJN852005:VKG852005 VTJ852005:VUC852005 WDF852005:WDY852005 WNB852005:WNU852005 WWX852005:WXQ852005 AP917541:BI917541 KL917541:LE917541 UH917541:VA917541 AED917541:AEW917541 ANZ917541:AOS917541 AXV917541:AYO917541 BHR917541:BIK917541 BRN917541:BSG917541 CBJ917541:CCC917541 CLF917541:CLY917541 CVB917541:CVU917541 DEX917541:DFQ917541 DOT917541:DPM917541 DYP917541:DZI917541 EIL917541:EJE917541 ESH917541:ETA917541 FCD917541:FCW917541 FLZ917541:FMS917541 FVV917541:FWO917541 GFR917541:GGK917541 GPN917541:GQG917541 GZJ917541:HAC917541 HJF917541:HJY917541 HTB917541:HTU917541 ICX917541:IDQ917541 IMT917541:INM917541 IWP917541:IXI917541 JGL917541:JHE917541 JQH917541:JRA917541 KAD917541:KAW917541 KJZ917541:KKS917541 KTV917541:KUO917541 LDR917541:LEK917541 LNN917541:LOG917541 LXJ917541:LYC917541 MHF917541:MHY917541 MRB917541:MRU917541 NAX917541:NBQ917541 NKT917541:NLM917541 NUP917541:NVI917541 OEL917541:OFE917541 OOH917541:OPA917541 OYD917541:OYW917541 PHZ917541:PIS917541 PRV917541:PSO917541 QBR917541:QCK917541 QLN917541:QMG917541 QVJ917541:QWC917541 RFF917541:RFY917541 RPB917541:RPU917541 RYX917541:RZQ917541 SIT917541:SJM917541 SSP917541:STI917541 TCL917541:TDE917541 TMH917541:TNA917541 TWD917541:TWW917541 UFZ917541:UGS917541 UPV917541:UQO917541 UZR917541:VAK917541 VJN917541:VKG917541 VTJ917541:VUC917541 WDF917541:WDY917541 WNB917541:WNU917541 WWX917541:WXQ917541 AP983077:BI983077 KL983077:LE983077 UH983077:VA983077 AED983077:AEW983077 ANZ983077:AOS983077 AXV983077:AYO983077 BHR983077:BIK983077 BRN983077:BSG983077 CBJ983077:CCC983077 CLF983077:CLY983077 CVB983077:CVU983077 DEX983077:DFQ983077 DOT983077:DPM983077 DYP983077:DZI983077 EIL983077:EJE983077 ESH983077:ETA983077 FCD983077:FCW983077 FLZ983077:FMS983077 FVV983077:FWO983077 GFR983077:GGK983077 GPN983077:GQG983077 GZJ983077:HAC983077 HJF983077:HJY983077 HTB983077:HTU983077 ICX983077:IDQ983077 IMT983077:INM983077 IWP983077:IXI983077 JGL983077:JHE983077 JQH983077:JRA983077 KAD983077:KAW983077 KJZ983077:KKS983077 KTV983077:KUO983077 LDR983077:LEK983077 LNN983077:LOG983077 LXJ983077:LYC983077 MHF983077:MHY983077 MRB983077:MRU983077 NAX983077:NBQ983077 NKT983077:NLM983077 NUP983077:NVI983077 OEL983077:OFE983077 OOH983077:OPA983077 OYD983077:OYW983077 PHZ983077:PIS983077 PRV983077:PSO983077 QBR983077:QCK983077 QLN983077:QMG983077 QVJ983077:QWC983077 RFF983077:RFY983077 RPB983077:RPU983077 RYX983077:RZQ983077 SIT983077:SJM983077 SSP983077:STI983077 TCL983077:TDE983077 TMH983077:TNA983077 TWD983077:TWW983077 UFZ983077:UGS983077 UPV983077:UQO983077 UZR983077:VAK983077 VJN983077:VKG983077 VTJ983077:VUC983077 WDF983077:WDY983077 WNB983077:WNU983077 WWX983077:WXQ983077 BL75:CE75 LH75:MA75 VD75:VW75 AEZ75:AFS75 AOV75:APO75 AYR75:AZK75 BIN75:BJG75 BSJ75:BTC75 CCF75:CCY75 CMB75:CMU75 CVX75:CWQ75 DFT75:DGM75 DPP75:DQI75 DZL75:EAE75 EJH75:EKA75 ETD75:ETW75 FCZ75:FDS75 FMV75:FNO75 FWR75:FXK75 GGN75:GHG75 GQJ75:GRC75 HAF75:HAY75 HKB75:HKU75 HTX75:HUQ75 IDT75:IEM75 INP75:IOI75 IXL75:IYE75 JHH75:JIA75 JRD75:JRW75 KAZ75:KBS75 KKV75:KLO75 KUR75:KVK75 LEN75:LFG75 LOJ75:LPC75 LYF75:LYY75 MIB75:MIU75 MRX75:MSQ75 NBT75:NCM75 NLP75:NMI75 NVL75:NWE75 OFH75:OGA75 OPD75:OPW75 OYZ75:OZS75 PIV75:PJO75 PSR75:PTK75 QCN75:QDG75 QMJ75:QNC75 QWF75:QWY75 RGB75:RGU75 RPX75:RQQ75 RZT75:SAM75 SJP75:SKI75 STL75:SUE75 TDH75:TEA75 TND75:TNW75 TWZ75:TXS75 UGV75:UHO75 UQR75:URK75 VAN75:VBG75 VKJ75:VLC75 VUF75:VUY75 WEB75:WEU75 WNX75:WOQ75 WXT75:WYM75 BL65611:CE65611 LH65611:MA65611 VD65611:VW65611 AEZ65611:AFS65611 AOV65611:APO65611 AYR65611:AZK65611 BIN65611:BJG65611 BSJ65611:BTC65611 CCF65611:CCY65611 CMB65611:CMU65611 CVX65611:CWQ65611 DFT65611:DGM65611 DPP65611:DQI65611 DZL65611:EAE65611 EJH65611:EKA65611 ETD65611:ETW65611 FCZ65611:FDS65611 FMV65611:FNO65611 FWR65611:FXK65611 GGN65611:GHG65611 GQJ65611:GRC65611 HAF65611:HAY65611 HKB65611:HKU65611 HTX65611:HUQ65611 IDT65611:IEM65611 INP65611:IOI65611 IXL65611:IYE65611 JHH65611:JIA65611 JRD65611:JRW65611 KAZ65611:KBS65611 KKV65611:KLO65611 KUR65611:KVK65611 LEN65611:LFG65611 LOJ65611:LPC65611 LYF65611:LYY65611 MIB65611:MIU65611 MRX65611:MSQ65611 NBT65611:NCM65611 NLP65611:NMI65611 NVL65611:NWE65611 OFH65611:OGA65611 OPD65611:OPW65611 OYZ65611:OZS65611 PIV65611:PJO65611 PSR65611:PTK65611 QCN65611:QDG65611 QMJ65611:QNC65611 QWF65611:QWY65611 RGB65611:RGU65611 RPX65611:RQQ65611 RZT65611:SAM65611 SJP65611:SKI65611 STL65611:SUE65611 TDH65611:TEA65611 TND65611:TNW65611 TWZ65611:TXS65611 UGV65611:UHO65611 UQR65611:URK65611 VAN65611:VBG65611 VKJ65611:VLC65611 VUF65611:VUY65611 WEB65611:WEU65611 WNX65611:WOQ65611 WXT65611:WYM65611 BL131147:CE131147 LH131147:MA131147 VD131147:VW131147 AEZ131147:AFS131147 AOV131147:APO131147 AYR131147:AZK131147 BIN131147:BJG131147 BSJ131147:BTC131147 CCF131147:CCY131147 CMB131147:CMU131147 CVX131147:CWQ131147 DFT131147:DGM131147 DPP131147:DQI131147 DZL131147:EAE131147 EJH131147:EKA131147 ETD131147:ETW131147 FCZ131147:FDS131147 FMV131147:FNO131147 FWR131147:FXK131147 GGN131147:GHG131147 GQJ131147:GRC131147 HAF131147:HAY131147 HKB131147:HKU131147 HTX131147:HUQ131147 IDT131147:IEM131147 INP131147:IOI131147 IXL131147:IYE131147 JHH131147:JIA131147 JRD131147:JRW131147 KAZ131147:KBS131147 KKV131147:KLO131147 KUR131147:KVK131147 LEN131147:LFG131147 LOJ131147:LPC131147 LYF131147:LYY131147 MIB131147:MIU131147 MRX131147:MSQ131147 NBT131147:NCM131147 NLP131147:NMI131147 NVL131147:NWE131147 OFH131147:OGA131147 OPD131147:OPW131147 OYZ131147:OZS131147 PIV131147:PJO131147 PSR131147:PTK131147 QCN131147:QDG131147 QMJ131147:QNC131147 QWF131147:QWY131147 RGB131147:RGU131147 RPX131147:RQQ131147 RZT131147:SAM131147 SJP131147:SKI131147 STL131147:SUE131147 TDH131147:TEA131147 TND131147:TNW131147 TWZ131147:TXS131147 UGV131147:UHO131147 UQR131147:URK131147 VAN131147:VBG131147 VKJ131147:VLC131147 VUF131147:VUY131147 WEB131147:WEU131147 WNX131147:WOQ131147 WXT131147:WYM131147 BL196683:CE196683 LH196683:MA196683 VD196683:VW196683 AEZ196683:AFS196683 AOV196683:APO196683 AYR196683:AZK196683 BIN196683:BJG196683 BSJ196683:BTC196683 CCF196683:CCY196683 CMB196683:CMU196683 CVX196683:CWQ196683 DFT196683:DGM196683 DPP196683:DQI196683 DZL196683:EAE196683 EJH196683:EKA196683 ETD196683:ETW196683 FCZ196683:FDS196683 FMV196683:FNO196683 FWR196683:FXK196683 GGN196683:GHG196683 GQJ196683:GRC196683 HAF196683:HAY196683 HKB196683:HKU196683 HTX196683:HUQ196683 IDT196683:IEM196683 INP196683:IOI196683 IXL196683:IYE196683 JHH196683:JIA196683 JRD196683:JRW196683 KAZ196683:KBS196683 KKV196683:KLO196683 KUR196683:KVK196683 LEN196683:LFG196683 LOJ196683:LPC196683 LYF196683:LYY196683 MIB196683:MIU196683 MRX196683:MSQ196683 NBT196683:NCM196683 NLP196683:NMI196683 NVL196683:NWE196683 OFH196683:OGA196683 OPD196683:OPW196683 OYZ196683:OZS196683 PIV196683:PJO196683 PSR196683:PTK196683 QCN196683:QDG196683 QMJ196683:QNC196683 QWF196683:QWY196683 RGB196683:RGU196683 RPX196683:RQQ196683 RZT196683:SAM196683 SJP196683:SKI196683 STL196683:SUE196683 TDH196683:TEA196683 TND196683:TNW196683 TWZ196683:TXS196683 UGV196683:UHO196683 UQR196683:URK196683 VAN196683:VBG196683 VKJ196683:VLC196683 VUF196683:VUY196683 WEB196683:WEU196683 WNX196683:WOQ196683 WXT196683:WYM196683 BL262219:CE262219 LH262219:MA262219 VD262219:VW262219 AEZ262219:AFS262219 AOV262219:APO262219 AYR262219:AZK262219 BIN262219:BJG262219 BSJ262219:BTC262219 CCF262219:CCY262219 CMB262219:CMU262219 CVX262219:CWQ262219 DFT262219:DGM262219 DPP262219:DQI262219 DZL262219:EAE262219 EJH262219:EKA262219 ETD262219:ETW262219 FCZ262219:FDS262219 FMV262219:FNO262219 FWR262219:FXK262219 GGN262219:GHG262219 GQJ262219:GRC262219 HAF262219:HAY262219 HKB262219:HKU262219 HTX262219:HUQ262219 IDT262219:IEM262219 INP262219:IOI262219 IXL262219:IYE262219 JHH262219:JIA262219 JRD262219:JRW262219 KAZ262219:KBS262219 KKV262219:KLO262219 KUR262219:KVK262219 LEN262219:LFG262219 LOJ262219:LPC262219 LYF262219:LYY262219 MIB262219:MIU262219 MRX262219:MSQ262219 NBT262219:NCM262219 NLP262219:NMI262219 NVL262219:NWE262219 OFH262219:OGA262219 OPD262219:OPW262219 OYZ262219:OZS262219 PIV262219:PJO262219 PSR262219:PTK262219 QCN262219:QDG262219 QMJ262219:QNC262219 QWF262219:QWY262219 RGB262219:RGU262219 RPX262219:RQQ262219 RZT262219:SAM262219 SJP262219:SKI262219 STL262219:SUE262219 TDH262219:TEA262219 TND262219:TNW262219 TWZ262219:TXS262219 UGV262219:UHO262219 UQR262219:URK262219 VAN262219:VBG262219 VKJ262219:VLC262219 VUF262219:VUY262219 WEB262219:WEU262219 WNX262219:WOQ262219 WXT262219:WYM262219 BL327755:CE327755 LH327755:MA327755 VD327755:VW327755 AEZ327755:AFS327755 AOV327755:APO327755 AYR327755:AZK327755 BIN327755:BJG327755 BSJ327755:BTC327755 CCF327755:CCY327755 CMB327755:CMU327755 CVX327755:CWQ327755 DFT327755:DGM327755 DPP327755:DQI327755 DZL327755:EAE327755 EJH327755:EKA327755 ETD327755:ETW327755 FCZ327755:FDS327755 FMV327755:FNO327755 FWR327755:FXK327755 GGN327755:GHG327755 GQJ327755:GRC327755 HAF327755:HAY327755 HKB327755:HKU327755 HTX327755:HUQ327755 IDT327755:IEM327755 INP327755:IOI327755 IXL327755:IYE327755 JHH327755:JIA327755 JRD327755:JRW327755 KAZ327755:KBS327755 KKV327755:KLO327755 KUR327755:KVK327755 LEN327755:LFG327755 LOJ327755:LPC327755 LYF327755:LYY327755 MIB327755:MIU327755 MRX327755:MSQ327755 NBT327755:NCM327755 NLP327755:NMI327755 NVL327755:NWE327755 OFH327755:OGA327755 OPD327755:OPW327755 OYZ327755:OZS327755 PIV327755:PJO327755 PSR327755:PTK327755 QCN327755:QDG327755 QMJ327755:QNC327755 QWF327755:QWY327755 RGB327755:RGU327755 RPX327755:RQQ327755 RZT327755:SAM327755 SJP327755:SKI327755 STL327755:SUE327755 TDH327755:TEA327755 TND327755:TNW327755 TWZ327755:TXS327755 UGV327755:UHO327755 UQR327755:URK327755 VAN327755:VBG327755 VKJ327755:VLC327755 VUF327755:VUY327755 WEB327755:WEU327755 WNX327755:WOQ327755 WXT327755:WYM327755 BL393291:CE393291 LH393291:MA393291 VD393291:VW393291 AEZ393291:AFS393291 AOV393291:APO393291 AYR393291:AZK393291 BIN393291:BJG393291 BSJ393291:BTC393291 CCF393291:CCY393291 CMB393291:CMU393291 CVX393291:CWQ393291 DFT393291:DGM393291 DPP393291:DQI393291 DZL393291:EAE393291 EJH393291:EKA393291 ETD393291:ETW393291 FCZ393291:FDS393291 FMV393291:FNO393291 FWR393291:FXK393291 GGN393291:GHG393291 GQJ393291:GRC393291 HAF393291:HAY393291 HKB393291:HKU393291 HTX393291:HUQ393291 IDT393291:IEM393291 INP393291:IOI393291 IXL393291:IYE393291 JHH393291:JIA393291 JRD393291:JRW393291 KAZ393291:KBS393291 KKV393291:KLO393291 KUR393291:KVK393291 LEN393291:LFG393291 LOJ393291:LPC393291 LYF393291:LYY393291 MIB393291:MIU393291 MRX393291:MSQ393291 NBT393291:NCM393291 NLP393291:NMI393291 NVL393291:NWE393291 OFH393291:OGA393291 OPD393291:OPW393291 OYZ393291:OZS393291 PIV393291:PJO393291 PSR393291:PTK393291 QCN393291:QDG393291 QMJ393291:QNC393291 QWF393291:QWY393291 RGB393291:RGU393291 RPX393291:RQQ393291 RZT393291:SAM393291 SJP393291:SKI393291 STL393291:SUE393291 TDH393291:TEA393291 TND393291:TNW393291 TWZ393291:TXS393291 UGV393291:UHO393291 UQR393291:URK393291 VAN393291:VBG393291 VKJ393291:VLC393291 VUF393291:VUY393291 WEB393291:WEU393291 WNX393291:WOQ393291 WXT393291:WYM393291 BL458827:CE458827 LH458827:MA458827 VD458827:VW458827 AEZ458827:AFS458827 AOV458827:APO458827 AYR458827:AZK458827 BIN458827:BJG458827 BSJ458827:BTC458827 CCF458827:CCY458827 CMB458827:CMU458827 CVX458827:CWQ458827 DFT458827:DGM458827 DPP458827:DQI458827 DZL458827:EAE458827 EJH458827:EKA458827 ETD458827:ETW458827 FCZ458827:FDS458827 FMV458827:FNO458827 FWR458827:FXK458827 GGN458827:GHG458827 GQJ458827:GRC458827 HAF458827:HAY458827 HKB458827:HKU458827 HTX458827:HUQ458827 IDT458827:IEM458827 INP458827:IOI458827 IXL458827:IYE458827 JHH458827:JIA458827 JRD458827:JRW458827 KAZ458827:KBS458827 KKV458827:KLO458827 KUR458827:KVK458827 LEN458827:LFG458827 LOJ458827:LPC458827 LYF458827:LYY458827 MIB458827:MIU458827 MRX458827:MSQ458827 NBT458827:NCM458827 NLP458827:NMI458827 NVL458827:NWE458827 OFH458827:OGA458827 OPD458827:OPW458827 OYZ458827:OZS458827 PIV458827:PJO458827 PSR458827:PTK458827 QCN458827:QDG458827 QMJ458827:QNC458827 QWF458827:QWY458827 RGB458827:RGU458827 RPX458827:RQQ458827 RZT458827:SAM458827 SJP458827:SKI458827 STL458827:SUE458827 TDH458827:TEA458827 TND458827:TNW458827 TWZ458827:TXS458827 UGV458827:UHO458827 UQR458827:URK458827 VAN458827:VBG458827 VKJ458827:VLC458827 VUF458827:VUY458827 WEB458827:WEU458827 WNX458827:WOQ458827 WXT458827:WYM458827 BL524363:CE524363 LH524363:MA524363 VD524363:VW524363 AEZ524363:AFS524363 AOV524363:APO524363 AYR524363:AZK524363 BIN524363:BJG524363 BSJ524363:BTC524363 CCF524363:CCY524363 CMB524363:CMU524363 CVX524363:CWQ524363 DFT524363:DGM524363 DPP524363:DQI524363 DZL524363:EAE524363 EJH524363:EKA524363 ETD524363:ETW524363 FCZ524363:FDS524363 FMV524363:FNO524363 FWR524363:FXK524363 GGN524363:GHG524363 GQJ524363:GRC524363 HAF524363:HAY524363 HKB524363:HKU524363 HTX524363:HUQ524363 IDT524363:IEM524363 INP524363:IOI524363 IXL524363:IYE524363 JHH524363:JIA524363 JRD524363:JRW524363 KAZ524363:KBS524363 KKV524363:KLO524363 KUR524363:KVK524363 LEN524363:LFG524363 LOJ524363:LPC524363 LYF524363:LYY524363 MIB524363:MIU524363 MRX524363:MSQ524363 NBT524363:NCM524363 NLP524363:NMI524363 NVL524363:NWE524363 OFH524363:OGA524363 OPD524363:OPW524363 OYZ524363:OZS524363 PIV524363:PJO524363 PSR524363:PTK524363 QCN524363:QDG524363 QMJ524363:QNC524363 QWF524363:QWY524363 RGB524363:RGU524363 RPX524363:RQQ524363 RZT524363:SAM524363 SJP524363:SKI524363 STL524363:SUE524363 TDH524363:TEA524363 TND524363:TNW524363 TWZ524363:TXS524363 UGV524363:UHO524363 UQR524363:URK524363 VAN524363:VBG524363 VKJ524363:VLC524363 VUF524363:VUY524363 WEB524363:WEU524363 WNX524363:WOQ524363 WXT524363:WYM524363 BL589899:CE589899 LH589899:MA589899 VD589899:VW589899 AEZ589899:AFS589899 AOV589899:APO589899 AYR589899:AZK589899 BIN589899:BJG589899 BSJ589899:BTC589899 CCF589899:CCY589899 CMB589899:CMU589899 CVX589899:CWQ589899 DFT589899:DGM589899 DPP589899:DQI589899 DZL589899:EAE589899 EJH589899:EKA589899 ETD589899:ETW589899 FCZ589899:FDS589899 FMV589899:FNO589899 FWR589899:FXK589899 GGN589899:GHG589899 GQJ589899:GRC589899 HAF589899:HAY589899 HKB589899:HKU589899 HTX589899:HUQ589899 IDT589899:IEM589899 INP589899:IOI589899 IXL589899:IYE589899 JHH589899:JIA589899 JRD589899:JRW589899 KAZ589899:KBS589899 KKV589899:KLO589899 KUR589899:KVK589899 LEN589899:LFG589899 LOJ589899:LPC589899 LYF589899:LYY589899 MIB589899:MIU589899 MRX589899:MSQ589899 NBT589899:NCM589899 NLP589899:NMI589899 NVL589899:NWE589899 OFH589899:OGA589899 OPD589899:OPW589899 OYZ589899:OZS589899 PIV589899:PJO589899 PSR589899:PTK589899 QCN589899:QDG589899 QMJ589899:QNC589899 QWF589899:QWY589899 RGB589899:RGU589899 RPX589899:RQQ589899 RZT589899:SAM589899 SJP589899:SKI589899 STL589899:SUE589899 TDH589899:TEA589899 TND589899:TNW589899 TWZ589899:TXS589899 UGV589899:UHO589899 UQR589899:URK589899 VAN589899:VBG589899 VKJ589899:VLC589899 VUF589899:VUY589899 WEB589899:WEU589899 WNX589899:WOQ589899 WXT589899:WYM589899 BL655435:CE655435 LH655435:MA655435 VD655435:VW655435 AEZ655435:AFS655435 AOV655435:APO655435 AYR655435:AZK655435 BIN655435:BJG655435 BSJ655435:BTC655435 CCF655435:CCY655435 CMB655435:CMU655435 CVX655435:CWQ655435 DFT655435:DGM655435 DPP655435:DQI655435 DZL655435:EAE655435 EJH655435:EKA655435 ETD655435:ETW655435 FCZ655435:FDS655435 FMV655435:FNO655435 FWR655435:FXK655435 GGN655435:GHG655435 GQJ655435:GRC655435 HAF655435:HAY655435 HKB655435:HKU655435 HTX655435:HUQ655435 IDT655435:IEM655435 INP655435:IOI655435 IXL655435:IYE655435 JHH655435:JIA655435 JRD655435:JRW655435 KAZ655435:KBS655435 KKV655435:KLO655435 KUR655435:KVK655435 LEN655435:LFG655435 LOJ655435:LPC655435 LYF655435:LYY655435 MIB655435:MIU655435 MRX655435:MSQ655435 NBT655435:NCM655435 NLP655435:NMI655435 NVL655435:NWE655435 OFH655435:OGA655435 OPD655435:OPW655435 OYZ655435:OZS655435 PIV655435:PJO655435 PSR655435:PTK655435 QCN655435:QDG655435 QMJ655435:QNC655435 QWF655435:QWY655435 RGB655435:RGU655435 RPX655435:RQQ655435 RZT655435:SAM655435 SJP655435:SKI655435 STL655435:SUE655435 TDH655435:TEA655435 TND655435:TNW655435 TWZ655435:TXS655435 UGV655435:UHO655435 UQR655435:URK655435 VAN655435:VBG655435 VKJ655435:VLC655435 VUF655435:VUY655435 WEB655435:WEU655435 WNX655435:WOQ655435 WXT655435:WYM655435 BL720971:CE720971 LH720971:MA720971 VD720971:VW720971 AEZ720971:AFS720971 AOV720971:APO720971 AYR720971:AZK720971 BIN720971:BJG720971 BSJ720971:BTC720971 CCF720971:CCY720971 CMB720971:CMU720971 CVX720971:CWQ720971 DFT720971:DGM720971 DPP720971:DQI720971 DZL720971:EAE720971 EJH720971:EKA720971 ETD720971:ETW720971 FCZ720971:FDS720971 FMV720971:FNO720971 FWR720971:FXK720971 GGN720971:GHG720971 GQJ720971:GRC720971 HAF720971:HAY720971 HKB720971:HKU720971 HTX720971:HUQ720971 IDT720971:IEM720971 INP720971:IOI720971 IXL720971:IYE720971 JHH720971:JIA720971 JRD720971:JRW720971 KAZ720971:KBS720971 KKV720971:KLO720971 KUR720971:KVK720971 LEN720971:LFG720971 LOJ720971:LPC720971 LYF720971:LYY720971 MIB720971:MIU720971 MRX720971:MSQ720971 NBT720971:NCM720971 NLP720971:NMI720971 NVL720971:NWE720971 OFH720971:OGA720971 OPD720971:OPW720971 OYZ720971:OZS720971 PIV720971:PJO720971 PSR720971:PTK720971 QCN720971:QDG720971 QMJ720971:QNC720971 QWF720971:QWY720971 RGB720971:RGU720971 RPX720971:RQQ720971 RZT720971:SAM720971 SJP720971:SKI720971 STL720971:SUE720971 TDH720971:TEA720971 TND720971:TNW720971 TWZ720971:TXS720971 UGV720971:UHO720971 UQR720971:URK720971 VAN720971:VBG720971 VKJ720971:VLC720971 VUF720971:VUY720971 WEB720971:WEU720971 WNX720971:WOQ720971 WXT720971:WYM720971 BL786507:CE786507 LH786507:MA786507 VD786507:VW786507 AEZ786507:AFS786507 AOV786507:APO786507 AYR786507:AZK786507 BIN786507:BJG786507 BSJ786507:BTC786507 CCF786507:CCY786507 CMB786507:CMU786507 CVX786507:CWQ786507 DFT786507:DGM786507 DPP786507:DQI786507 DZL786507:EAE786507 EJH786507:EKA786507 ETD786507:ETW786507 FCZ786507:FDS786507 FMV786507:FNO786507 FWR786507:FXK786507 GGN786507:GHG786507 GQJ786507:GRC786507 HAF786507:HAY786507 HKB786507:HKU786507 HTX786507:HUQ786507 IDT786507:IEM786507 INP786507:IOI786507 IXL786507:IYE786507 JHH786507:JIA786507 JRD786507:JRW786507 KAZ786507:KBS786507 KKV786507:KLO786507 KUR786507:KVK786507 LEN786507:LFG786507 LOJ786507:LPC786507 LYF786507:LYY786507 MIB786507:MIU786507 MRX786507:MSQ786507 NBT786507:NCM786507 NLP786507:NMI786507 NVL786507:NWE786507 OFH786507:OGA786507 OPD786507:OPW786507 OYZ786507:OZS786507 PIV786507:PJO786507 PSR786507:PTK786507 QCN786507:QDG786507 QMJ786507:QNC786507 QWF786507:QWY786507 RGB786507:RGU786507 RPX786507:RQQ786507 RZT786507:SAM786507 SJP786507:SKI786507 STL786507:SUE786507 TDH786507:TEA786507 TND786507:TNW786507 TWZ786507:TXS786507 UGV786507:UHO786507 UQR786507:URK786507 VAN786507:VBG786507 VKJ786507:VLC786507 VUF786507:VUY786507 WEB786507:WEU786507 WNX786507:WOQ786507 WXT786507:WYM786507 BL852043:CE852043 LH852043:MA852043 VD852043:VW852043 AEZ852043:AFS852043 AOV852043:APO852043 AYR852043:AZK852043 BIN852043:BJG852043 BSJ852043:BTC852043 CCF852043:CCY852043 CMB852043:CMU852043 CVX852043:CWQ852043 DFT852043:DGM852043 DPP852043:DQI852043 DZL852043:EAE852043 EJH852043:EKA852043 ETD852043:ETW852043 FCZ852043:FDS852043 FMV852043:FNO852043 FWR852043:FXK852043 GGN852043:GHG852043 GQJ852043:GRC852043 HAF852043:HAY852043 HKB852043:HKU852043 HTX852043:HUQ852043 IDT852043:IEM852043 INP852043:IOI852043 IXL852043:IYE852043 JHH852043:JIA852043 JRD852043:JRW852043 KAZ852043:KBS852043 KKV852043:KLO852043 KUR852043:KVK852043 LEN852043:LFG852043 LOJ852043:LPC852043 LYF852043:LYY852043 MIB852043:MIU852043 MRX852043:MSQ852043 NBT852043:NCM852043 NLP852043:NMI852043 NVL852043:NWE852043 OFH852043:OGA852043 OPD852043:OPW852043 OYZ852043:OZS852043 PIV852043:PJO852043 PSR852043:PTK852043 QCN852043:QDG852043 QMJ852043:QNC852043 QWF852043:QWY852043 RGB852043:RGU852043 RPX852043:RQQ852043 RZT852043:SAM852043 SJP852043:SKI852043 STL852043:SUE852043 TDH852043:TEA852043 TND852043:TNW852043 TWZ852043:TXS852043 UGV852043:UHO852043 UQR852043:URK852043 VAN852043:VBG852043 VKJ852043:VLC852043 VUF852043:VUY852043 WEB852043:WEU852043 WNX852043:WOQ852043 WXT852043:WYM852043 BL917579:CE917579 LH917579:MA917579 VD917579:VW917579 AEZ917579:AFS917579 AOV917579:APO917579 AYR917579:AZK917579 BIN917579:BJG917579 BSJ917579:BTC917579 CCF917579:CCY917579 CMB917579:CMU917579 CVX917579:CWQ917579 DFT917579:DGM917579 DPP917579:DQI917579 DZL917579:EAE917579 EJH917579:EKA917579 ETD917579:ETW917579 FCZ917579:FDS917579 FMV917579:FNO917579 FWR917579:FXK917579 GGN917579:GHG917579 GQJ917579:GRC917579 HAF917579:HAY917579 HKB917579:HKU917579 HTX917579:HUQ917579 IDT917579:IEM917579 INP917579:IOI917579 IXL917579:IYE917579 JHH917579:JIA917579 JRD917579:JRW917579 KAZ917579:KBS917579 KKV917579:KLO917579 KUR917579:KVK917579 LEN917579:LFG917579 LOJ917579:LPC917579 LYF917579:LYY917579 MIB917579:MIU917579 MRX917579:MSQ917579 NBT917579:NCM917579 NLP917579:NMI917579 NVL917579:NWE917579 OFH917579:OGA917579 OPD917579:OPW917579 OYZ917579:OZS917579 PIV917579:PJO917579 PSR917579:PTK917579 QCN917579:QDG917579 QMJ917579:QNC917579 QWF917579:QWY917579 RGB917579:RGU917579 RPX917579:RQQ917579 RZT917579:SAM917579 SJP917579:SKI917579 STL917579:SUE917579 TDH917579:TEA917579 TND917579:TNW917579 TWZ917579:TXS917579 UGV917579:UHO917579 UQR917579:URK917579 VAN917579:VBG917579 VKJ917579:VLC917579 VUF917579:VUY917579 WEB917579:WEU917579 WNX917579:WOQ917579 WXT917579:WYM917579 BL983115:CE983115 LH983115:MA983115 VD983115:VW983115 AEZ983115:AFS983115 AOV983115:APO983115 AYR983115:AZK983115 BIN983115:BJG983115 BSJ983115:BTC983115 CCF983115:CCY983115 CMB983115:CMU983115 CVX983115:CWQ983115 DFT983115:DGM983115 DPP983115:DQI983115 DZL983115:EAE983115 EJH983115:EKA983115 ETD983115:ETW983115 FCZ983115:FDS983115 FMV983115:FNO983115 FWR983115:FXK983115 GGN983115:GHG983115 GQJ983115:GRC983115 HAF983115:HAY983115 HKB983115:HKU983115 HTX983115:HUQ983115 IDT983115:IEM983115 INP983115:IOI983115 IXL983115:IYE983115 JHH983115:JIA983115 JRD983115:JRW983115 KAZ983115:KBS983115 KKV983115:KLO983115 KUR983115:KVK983115 LEN983115:LFG983115 LOJ983115:LPC983115 LYF983115:LYY983115 MIB983115:MIU983115 MRX983115:MSQ983115 NBT983115:NCM983115 NLP983115:NMI983115 NVL983115:NWE983115 OFH983115:OGA983115 OPD983115:OPW983115 OYZ983115:OZS983115 PIV983115:PJO983115 PSR983115:PTK983115 QCN983115:QDG983115 QMJ983115:QNC983115 QWF983115:QWY983115 RGB983115:RGU983115 RPX983115:RQQ983115 RZT983115:SAM983115 SJP983115:SKI983115 STL983115:SUE983115 TDH983115:TEA983115 TND983115:TNW983115 TWZ983115:TXS983115 UGV983115:UHO983115 UQR983115:URK983115 VAN983115:VBG983115 VKJ983115:VLC983115 VUF983115:VUY983115 WEB983115:WEU983115 WNX983115:WOQ983115 WXT983115:WYM983115 M63:AM63 JI63:KI63 TE63:UE63 ADA63:AEA63 AMW63:ANW63 AWS63:AXS63 BGO63:BHO63 BQK63:BRK63 CAG63:CBG63 CKC63:CLC63 CTY63:CUY63 DDU63:DEU63 DNQ63:DOQ63 DXM63:DYM63 EHI63:EII63 ERE63:ESE63 FBA63:FCA63 FKW63:FLW63 FUS63:FVS63 GEO63:GFO63 GOK63:GPK63 GYG63:GZG63 HIC63:HJC63 HRY63:HSY63 IBU63:ICU63 ILQ63:IMQ63 IVM63:IWM63 JFI63:JGI63 JPE63:JQE63 JZA63:KAA63 KIW63:KJW63 KSS63:KTS63 LCO63:LDO63 LMK63:LNK63 LWG63:LXG63 MGC63:MHC63 MPY63:MQY63 MZU63:NAU63 NJQ63:NKQ63 NTM63:NUM63 ODI63:OEI63 ONE63:OOE63 OXA63:OYA63 PGW63:PHW63 PQS63:PRS63 QAO63:QBO63 QKK63:QLK63 QUG63:QVG63 REC63:RFC63 RNY63:ROY63 RXU63:RYU63 SHQ63:SIQ63 SRM63:SSM63 TBI63:TCI63 TLE63:TME63 TVA63:TWA63 UEW63:UFW63 UOS63:UPS63 UYO63:UZO63 VIK63:VJK63 VSG63:VTG63 WCC63:WDC63 WLY63:WMY63 WVU63:WWU63 M65599:AM65599 JI65599:KI65599 TE65599:UE65599 ADA65599:AEA65599 AMW65599:ANW65599 AWS65599:AXS65599 BGO65599:BHO65599 BQK65599:BRK65599 CAG65599:CBG65599 CKC65599:CLC65599 CTY65599:CUY65599 DDU65599:DEU65599 DNQ65599:DOQ65599 DXM65599:DYM65599 EHI65599:EII65599 ERE65599:ESE65599 FBA65599:FCA65599 FKW65599:FLW65599 FUS65599:FVS65599 GEO65599:GFO65599 GOK65599:GPK65599 GYG65599:GZG65599 HIC65599:HJC65599 HRY65599:HSY65599 IBU65599:ICU65599 ILQ65599:IMQ65599 IVM65599:IWM65599 JFI65599:JGI65599 JPE65599:JQE65599 JZA65599:KAA65599 KIW65599:KJW65599 KSS65599:KTS65599 LCO65599:LDO65599 LMK65599:LNK65599 LWG65599:LXG65599 MGC65599:MHC65599 MPY65599:MQY65599 MZU65599:NAU65599 NJQ65599:NKQ65599 NTM65599:NUM65599 ODI65599:OEI65599 ONE65599:OOE65599 OXA65599:OYA65599 PGW65599:PHW65599 PQS65599:PRS65599 QAO65599:QBO65599 QKK65599:QLK65599 QUG65599:QVG65599 REC65599:RFC65599 RNY65599:ROY65599 RXU65599:RYU65599 SHQ65599:SIQ65599 SRM65599:SSM65599 TBI65599:TCI65599 TLE65599:TME65599 TVA65599:TWA65599 UEW65599:UFW65599 UOS65599:UPS65599 UYO65599:UZO65599 VIK65599:VJK65599 VSG65599:VTG65599 WCC65599:WDC65599 WLY65599:WMY65599 WVU65599:WWU65599 M131135:AM131135 JI131135:KI131135 TE131135:UE131135 ADA131135:AEA131135 AMW131135:ANW131135 AWS131135:AXS131135 BGO131135:BHO131135 BQK131135:BRK131135 CAG131135:CBG131135 CKC131135:CLC131135 CTY131135:CUY131135 DDU131135:DEU131135 DNQ131135:DOQ131135 DXM131135:DYM131135 EHI131135:EII131135 ERE131135:ESE131135 FBA131135:FCA131135 FKW131135:FLW131135 FUS131135:FVS131135 GEO131135:GFO131135 GOK131135:GPK131135 GYG131135:GZG131135 HIC131135:HJC131135 HRY131135:HSY131135 IBU131135:ICU131135 ILQ131135:IMQ131135 IVM131135:IWM131135 JFI131135:JGI131135 JPE131135:JQE131135 JZA131135:KAA131135 KIW131135:KJW131135 KSS131135:KTS131135 LCO131135:LDO131135 LMK131135:LNK131135 LWG131135:LXG131135 MGC131135:MHC131135 MPY131135:MQY131135 MZU131135:NAU131135 NJQ131135:NKQ131135 NTM131135:NUM131135 ODI131135:OEI131135 ONE131135:OOE131135 OXA131135:OYA131135 PGW131135:PHW131135 PQS131135:PRS131135 QAO131135:QBO131135 QKK131135:QLK131135 QUG131135:QVG131135 REC131135:RFC131135 RNY131135:ROY131135 RXU131135:RYU131135 SHQ131135:SIQ131135 SRM131135:SSM131135 TBI131135:TCI131135 TLE131135:TME131135 TVA131135:TWA131135 UEW131135:UFW131135 UOS131135:UPS131135 UYO131135:UZO131135 VIK131135:VJK131135 VSG131135:VTG131135 WCC131135:WDC131135 WLY131135:WMY131135 WVU131135:WWU131135 M196671:AM196671 JI196671:KI196671 TE196671:UE196671 ADA196671:AEA196671 AMW196671:ANW196671 AWS196671:AXS196671 BGO196671:BHO196671 BQK196671:BRK196671 CAG196671:CBG196671 CKC196671:CLC196671 CTY196671:CUY196671 DDU196671:DEU196671 DNQ196671:DOQ196671 DXM196671:DYM196671 EHI196671:EII196671 ERE196671:ESE196671 FBA196671:FCA196671 FKW196671:FLW196671 FUS196671:FVS196671 GEO196671:GFO196671 GOK196671:GPK196671 GYG196671:GZG196671 HIC196671:HJC196671 HRY196671:HSY196671 IBU196671:ICU196671 ILQ196671:IMQ196671 IVM196671:IWM196671 JFI196671:JGI196671 JPE196671:JQE196671 JZA196671:KAA196671 KIW196671:KJW196671 KSS196671:KTS196671 LCO196671:LDO196671 LMK196671:LNK196671 LWG196671:LXG196671 MGC196671:MHC196671 MPY196671:MQY196671 MZU196671:NAU196671 NJQ196671:NKQ196671 NTM196671:NUM196671 ODI196671:OEI196671 ONE196671:OOE196671 OXA196671:OYA196671 PGW196671:PHW196671 PQS196671:PRS196671 QAO196671:QBO196671 QKK196671:QLK196671 QUG196671:QVG196671 REC196671:RFC196671 RNY196671:ROY196671 RXU196671:RYU196671 SHQ196671:SIQ196671 SRM196671:SSM196671 TBI196671:TCI196671 TLE196671:TME196671 TVA196671:TWA196671 UEW196671:UFW196671 UOS196671:UPS196671 UYO196671:UZO196671 VIK196671:VJK196671 VSG196671:VTG196671 WCC196671:WDC196671 WLY196671:WMY196671 WVU196671:WWU196671 M262207:AM262207 JI262207:KI262207 TE262207:UE262207 ADA262207:AEA262207 AMW262207:ANW262207 AWS262207:AXS262207 BGO262207:BHO262207 BQK262207:BRK262207 CAG262207:CBG262207 CKC262207:CLC262207 CTY262207:CUY262207 DDU262207:DEU262207 DNQ262207:DOQ262207 DXM262207:DYM262207 EHI262207:EII262207 ERE262207:ESE262207 FBA262207:FCA262207 FKW262207:FLW262207 FUS262207:FVS262207 GEO262207:GFO262207 GOK262207:GPK262207 GYG262207:GZG262207 HIC262207:HJC262207 HRY262207:HSY262207 IBU262207:ICU262207 ILQ262207:IMQ262207 IVM262207:IWM262207 JFI262207:JGI262207 JPE262207:JQE262207 JZA262207:KAA262207 KIW262207:KJW262207 KSS262207:KTS262207 LCO262207:LDO262207 LMK262207:LNK262207 LWG262207:LXG262207 MGC262207:MHC262207 MPY262207:MQY262207 MZU262207:NAU262207 NJQ262207:NKQ262207 NTM262207:NUM262207 ODI262207:OEI262207 ONE262207:OOE262207 OXA262207:OYA262207 PGW262207:PHW262207 PQS262207:PRS262207 QAO262207:QBO262207 QKK262207:QLK262207 QUG262207:QVG262207 REC262207:RFC262207 RNY262207:ROY262207 RXU262207:RYU262207 SHQ262207:SIQ262207 SRM262207:SSM262207 TBI262207:TCI262207 TLE262207:TME262207 TVA262207:TWA262207 UEW262207:UFW262207 UOS262207:UPS262207 UYO262207:UZO262207 VIK262207:VJK262207 VSG262207:VTG262207 WCC262207:WDC262207 WLY262207:WMY262207 WVU262207:WWU262207 M327743:AM327743 JI327743:KI327743 TE327743:UE327743 ADA327743:AEA327743 AMW327743:ANW327743 AWS327743:AXS327743 BGO327743:BHO327743 BQK327743:BRK327743 CAG327743:CBG327743 CKC327743:CLC327743 CTY327743:CUY327743 DDU327743:DEU327743 DNQ327743:DOQ327743 DXM327743:DYM327743 EHI327743:EII327743 ERE327743:ESE327743 FBA327743:FCA327743 FKW327743:FLW327743 FUS327743:FVS327743 GEO327743:GFO327743 GOK327743:GPK327743 GYG327743:GZG327743 HIC327743:HJC327743 HRY327743:HSY327743 IBU327743:ICU327743 ILQ327743:IMQ327743 IVM327743:IWM327743 JFI327743:JGI327743 JPE327743:JQE327743 JZA327743:KAA327743 KIW327743:KJW327743 KSS327743:KTS327743 LCO327743:LDO327743 LMK327743:LNK327743 LWG327743:LXG327743 MGC327743:MHC327743 MPY327743:MQY327743 MZU327743:NAU327743 NJQ327743:NKQ327743 NTM327743:NUM327743 ODI327743:OEI327743 ONE327743:OOE327743 OXA327743:OYA327743 PGW327743:PHW327743 PQS327743:PRS327743 QAO327743:QBO327743 QKK327743:QLK327743 QUG327743:QVG327743 REC327743:RFC327743 RNY327743:ROY327743 RXU327743:RYU327743 SHQ327743:SIQ327743 SRM327743:SSM327743 TBI327743:TCI327743 TLE327743:TME327743 TVA327743:TWA327743 UEW327743:UFW327743 UOS327743:UPS327743 UYO327743:UZO327743 VIK327743:VJK327743 VSG327743:VTG327743 WCC327743:WDC327743 WLY327743:WMY327743 WVU327743:WWU327743 M393279:AM393279 JI393279:KI393279 TE393279:UE393279 ADA393279:AEA393279 AMW393279:ANW393279 AWS393279:AXS393279 BGO393279:BHO393279 BQK393279:BRK393279 CAG393279:CBG393279 CKC393279:CLC393279 CTY393279:CUY393279 DDU393279:DEU393279 DNQ393279:DOQ393279 DXM393279:DYM393279 EHI393279:EII393279 ERE393279:ESE393279 FBA393279:FCA393279 FKW393279:FLW393279 FUS393279:FVS393279 GEO393279:GFO393279 GOK393279:GPK393279 GYG393279:GZG393279 HIC393279:HJC393279 HRY393279:HSY393279 IBU393279:ICU393279 ILQ393279:IMQ393279 IVM393279:IWM393279 JFI393279:JGI393279 JPE393279:JQE393279 JZA393279:KAA393279 KIW393279:KJW393279 KSS393279:KTS393279 LCO393279:LDO393279 LMK393279:LNK393279 LWG393279:LXG393279 MGC393279:MHC393279 MPY393279:MQY393279 MZU393279:NAU393279 NJQ393279:NKQ393279 NTM393279:NUM393279 ODI393279:OEI393279 ONE393279:OOE393279 OXA393279:OYA393279 PGW393279:PHW393279 PQS393279:PRS393279 QAO393279:QBO393279 QKK393279:QLK393279 QUG393279:QVG393279 REC393279:RFC393279 RNY393279:ROY393279 RXU393279:RYU393279 SHQ393279:SIQ393279 SRM393279:SSM393279 TBI393279:TCI393279 TLE393279:TME393279 TVA393279:TWA393279 UEW393279:UFW393279 UOS393279:UPS393279 UYO393279:UZO393279 VIK393279:VJK393279 VSG393279:VTG393279 WCC393279:WDC393279 WLY393279:WMY393279 WVU393279:WWU393279 M458815:AM458815 JI458815:KI458815 TE458815:UE458815 ADA458815:AEA458815 AMW458815:ANW458815 AWS458815:AXS458815 BGO458815:BHO458815 BQK458815:BRK458815 CAG458815:CBG458815 CKC458815:CLC458815 CTY458815:CUY458815 DDU458815:DEU458815 DNQ458815:DOQ458815 DXM458815:DYM458815 EHI458815:EII458815 ERE458815:ESE458815 FBA458815:FCA458815 FKW458815:FLW458815 FUS458815:FVS458815 GEO458815:GFO458815 GOK458815:GPK458815 GYG458815:GZG458815 HIC458815:HJC458815 HRY458815:HSY458815 IBU458815:ICU458815 ILQ458815:IMQ458815 IVM458815:IWM458815 JFI458815:JGI458815 JPE458815:JQE458815 JZA458815:KAA458815 KIW458815:KJW458815 KSS458815:KTS458815 LCO458815:LDO458815 LMK458815:LNK458815 LWG458815:LXG458815 MGC458815:MHC458815 MPY458815:MQY458815 MZU458815:NAU458815 NJQ458815:NKQ458815 NTM458815:NUM458815 ODI458815:OEI458815 ONE458815:OOE458815 OXA458815:OYA458815 PGW458815:PHW458815 PQS458815:PRS458815 QAO458815:QBO458815 QKK458815:QLK458815 QUG458815:QVG458815 REC458815:RFC458815 RNY458815:ROY458815 RXU458815:RYU458815 SHQ458815:SIQ458815 SRM458815:SSM458815 TBI458815:TCI458815 TLE458815:TME458815 TVA458815:TWA458815 UEW458815:UFW458815 UOS458815:UPS458815 UYO458815:UZO458815 VIK458815:VJK458815 VSG458815:VTG458815 WCC458815:WDC458815 WLY458815:WMY458815 WVU458815:WWU458815 M524351:AM524351 JI524351:KI524351 TE524351:UE524351 ADA524351:AEA524351 AMW524351:ANW524351 AWS524351:AXS524351 BGO524351:BHO524351 BQK524351:BRK524351 CAG524351:CBG524351 CKC524351:CLC524351 CTY524351:CUY524351 DDU524351:DEU524351 DNQ524351:DOQ524351 DXM524351:DYM524351 EHI524351:EII524351 ERE524351:ESE524351 FBA524351:FCA524351 FKW524351:FLW524351 FUS524351:FVS524351 GEO524351:GFO524351 GOK524351:GPK524351 GYG524351:GZG524351 HIC524351:HJC524351 HRY524351:HSY524351 IBU524351:ICU524351 ILQ524351:IMQ524351 IVM524351:IWM524351 JFI524351:JGI524351 JPE524351:JQE524351 JZA524351:KAA524351 KIW524351:KJW524351 KSS524351:KTS524351 LCO524351:LDO524351 LMK524351:LNK524351 LWG524351:LXG524351 MGC524351:MHC524351 MPY524351:MQY524351 MZU524351:NAU524351 NJQ524351:NKQ524351 NTM524351:NUM524351 ODI524351:OEI524351 ONE524351:OOE524351 OXA524351:OYA524351 PGW524351:PHW524351 PQS524351:PRS524351 QAO524351:QBO524351 QKK524351:QLK524351 QUG524351:QVG524351 REC524351:RFC524351 RNY524351:ROY524351 RXU524351:RYU524351 SHQ524351:SIQ524351 SRM524351:SSM524351 TBI524351:TCI524351 TLE524351:TME524351 TVA524351:TWA524351 UEW524351:UFW524351 UOS524351:UPS524351 UYO524351:UZO524351 VIK524351:VJK524351 VSG524351:VTG524351 WCC524351:WDC524351 WLY524351:WMY524351 WVU524351:WWU524351 M589887:AM589887 JI589887:KI589887 TE589887:UE589887 ADA589887:AEA589887 AMW589887:ANW589887 AWS589887:AXS589887 BGO589887:BHO589887 BQK589887:BRK589887 CAG589887:CBG589887 CKC589887:CLC589887 CTY589887:CUY589887 DDU589887:DEU589887 DNQ589887:DOQ589887 DXM589887:DYM589887 EHI589887:EII589887 ERE589887:ESE589887 FBA589887:FCA589887 FKW589887:FLW589887 FUS589887:FVS589887 GEO589887:GFO589887 GOK589887:GPK589887 GYG589887:GZG589887 HIC589887:HJC589887 HRY589887:HSY589887 IBU589887:ICU589887 ILQ589887:IMQ589887 IVM589887:IWM589887 JFI589887:JGI589887 JPE589887:JQE589887 JZA589887:KAA589887 KIW589887:KJW589887 KSS589887:KTS589887 LCO589887:LDO589887 LMK589887:LNK589887 LWG589887:LXG589887 MGC589887:MHC589887 MPY589887:MQY589887 MZU589887:NAU589887 NJQ589887:NKQ589887 NTM589887:NUM589887 ODI589887:OEI589887 ONE589887:OOE589887 OXA589887:OYA589887 PGW589887:PHW589887 PQS589887:PRS589887 QAO589887:QBO589887 QKK589887:QLK589887 QUG589887:QVG589887 REC589887:RFC589887 RNY589887:ROY589887 RXU589887:RYU589887 SHQ589887:SIQ589887 SRM589887:SSM589887 TBI589887:TCI589887 TLE589887:TME589887 TVA589887:TWA589887 UEW589887:UFW589887 UOS589887:UPS589887 UYO589887:UZO589887 VIK589887:VJK589887 VSG589887:VTG589887 WCC589887:WDC589887 WLY589887:WMY589887 WVU589887:WWU589887 M655423:AM655423 JI655423:KI655423 TE655423:UE655423 ADA655423:AEA655423 AMW655423:ANW655423 AWS655423:AXS655423 BGO655423:BHO655423 BQK655423:BRK655423 CAG655423:CBG655423 CKC655423:CLC655423 CTY655423:CUY655423 DDU655423:DEU655423 DNQ655423:DOQ655423 DXM655423:DYM655423 EHI655423:EII655423 ERE655423:ESE655423 FBA655423:FCA655423 FKW655423:FLW655423 FUS655423:FVS655423 GEO655423:GFO655423 GOK655423:GPK655423 GYG655423:GZG655423 HIC655423:HJC655423 HRY655423:HSY655423 IBU655423:ICU655423 ILQ655423:IMQ655423 IVM655423:IWM655423 JFI655423:JGI655423 JPE655423:JQE655423 JZA655423:KAA655423 KIW655423:KJW655423 KSS655423:KTS655423 LCO655423:LDO655423 LMK655423:LNK655423 LWG655423:LXG655423 MGC655423:MHC655423 MPY655423:MQY655423 MZU655423:NAU655423 NJQ655423:NKQ655423 NTM655423:NUM655423 ODI655423:OEI655423 ONE655423:OOE655423 OXA655423:OYA655423 PGW655423:PHW655423 PQS655423:PRS655423 QAO655423:QBO655423 QKK655423:QLK655423 QUG655423:QVG655423 REC655423:RFC655423 RNY655423:ROY655423 RXU655423:RYU655423 SHQ655423:SIQ655423 SRM655423:SSM655423 TBI655423:TCI655423 TLE655423:TME655423 TVA655423:TWA655423 UEW655423:UFW655423 UOS655423:UPS655423 UYO655423:UZO655423 VIK655423:VJK655423 VSG655423:VTG655423 WCC655423:WDC655423 WLY655423:WMY655423 WVU655423:WWU655423 M720959:AM720959 JI720959:KI720959 TE720959:UE720959 ADA720959:AEA720959 AMW720959:ANW720959 AWS720959:AXS720959 BGO720959:BHO720959 BQK720959:BRK720959 CAG720959:CBG720959 CKC720959:CLC720959 CTY720959:CUY720959 DDU720959:DEU720959 DNQ720959:DOQ720959 DXM720959:DYM720959 EHI720959:EII720959 ERE720959:ESE720959 FBA720959:FCA720959 FKW720959:FLW720959 FUS720959:FVS720959 GEO720959:GFO720959 GOK720959:GPK720959 GYG720959:GZG720959 HIC720959:HJC720959 HRY720959:HSY720959 IBU720959:ICU720959 ILQ720959:IMQ720959 IVM720959:IWM720959 JFI720959:JGI720959 JPE720959:JQE720959 JZA720959:KAA720959 KIW720959:KJW720959 KSS720959:KTS720959 LCO720959:LDO720959 LMK720959:LNK720959 LWG720959:LXG720959 MGC720959:MHC720959 MPY720959:MQY720959 MZU720959:NAU720959 NJQ720959:NKQ720959 NTM720959:NUM720959 ODI720959:OEI720959 ONE720959:OOE720959 OXA720959:OYA720959 PGW720959:PHW720959 PQS720959:PRS720959 QAO720959:QBO720959 QKK720959:QLK720959 QUG720959:QVG720959 REC720959:RFC720959 RNY720959:ROY720959 RXU720959:RYU720959 SHQ720959:SIQ720959 SRM720959:SSM720959 TBI720959:TCI720959 TLE720959:TME720959 TVA720959:TWA720959 UEW720959:UFW720959 UOS720959:UPS720959 UYO720959:UZO720959 VIK720959:VJK720959 VSG720959:VTG720959 WCC720959:WDC720959 WLY720959:WMY720959 WVU720959:WWU720959 M786495:AM786495 JI786495:KI786495 TE786495:UE786495 ADA786495:AEA786495 AMW786495:ANW786495 AWS786495:AXS786495 BGO786495:BHO786495 BQK786495:BRK786495 CAG786495:CBG786495 CKC786495:CLC786495 CTY786495:CUY786495 DDU786495:DEU786495 DNQ786495:DOQ786495 DXM786495:DYM786495 EHI786495:EII786495 ERE786495:ESE786495 FBA786495:FCA786495 FKW786495:FLW786495 FUS786495:FVS786495 GEO786495:GFO786495 GOK786495:GPK786495 GYG786495:GZG786495 HIC786495:HJC786495 HRY786495:HSY786495 IBU786495:ICU786495 ILQ786495:IMQ786495 IVM786495:IWM786495 JFI786495:JGI786495 JPE786495:JQE786495 JZA786495:KAA786495 KIW786495:KJW786495 KSS786495:KTS786495 LCO786495:LDO786495 LMK786495:LNK786495 LWG786495:LXG786495 MGC786495:MHC786495 MPY786495:MQY786495 MZU786495:NAU786495 NJQ786495:NKQ786495 NTM786495:NUM786495 ODI786495:OEI786495 ONE786495:OOE786495 OXA786495:OYA786495 PGW786495:PHW786495 PQS786495:PRS786495 QAO786495:QBO786495 QKK786495:QLK786495 QUG786495:QVG786495 REC786495:RFC786495 RNY786495:ROY786495 RXU786495:RYU786495 SHQ786495:SIQ786495 SRM786495:SSM786495 TBI786495:TCI786495 TLE786495:TME786495 TVA786495:TWA786495 UEW786495:UFW786495 UOS786495:UPS786495 UYO786495:UZO786495 VIK786495:VJK786495 VSG786495:VTG786495 WCC786495:WDC786495 WLY786495:WMY786495 WVU786495:WWU786495 M852031:AM852031 JI852031:KI852031 TE852031:UE852031 ADA852031:AEA852031 AMW852031:ANW852031 AWS852031:AXS852031 BGO852031:BHO852031 BQK852031:BRK852031 CAG852031:CBG852031 CKC852031:CLC852031 CTY852031:CUY852031 DDU852031:DEU852031 DNQ852031:DOQ852031 DXM852031:DYM852031 EHI852031:EII852031 ERE852031:ESE852031 FBA852031:FCA852031 FKW852031:FLW852031 FUS852031:FVS852031 GEO852031:GFO852031 GOK852031:GPK852031 GYG852031:GZG852031 HIC852031:HJC852031 HRY852031:HSY852031 IBU852031:ICU852031 ILQ852031:IMQ852031 IVM852031:IWM852031 JFI852031:JGI852031 JPE852031:JQE852031 JZA852031:KAA852031 KIW852031:KJW852031 KSS852031:KTS852031 LCO852031:LDO852031 LMK852031:LNK852031 LWG852031:LXG852031 MGC852031:MHC852031 MPY852031:MQY852031 MZU852031:NAU852031 NJQ852031:NKQ852031 NTM852031:NUM852031 ODI852031:OEI852031 ONE852031:OOE852031 OXA852031:OYA852031 PGW852031:PHW852031 PQS852031:PRS852031 QAO852031:QBO852031 QKK852031:QLK852031 QUG852031:QVG852031 REC852031:RFC852031 RNY852031:ROY852031 RXU852031:RYU852031 SHQ852031:SIQ852031 SRM852031:SSM852031 TBI852031:TCI852031 TLE852031:TME852031 TVA852031:TWA852031 UEW852031:UFW852031 UOS852031:UPS852031 UYO852031:UZO852031 VIK852031:VJK852031 VSG852031:VTG852031 WCC852031:WDC852031 WLY852031:WMY852031 WVU852031:WWU852031 M917567:AM917567 JI917567:KI917567 TE917567:UE917567 ADA917567:AEA917567 AMW917567:ANW917567 AWS917567:AXS917567 BGO917567:BHO917567 BQK917567:BRK917567 CAG917567:CBG917567 CKC917567:CLC917567 CTY917567:CUY917567 DDU917567:DEU917567 DNQ917567:DOQ917567 DXM917567:DYM917567 EHI917567:EII917567 ERE917567:ESE917567 FBA917567:FCA917567 FKW917567:FLW917567 FUS917567:FVS917567 GEO917567:GFO917567 GOK917567:GPK917567 GYG917567:GZG917567 HIC917567:HJC917567 HRY917567:HSY917567 IBU917567:ICU917567 ILQ917567:IMQ917567 IVM917567:IWM917567 JFI917567:JGI917567 JPE917567:JQE917567 JZA917567:KAA917567 KIW917567:KJW917567 KSS917567:KTS917567 LCO917567:LDO917567 LMK917567:LNK917567 LWG917567:LXG917567 MGC917567:MHC917567 MPY917567:MQY917567 MZU917567:NAU917567 NJQ917567:NKQ917567 NTM917567:NUM917567 ODI917567:OEI917567 ONE917567:OOE917567 OXA917567:OYA917567 PGW917567:PHW917567 PQS917567:PRS917567 QAO917567:QBO917567 QKK917567:QLK917567 QUG917567:QVG917567 REC917567:RFC917567 RNY917567:ROY917567 RXU917567:RYU917567 SHQ917567:SIQ917567 SRM917567:SSM917567 TBI917567:TCI917567 TLE917567:TME917567 TVA917567:TWA917567 UEW917567:UFW917567 UOS917567:UPS917567 UYO917567:UZO917567 VIK917567:VJK917567 VSG917567:VTG917567 WCC917567:WDC917567 WLY917567:WMY917567 WVU917567:WWU917567 M983103:AM983103 JI983103:KI983103 TE983103:UE983103 ADA983103:AEA983103 AMW983103:ANW983103 AWS983103:AXS983103 BGO983103:BHO983103 BQK983103:BRK983103 CAG983103:CBG983103 CKC983103:CLC983103 CTY983103:CUY983103 DDU983103:DEU983103 DNQ983103:DOQ983103 DXM983103:DYM983103 EHI983103:EII983103 ERE983103:ESE983103 FBA983103:FCA983103 FKW983103:FLW983103 FUS983103:FVS983103 GEO983103:GFO983103 GOK983103:GPK983103 GYG983103:GZG983103 HIC983103:HJC983103 HRY983103:HSY983103 IBU983103:ICU983103 ILQ983103:IMQ983103 IVM983103:IWM983103 JFI983103:JGI983103 JPE983103:JQE983103 JZA983103:KAA983103 KIW983103:KJW983103 KSS983103:KTS983103 LCO983103:LDO983103 LMK983103:LNK983103 LWG983103:LXG983103 MGC983103:MHC983103 MPY983103:MQY983103 MZU983103:NAU983103 NJQ983103:NKQ983103 NTM983103:NUM983103 ODI983103:OEI983103 ONE983103:OOE983103 OXA983103:OYA983103 PGW983103:PHW983103 PQS983103:PRS983103 QAO983103:QBO983103 QKK983103:QLK983103 QUG983103:QVG983103 REC983103:RFC983103 RNY983103:ROY983103 RXU983103:RYU983103 SHQ983103:SIQ983103 SRM983103:SSM983103 TBI983103:TCI983103 TLE983103:TME983103 TVA983103:TWA983103 UEW983103:UFW983103 UOS983103:UPS983103 UYO983103:UZO983103 VIK983103:VJK983103 VSG983103:VTG983103 WCC983103:WDC983103 WLY983103:WMY983103 WVU983103:WWU983103 M75:AM75 JI75:KI75 TE75:UE75 ADA75:AEA75 AMW75:ANW75 AWS75:AXS75 BGO75:BHO75 BQK75:BRK75 CAG75:CBG75 CKC75:CLC75 CTY75:CUY75 DDU75:DEU75 DNQ75:DOQ75 DXM75:DYM75 EHI75:EII75 ERE75:ESE75 FBA75:FCA75 FKW75:FLW75 FUS75:FVS75 GEO75:GFO75 GOK75:GPK75 GYG75:GZG75 HIC75:HJC75 HRY75:HSY75 IBU75:ICU75 ILQ75:IMQ75 IVM75:IWM75 JFI75:JGI75 JPE75:JQE75 JZA75:KAA75 KIW75:KJW75 KSS75:KTS75 LCO75:LDO75 LMK75:LNK75 LWG75:LXG75 MGC75:MHC75 MPY75:MQY75 MZU75:NAU75 NJQ75:NKQ75 NTM75:NUM75 ODI75:OEI75 ONE75:OOE75 OXA75:OYA75 PGW75:PHW75 PQS75:PRS75 QAO75:QBO75 QKK75:QLK75 QUG75:QVG75 REC75:RFC75 RNY75:ROY75 RXU75:RYU75 SHQ75:SIQ75 SRM75:SSM75 TBI75:TCI75 TLE75:TME75 TVA75:TWA75 UEW75:UFW75 UOS75:UPS75 UYO75:UZO75 VIK75:VJK75 VSG75:VTG75 WCC75:WDC75 WLY75:WMY75 WVU75:WWU75 M65611:AM65611 JI65611:KI65611 TE65611:UE65611 ADA65611:AEA65611 AMW65611:ANW65611 AWS65611:AXS65611 BGO65611:BHO65611 BQK65611:BRK65611 CAG65611:CBG65611 CKC65611:CLC65611 CTY65611:CUY65611 DDU65611:DEU65611 DNQ65611:DOQ65611 DXM65611:DYM65611 EHI65611:EII65611 ERE65611:ESE65611 FBA65611:FCA65611 FKW65611:FLW65611 FUS65611:FVS65611 GEO65611:GFO65611 GOK65611:GPK65611 GYG65611:GZG65611 HIC65611:HJC65611 HRY65611:HSY65611 IBU65611:ICU65611 ILQ65611:IMQ65611 IVM65611:IWM65611 JFI65611:JGI65611 JPE65611:JQE65611 JZA65611:KAA65611 KIW65611:KJW65611 KSS65611:KTS65611 LCO65611:LDO65611 LMK65611:LNK65611 LWG65611:LXG65611 MGC65611:MHC65611 MPY65611:MQY65611 MZU65611:NAU65611 NJQ65611:NKQ65611 NTM65611:NUM65611 ODI65611:OEI65611 ONE65611:OOE65611 OXA65611:OYA65611 PGW65611:PHW65611 PQS65611:PRS65611 QAO65611:QBO65611 QKK65611:QLK65611 QUG65611:QVG65611 REC65611:RFC65611 RNY65611:ROY65611 RXU65611:RYU65611 SHQ65611:SIQ65611 SRM65611:SSM65611 TBI65611:TCI65611 TLE65611:TME65611 TVA65611:TWA65611 UEW65611:UFW65611 UOS65611:UPS65611 UYO65611:UZO65611 VIK65611:VJK65611 VSG65611:VTG65611 WCC65611:WDC65611 WLY65611:WMY65611 WVU65611:WWU65611 M131147:AM131147 JI131147:KI131147 TE131147:UE131147 ADA131147:AEA131147 AMW131147:ANW131147 AWS131147:AXS131147 BGO131147:BHO131147 BQK131147:BRK131147 CAG131147:CBG131147 CKC131147:CLC131147 CTY131147:CUY131147 DDU131147:DEU131147 DNQ131147:DOQ131147 DXM131147:DYM131147 EHI131147:EII131147 ERE131147:ESE131147 FBA131147:FCA131147 FKW131147:FLW131147 FUS131147:FVS131147 GEO131147:GFO131147 GOK131147:GPK131147 GYG131147:GZG131147 HIC131147:HJC131147 HRY131147:HSY131147 IBU131147:ICU131147 ILQ131147:IMQ131147 IVM131147:IWM131147 JFI131147:JGI131147 JPE131147:JQE131147 JZA131147:KAA131147 KIW131147:KJW131147 KSS131147:KTS131147 LCO131147:LDO131147 LMK131147:LNK131147 LWG131147:LXG131147 MGC131147:MHC131147 MPY131147:MQY131147 MZU131147:NAU131147 NJQ131147:NKQ131147 NTM131147:NUM131147 ODI131147:OEI131147 ONE131147:OOE131147 OXA131147:OYA131147 PGW131147:PHW131147 PQS131147:PRS131147 QAO131147:QBO131147 QKK131147:QLK131147 QUG131147:QVG131147 REC131147:RFC131147 RNY131147:ROY131147 RXU131147:RYU131147 SHQ131147:SIQ131147 SRM131147:SSM131147 TBI131147:TCI131147 TLE131147:TME131147 TVA131147:TWA131147 UEW131147:UFW131147 UOS131147:UPS131147 UYO131147:UZO131147 VIK131147:VJK131147 VSG131147:VTG131147 WCC131147:WDC131147 WLY131147:WMY131147 WVU131147:WWU131147 M196683:AM196683 JI196683:KI196683 TE196683:UE196683 ADA196683:AEA196683 AMW196683:ANW196683 AWS196683:AXS196683 BGO196683:BHO196683 BQK196683:BRK196683 CAG196683:CBG196683 CKC196683:CLC196683 CTY196683:CUY196683 DDU196683:DEU196683 DNQ196683:DOQ196683 DXM196683:DYM196683 EHI196683:EII196683 ERE196683:ESE196683 FBA196683:FCA196683 FKW196683:FLW196683 FUS196683:FVS196683 GEO196683:GFO196683 GOK196683:GPK196683 GYG196683:GZG196683 HIC196683:HJC196683 HRY196683:HSY196683 IBU196683:ICU196683 ILQ196683:IMQ196683 IVM196683:IWM196683 JFI196683:JGI196683 JPE196683:JQE196683 JZA196683:KAA196683 KIW196683:KJW196683 KSS196683:KTS196683 LCO196683:LDO196683 LMK196683:LNK196683 LWG196683:LXG196683 MGC196683:MHC196683 MPY196683:MQY196683 MZU196683:NAU196683 NJQ196683:NKQ196683 NTM196683:NUM196683 ODI196683:OEI196683 ONE196683:OOE196683 OXA196683:OYA196683 PGW196683:PHW196683 PQS196683:PRS196683 QAO196683:QBO196683 QKK196683:QLK196683 QUG196683:QVG196683 REC196683:RFC196683 RNY196683:ROY196683 RXU196683:RYU196683 SHQ196683:SIQ196683 SRM196683:SSM196683 TBI196683:TCI196683 TLE196683:TME196683 TVA196683:TWA196683 UEW196683:UFW196683 UOS196683:UPS196683 UYO196683:UZO196683 VIK196683:VJK196683 VSG196683:VTG196683 WCC196683:WDC196683 WLY196683:WMY196683 WVU196683:WWU196683 M262219:AM262219 JI262219:KI262219 TE262219:UE262219 ADA262219:AEA262219 AMW262219:ANW262219 AWS262219:AXS262219 BGO262219:BHO262219 BQK262219:BRK262219 CAG262219:CBG262219 CKC262219:CLC262219 CTY262219:CUY262219 DDU262219:DEU262219 DNQ262219:DOQ262219 DXM262219:DYM262219 EHI262219:EII262219 ERE262219:ESE262219 FBA262219:FCA262219 FKW262219:FLW262219 FUS262219:FVS262219 GEO262219:GFO262219 GOK262219:GPK262219 GYG262219:GZG262219 HIC262219:HJC262219 HRY262219:HSY262219 IBU262219:ICU262219 ILQ262219:IMQ262219 IVM262219:IWM262219 JFI262219:JGI262219 JPE262219:JQE262219 JZA262219:KAA262219 KIW262219:KJW262219 KSS262219:KTS262219 LCO262219:LDO262219 LMK262219:LNK262219 LWG262219:LXG262219 MGC262219:MHC262219 MPY262219:MQY262219 MZU262219:NAU262219 NJQ262219:NKQ262219 NTM262219:NUM262219 ODI262219:OEI262219 ONE262219:OOE262219 OXA262219:OYA262219 PGW262219:PHW262219 PQS262219:PRS262219 QAO262219:QBO262219 QKK262219:QLK262219 QUG262219:QVG262219 REC262219:RFC262219 RNY262219:ROY262219 RXU262219:RYU262219 SHQ262219:SIQ262219 SRM262219:SSM262219 TBI262219:TCI262219 TLE262219:TME262219 TVA262219:TWA262219 UEW262219:UFW262219 UOS262219:UPS262219 UYO262219:UZO262219 VIK262219:VJK262219 VSG262219:VTG262219 WCC262219:WDC262219 WLY262219:WMY262219 WVU262219:WWU262219 M327755:AM327755 JI327755:KI327755 TE327755:UE327755 ADA327755:AEA327755 AMW327755:ANW327755 AWS327755:AXS327755 BGO327755:BHO327755 BQK327755:BRK327755 CAG327755:CBG327755 CKC327755:CLC327755 CTY327755:CUY327755 DDU327755:DEU327755 DNQ327755:DOQ327755 DXM327755:DYM327755 EHI327755:EII327755 ERE327755:ESE327755 FBA327755:FCA327755 FKW327755:FLW327755 FUS327755:FVS327755 GEO327755:GFO327755 GOK327755:GPK327755 GYG327755:GZG327755 HIC327755:HJC327755 HRY327755:HSY327755 IBU327755:ICU327755 ILQ327755:IMQ327755 IVM327755:IWM327755 JFI327755:JGI327755 JPE327755:JQE327755 JZA327755:KAA327755 KIW327755:KJW327755 KSS327755:KTS327755 LCO327755:LDO327755 LMK327755:LNK327755 LWG327755:LXG327755 MGC327755:MHC327755 MPY327755:MQY327755 MZU327755:NAU327755 NJQ327755:NKQ327755 NTM327755:NUM327755 ODI327755:OEI327755 ONE327755:OOE327755 OXA327755:OYA327755 PGW327755:PHW327755 PQS327755:PRS327755 QAO327755:QBO327755 QKK327755:QLK327755 QUG327755:QVG327755 REC327755:RFC327755 RNY327755:ROY327755 RXU327755:RYU327755 SHQ327755:SIQ327755 SRM327755:SSM327755 TBI327755:TCI327755 TLE327755:TME327755 TVA327755:TWA327755 UEW327755:UFW327755 UOS327755:UPS327755 UYO327755:UZO327755 VIK327755:VJK327755 VSG327755:VTG327755 WCC327755:WDC327755 WLY327755:WMY327755 WVU327755:WWU327755 M393291:AM393291 JI393291:KI393291 TE393291:UE393291 ADA393291:AEA393291 AMW393291:ANW393291 AWS393291:AXS393291 BGO393291:BHO393291 BQK393291:BRK393291 CAG393291:CBG393291 CKC393291:CLC393291 CTY393291:CUY393291 DDU393291:DEU393291 DNQ393291:DOQ393291 DXM393291:DYM393291 EHI393291:EII393291 ERE393291:ESE393291 FBA393291:FCA393291 FKW393291:FLW393291 FUS393291:FVS393291 GEO393291:GFO393291 GOK393291:GPK393291 GYG393291:GZG393291 HIC393291:HJC393291 HRY393291:HSY393291 IBU393291:ICU393291 ILQ393291:IMQ393291 IVM393291:IWM393291 JFI393291:JGI393291 JPE393291:JQE393291 JZA393291:KAA393291 KIW393291:KJW393291 KSS393291:KTS393291 LCO393291:LDO393291 LMK393291:LNK393291 LWG393291:LXG393291 MGC393291:MHC393291 MPY393291:MQY393291 MZU393291:NAU393291 NJQ393291:NKQ393291 NTM393291:NUM393291 ODI393291:OEI393291 ONE393291:OOE393291 OXA393291:OYA393291 PGW393291:PHW393291 PQS393291:PRS393291 QAO393291:QBO393291 QKK393291:QLK393291 QUG393291:QVG393291 REC393291:RFC393291 RNY393291:ROY393291 RXU393291:RYU393291 SHQ393291:SIQ393291 SRM393291:SSM393291 TBI393291:TCI393291 TLE393291:TME393291 TVA393291:TWA393291 UEW393291:UFW393291 UOS393291:UPS393291 UYO393291:UZO393291 VIK393291:VJK393291 VSG393291:VTG393291 WCC393291:WDC393291 WLY393291:WMY393291 WVU393291:WWU393291 M458827:AM458827 JI458827:KI458827 TE458827:UE458827 ADA458827:AEA458827 AMW458827:ANW458827 AWS458827:AXS458827 BGO458827:BHO458827 BQK458827:BRK458827 CAG458827:CBG458827 CKC458827:CLC458827 CTY458827:CUY458827 DDU458827:DEU458827 DNQ458827:DOQ458827 DXM458827:DYM458827 EHI458827:EII458827 ERE458827:ESE458827 FBA458827:FCA458827 FKW458827:FLW458827 FUS458827:FVS458827 GEO458827:GFO458827 GOK458827:GPK458827 GYG458827:GZG458827 HIC458827:HJC458827 HRY458827:HSY458827 IBU458827:ICU458827 ILQ458827:IMQ458827 IVM458827:IWM458827 JFI458827:JGI458827 JPE458827:JQE458827 JZA458827:KAA458827 KIW458827:KJW458827 KSS458827:KTS458827 LCO458827:LDO458827 LMK458827:LNK458827 LWG458827:LXG458827 MGC458827:MHC458827 MPY458827:MQY458827 MZU458827:NAU458827 NJQ458827:NKQ458827 NTM458827:NUM458827 ODI458827:OEI458827 ONE458827:OOE458827 OXA458827:OYA458827 PGW458827:PHW458827 PQS458827:PRS458827 QAO458827:QBO458827 QKK458827:QLK458827 QUG458827:QVG458827 REC458827:RFC458827 RNY458827:ROY458827 RXU458827:RYU458827 SHQ458827:SIQ458827 SRM458827:SSM458827 TBI458827:TCI458827 TLE458827:TME458827 TVA458827:TWA458827 UEW458827:UFW458827 UOS458827:UPS458827 UYO458827:UZO458827 VIK458827:VJK458827 VSG458827:VTG458827 WCC458827:WDC458827 WLY458827:WMY458827 WVU458827:WWU458827 M524363:AM524363 JI524363:KI524363 TE524363:UE524363 ADA524363:AEA524363 AMW524363:ANW524363 AWS524363:AXS524363 BGO524363:BHO524363 BQK524363:BRK524363 CAG524363:CBG524363 CKC524363:CLC524363 CTY524363:CUY524363 DDU524363:DEU524363 DNQ524363:DOQ524363 DXM524363:DYM524363 EHI524363:EII524363 ERE524363:ESE524363 FBA524363:FCA524363 FKW524363:FLW524363 FUS524363:FVS524363 GEO524363:GFO524363 GOK524363:GPK524363 GYG524363:GZG524363 HIC524363:HJC524363 HRY524363:HSY524363 IBU524363:ICU524363 ILQ524363:IMQ524363 IVM524363:IWM524363 JFI524363:JGI524363 JPE524363:JQE524363 JZA524363:KAA524363 KIW524363:KJW524363 KSS524363:KTS524363 LCO524363:LDO524363 LMK524363:LNK524363 LWG524363:LXG524363 MGC524363:MHC524363 MPY524363:MQY524363 MZU524363:NAU524363 NJQ524363:NKQ524363 NTM524363:NUM524363 ODI524363:OEI524363 ONE524363:OOE524363 OXA524363:OYA524363 PGW524363:PHW524363 PQS524363:PRS524363 QAO524363:QBO524363 QKK524363:QLK524363 QUG524363:QVG524363 REC524363:RFC524363 RNY524363:ROY524363 RXU524363:RYU524363 SHQ524363:SIQ524363 SRM524363:SSM524363 TBI524363:TCI524363 TLE524363:TME524363 TVA524363:TWA524363 UEW524363:UFW524363 UOS524363:UPS524363 UYO524363:UZO524363 VIK524363:VJK524363 VSG524363:VTG524363 WCC524363:WDC524363 WLY524363:WMY524363 WVU524363:WWU524363 M589899:AM589899 JI589899:KI589899 TE589899:UE589899 ADA589899:AEA589899 AMW589899:ANW589899 AWS589899:AXS589899 BGO589899:BHO589899 BQK589899:BRK589899 CAG589899:CBG589899 CKC589899:CLC589899 CTY589899:CUY589899 DDU589899:DEU589899 DNQ589899:DOQ589899 DXM589899:DYM589899 EHI589899:EII589899 ERE589899:ESE589899 FBA589899:FCA589899 FKW589899:FLW589899 FUS589899:FVS589899 GEO589899:GFO589899 GOK589899:GPK589899 GYG589899:GZG589899 HIC589899:HJC589899 HRY589899:HSY589899 IBU589899:ICU589899 ILQ589899:IMQ589899 IVM589899:IWM589899 JFI589899:JGI589899 JPE589899:JQE589899 JZA589899:KAA589899 KIW589899:KJW589899 KSS589899:KTS589899 LCO589899:LDO589899 LMK589899:LNK589899 LWG589899:LXG589899 MGC589899:MHC589899 MPY589899:MQY589899 MZU589899:NAU589899 NJQ589899:NKQ589899 NTM589899:NUM589899 ODI589899:OEI589899 ONE589899:OOE589899 OXA589899:OYA589899 PGW589899:PHW589899 PQS589899:PRS589899 QAO589899:QBO589899 QKK589899:QLK589899 QUG589899:QVG589899 REC589899:RFC589899 RNY589899:ROY589899 RXU589899:RYU589899 SHQ589899:SIQ589899 SRM589899:SSM589899 TBI589899:TCI589899 TLE589899:TME589899 TVA589899:TWA589899 UEW589899:UFW589899 UOS589899:UPS589899 UYO589899:UZO589899 VIK589899:VJK589899 VSG589899:VTG589899 WCC589899:WDC589899 WLY589899:WMY589899 WVU589899:WWU589899 M655435:AM655435 JI655435:KI655435 TE655435:UE655435 ADA655435:AEA655435 AMW655435:ANW655435 AWS655435:AXS655435 BGO655435:BHO655435 BQK655435:BRK655435 CAG655435:CBG655435 CKC655435:CLC655435 CTY655435:CUY655435 DDU655435:DEU655435 DNQ655435:DOQ655435 DXM655435:DYM655435 EHI655435:EII655435 ERE655435:ESE655435 FBA655435:FCA655435 FKW655435:FLW655435 FUS655435:FVS655435 GEO655435:GFO655435 GOK655435:GPK655435 GYG655435:GZG655435 HIC655435:HJC655435 HRY655435:HSY655435 IBU655435:ICU655435 ILQ655435:IMQ655435 IVM655435:IWM655435 JFI655435:JGI655435 JPE655435:JQE655435 JZA655435:KAA655435 KIW655435:KJW655435 KSS655435:KTS655435 LCO655435:LDO655435 LMK655435:LNK655435 LWG655435:LXG655435 MGC655435:MHC655435 MPY655435:MQY655435 MZU655435:NAU655435 NJQ655435:NKQ655435 NTM655435:NUM655435 ODI655435:OEI655435 ONE655435:OOE655435 OXA655435:OYA655435 PGW655435:PHW655435 PQS655435:PRS655435 QAO655435:QBO655435 QKK655435:QLK655435 QUG655435:QVG655435 REC655435:RFC655435 RNY655435:ROY655435 RXU655435:RYU655435 SHQ655435:SIQ655435 SRM655435:SSM655435 TBI655435:TCI655435 TLE655435:TME655435 TVA655435:TWA655435 UEW655435:UFW655435 UOS655435:UPS655435 UYO655435:UZO655435 VIK655435:VJK655435 VSG655435:VTG655435 WCC655435:WDC655435 WLY655435:WMY655435 WVU655435:WWU655435 M720971:AM720971 JI720971:KI720971 TE720971:UE720971 ADA720971:AEA720971 AMW720971:ANW720971 AWS720971:AXS720971 BGO720971:BHO720971 BQK720971:BRK720971 CAG720971:CBG720971 CKC720971:CLC720971 CTY720971:CUY720971 DDU720971:DEU720971 DNQ720971:DOQ720971 DXM720971:DYM720971 EHI720971:EII720971 ERE720971:ESE720971 FBA720971:FCA720971 FKW720971:FLW720971 FUS720971:FVS720971 GEO720971:GFO720971 GOK720971:GPK720971 GYG720971:GZG720971 HIC720971:HJC720971 HRY720971:HSY720971 IBU720971:ICU720971 ILQ720971:IMQ720971 IVM720971:IWM720971 JFI720971:JGI720971 JPE720971:JQE720971 JZA720971:KAA720971 KIW720971:KJW720971 KSS720971:KTS720971 LCO720971:LDO720971 LMK720971:LNK720971 LWG720971:LXG720971 MGC720971:MHC720971 MPY720971:MQY720971 MZU720971:NAU720971 NJQ720971:NKQ720971 NTM720971:NUM720971 ODI720971:OEI720971 ONE720971:OOE720971 OXA720971:OYA720971 PGW720971:PHW720971 PQS720971:PRS720971 QAO720971:QBO720971 QKK720971:QLK720971 QUG720971:QVG720971 REC720971:RFC720971 RNY720971:ROY720971 RXU720971:RYU720971 SHQ720971:SIQ720971 SRM720971:SSM720971 TBI720971:TCI720971 TLE720971:TME720971 TVA720971:TWA720971 UEW720971:UFW720971 UOS720971:UPS720971 UYO720971:UZO720971 VIK720971:VJK720971 VSG720971:VTG720971 WCC720971:WDC720971 WLY720971:WMY720971 WVU720971:WWU720971 M786507:AM786507 JI786507:KI786507 TE786507:UE786507 ADA786507:AEA786507 AMW786507:ANW786507 AWS786507:AXS786507 BGO786507:BHO786507 BQK786507:BRK786507 CAG786507:CBG786507 CKC786507:CLC786507 CTY786507:CUY786507 DDU786507:DEU786507 DNQ786507:DOQ786507 DXM786507:DYM786507 EHI786507:EII786507 ERE786507:ESE786507 FBA786507:FCA786507 FKW786507:FLW786507 FUS786507:FVS786507 GEO786507:GFO786507 GOK786507:GPK786507 GYG786507:GZG786507 HIC786507:HJC786507 HRY786507:HSY786507 IBU786507:ICU786507 ILQ786507:IMQ786507 IVM786507:IWM786507 JFI786507:JGI786507 JPE786507:JQE786507 JZA786507:KAA786507 KIW786507:KJW786507 KSS786507:KTS786507 LCO786507:LDO786507 LMK786507:LNK786507 LWG786507:LXG786507 MGC786507:MHC786507 MPY786507:MQY786507 MZU786507:NAU786507 NJQ786507:NKQ786507 NTM786507:NUM786507 ODI786507:OEI786507 ONE786507:OOE786507 OXA786507:OYA786507 PGW786507:PHW786507 PQS786507:PRS786507 QAO786507:QBO786507 QKK786507:QLK786507 QUG786507:QVG786507 REC786507:RFC786507 RNY786507:ROY786507 RXU786507:RYU786507 SHQ786507:SIQ786507 SRM786507:SSM786507 TBI786507:TCI786507 TLE786507:TME786507 TVA786507:TWA786507 UEW786507:UFW786507 UOS786507:UPS786507 UYO786507:UZO786507 VIK786507:VJK786507 VSG786507:VTG786507 WCC786507:WDC786507 WLY786507:WMY786507 WVU786507:WWU786507 M852043:AM852043 JI852043:KI852043 TE852043:UE852043 ADA852043:AEA852043 AMW852043:ANW852043 AWS852043:AXS852043 BGO852043:BHO852043 BQK852043:BRK852043 CAG852043:CBG852043 CKC852043:CLC852043 CTY852043:CUY852043 DDU852043:DEU852043 DNQ852043:DOQ852043 DXM852043:DYM852043 EHI852043:EII852043 ERE852043:ESE852043 FBA852043:FCA852043 FKW852043:FLW852043 FUS852043:FVS852043 GEO852043:GFO852043 GOK852043:GPK852043 GYG852043:GZG852043 HIC852043:HJC852043 HRY852043:HSY852043 IBU852043:ICU852043 ILQ852043:IMQ852043 IVM852043:IWM852043 JFI852043:JGI852043 JPE852043:JQE852043 JZA852043:KAA852043 KIW852043:KJW852043 KSS852043:KTS852043 LCO852043:LDO852043 LMK852043:LNK852043 LWG852043:LXG852043 MGC852043:MHC852043 MPY852043:MQY852043 MZU852043:NAU852043 NJQ852043:NKQ852043 NTM852043:NUM852043 ODI852043:OEI852043 ONE852043:OOE852043 OXA852043:OYA852043 PGW852043:PHW852043 PQS852043:PRS852043 QAO852043:QBO852043 QKK852043:QLK852043 QUG852043:QVG852043 REC852043:RFC852043 RNY852043:ROY852043 RXU852043:RYU852043 SHQ852043:SIQ852043 SRM852043:SSM852043 TBI852043:TCI852043 TLE852043:TME852043 TVA852043:TWA852043 UEW852043:UFW852043 UOS852043:UPS852043 UYO852043:UZO852043 VIK852043:VJK852043 VSG852043:VTG852043 WCC852043:WDC852043 WLY852043:WMY852043 WVU852043:WWU852043 M917579:AM917579 JI917579:KI917579 TE917579:UE917579 ADA917579:AEA917579 AMW917579:ANW917579 AWS917579:AXS917579 BGO917579:BHO917579 BQK917579:BRK917579 CAG917579:CBG917579 CKC917579:CLC917579 CTY917579:CUY917579 DDU917579:DEU917579 DNQ917579:DOQ917579 DXM917579:DYM917579 EHI917579:EII917579 ERE917579:ESE917579 FBA917579:FCA917579 FKW917579:FLW917579 FUS917579:FVS917579 GEO917579:GFO917579 GOK917579:GPK917579 GYG917579:GZG917579 HIC917579:HJC917579 HRY917579:HSY917579 IBU917579:ICU917579 ILQ917579:IMQ917579 IVM917579:IWM917579 JFI917579:JGI917579 JPE917579:JQE917579 JZA917579:KAA917579 KIW917579:KJW917579 KSS917579:KTS917579 LCO917579:LDO917579 LMK917579:LNK917579 LWG917579:LXG917579 MGC917579:MHC917579 MPY917579:MQY917579 MZU917579:NAU917579 NJQ917579:NKQ917579 NTM917579:NUM917579 ODI917579:OEI917579 ONE917579:OOE917579 OXA917579:OYA917579 PGW917579:PHW917579 PQS917579:PRS917579 QAO917579:QBO917579 QKK917579:QLK917579 QUG917579:QVG917579 REC917579:RFC917579 RNY917579:ROY917579 RXU917579:RYU917579 SHQ917579:SIQ917579 SRM917579:SSM917579 TBI917579:TCI917579 TLE917579:TME917579 TVA917579:TWA917579 UEW917579:UFW917579 UOS917579:UPS917579 UYO917579:UZO917579 VIK917579:VJK917579 VSG917579:VTG917579 WCC917579:WDC917579 WLY917579:WMY917579 WVU917579:WWU917579 M983115:AM983115 JI983115:KI983115 TE983115:UE983115 ADA983115:AEA983115 AMW983115:ANW983115 AWS983115:AXS983115 BGO983115:BHO983115 BQK983115:BRK983115 CAG983115:CBG983115 CKC983115:CLC983115 CTY983115:CUY983115 DDU983115:DEU983115 DNQ983115:DOQ983115 DXM983115:DYM983115 EHI983115:EII983115 ERE983115:ESE983115 FBA983115:FCA983115 FKW983115:FLW983115 FUS983115:FVS983115 GEO983115:GFO983115 GOK983115:GPK983115 GYG983115:GZG983115 HIC983115:HJC983115 HRY983115:HSY983115 IBU983115:ICU983115 ILQ983115:IMQ983115 IVM983115:IWM983115 JFI983115:JGI983115 JPE983115:JQE983115 JZA983115:KAA983115 KIW983115:KJW983115 KSS983115:KTS983115 LCO983115:LDO983115 LMK983115:LNK983115 LWG983115:LXG983115 MGC983115:MHC983115 MPY983115:MQY983115 MZU983115:NAU983115 NJQ983115:NKQ983115 NTM983115:NUM983115 ODI983115:OEI983115 ONE983115:OOE983115 OXA983115:OYA983115 PGW983115:PHW983115 PQS983115:PRS983115 QAO983115:QBO983115 QKK983115:QLK983115 QUG983115:QVG983115 REC983115:RFC983115 RNY983115:ROY983115 RXU983115:RYU983115 SHQ983115:SIQ983115 SRM983115:SSM983115 TBI983115:TCI983115 TLE983115:TME983115 TVA983115:TWA983115 UEW983115:UFW983115 UOS983115:UPS983115 UYO983115:UZO983115 VIK983115:VJK983115 VSG983115:VTG983115 WCC983115:WDC983115 WLY983115:WMY983115 WVU983115:WWU983115 J62:L63 JF62:JH63 TB62:TD63 ACX62:ACZ63 AMT62:AMV63 AWP62:AWR63 BGL62:BGN63 BQH62:BQJ63 CAD62:CAF63 CJZ62:CKB63 CTV62:CTX63 DDR62:DDT63 DNN62:DNP63 DXJ62:DXL63 EHF62:EHH63 ERB62:ERD63 FAX62:FAZ63 FKT62:FKV63 FUP62:FUR63 GEL62:GEN63 GOH62:GOJ63 GYD62:GYF63 HHZ62:HIB63 HRV62:HRX63 IBR62:IBT63 ILN62:ILP63 IVJ62:IVL63 JFF62:JFH63 JPB62:JPD63 JYX62:JYZ63 KIT62:KIV63 KSP62:KSR63 LCL62:LCN63 LMH62:LMJ63 LWD62:LWF63 MFZ62:MGB63 MPV62:MPX63 MZR62:MZT63 NJN62:NJP63 NTJ62:NTL63 ODF62:ODH63 ONB62:OND63 OWX62:OWZ63 PGT62:PGV63 PQP62:PQR63 QAL62:QAN63 QKH62:QKJ63 QUD62:QUF63 RDZ62:REB63 RNV62:RNX63 RXR62:RXT63 SHN62:SHP63 SRJ62:SRL63 TBF62:TBH63 TLB62:TLD63 TUX62:TUZ63 UET62:UEV63 UOP62:UOR63 UYL62:UYN63 VIH62:VIJ63 VSD62:VSF63 WBZ62:WCB63 WLV62:WLX63 WVR62:WVT63 J65598:L65599 JF65598:JH65599 TB65598:TD65599 ACX65598:ACZ65599 AMT65598:AMV65599 AWP65598:AWR65599 BGL65598:BGN65599 BQH65598:BQJ65599 CAD65598:CAF65599 CJZ65598:CKB65599 CTV65598:CTX65599 DDR65598:DDT65599 DNN65598:DNP65599 DXJ65598:DXL65599 EHF65598:EHH65599 ERB65598:ERD65599 FAX65598:FAZ65599 FKT65598:FKV65599 FUP65598:FUR65599 GEL65598:GEN65599 GOH65598:GOJ65599 GYD65598:GYF65599 HHZ65598:HIB65599 HRV65598:HRX65599 IBR65598:IBT65599 ILN65598:ILP65599 IVJ65598:IVL65599 JFF65598:JFH65599 JPB65598:JPD65599 JYX65598:JYZ65599 KIT65598:KIV65599 KSP65598:KSR65599 LCL65598:LCN65599 LMH65598:LMJ65599 LWD65598:LWF65599 MFZ65598:MGB65599 MPV65598:MPX65599 MZR65598:MZT65599 NJN65598:NJP65599 NTJ65598:NTL65599 ODF65598:ODH65599 ONB65598:OND65599 OWX65598:OWZ65599 PGT65598:PGV65599 PQP65598:PQR65599 QAL65598:QAN65599 QKH65598:QKJ65599 QUD65598:QUF65599 RDZ65598:REB65599 RNV65598:RNX65599 RXR65598:RXT65599 SHN65598:SHP65599 SRJ65598:SRL65599 TBF65598:TBH65599 TLB65598:TLD65599 TUX65598:TUZ65599 UET65598:UEV65599 UOP65598:UOR65599 UYL65598:UYN65599 VIH65598:VIJ65599 VSD65598:VSF65599 WBZ65598:WCB65599 WLV65598:WLX65599 WVR65598:WVT65599 J131134:L131135 JF131134:JH131135 TB131134:TD131135 ACX131134:ACZ131135 AMT131134:AMV131135 AWP131134:AWR131135 BGL131134:BGN131135 BQH131134:BQJ131135 CAD131134:CAF131135 CJZ131134:CKB131135 CTV131134:CTX131135 DDR131134:DDT131135 DNN131134:DNP131135 DXJ131134:DXL131135 EHF131134:EHH131135 ERB131134:ERD131135 FAX131134:FAZ131135 FKT131134:FKV131135 FUP131134:FUR131135 GEL131134:GEN131135 GOH131134:GOJ131135 GYD131134:GYF131135 HHZ131134:HIB131135 HRV131134:HRX131135 IBR131134:IBT131135 ILN131134:ILP131135 IVJ131134:IVL131135 JFF131134:JFH131135 JPB131134:JPD131135 JYX131134:JYZ131135 KIT131134:KIV131135 KSP131134:KSR131135 LCL131134:LCN131135 LMH131134:LMJ131135 LWD131134:LWF131135 MFZ131134:MGB131135 MPV131134:MPX131135 MZR131134:MZT131135 NJN131134:NJP131135 NTJ131134:NTL131135 ODF131134:ODH131135 ONB131134:OND131135 OWX131134:OWZ131135 PGT131134:PGV131135 PQP131134:PQR131135 QAL131134:QAN131135 QKH131134:QKJ131135 QUD131134:QUF131135 RDZ131134:REB131135 RNV131134:RNX131135 RXR131134:RXT131135 SHN131134:SHP131135 SRJ131134:SRL131135 TBF131134:TBH131135 TLB131134:TLD131135 TUX131134:TUZ131135 UET131134:UEV131135 UOP131134:UOR131135 UYL131134:UYN131135 VIH131134:VIJ131135 VSD131134:VSF131135 WBZ131134:WCB131135 WLV131134:WLX131135 WVR131134:WVT131135 J196670:L196671 JF196670:JH196671 TB196670:TD196671 ACX196670:ACZ196671 AMT196670:AMV196671 AWP196670:AWR196671 BGL196670:BGN196671 BQH196670:BQJ196671 CAD196670:CAF196671 CJZ196670:CKB196671 CTV196670:CTX196671 DDR196670:DDT196671 DNN196670:DNP196671 DXJ196670:DXL196671 EHF196670:EHH196671 ERB196670:ERD196671 FAX196670:FAZ196671 FKT196670:FKV196671 FUP196670:FUR196671 GEL196670:GEN196671 GOH196670:GOJ196671 GYD196670:GYF196671 HHZ196670:HIB196671 HRV196670:HRX196671 IBR196670:IBT196671 ILN196670:ILP196671 IVJ196670:IVL196671 JFF196670:JFH196671 JPB196670:JPD196671 JYX196670:JYZ196671 KIT196670:KIV196671 KSP196670:KSR196671 LCL196670:LCN196671 LMH196670:LMJ196671 LWD196670:LWF196671 MFZ196670:MGB196671 MPV196670:MPX196671 MZR196670:MZT196671 NJN196670:NJP196671 NTJ196670:NTL196671 ODF196670:ODH196671 ONB196670:OND196671 OWX196670:OWZ196671 PGT196670:PGV196671 PQP196670:PQR196671 QAL196670:QAN196671 QKH196670:QKJ196671 QUD196670:QUF196671 RDZ196670:REB196671 RNV196670:RNX196671 RXR196670:RXT196671 SHN196670:SHP196671 SRJ196670:SRL196671 TBF196670:TBH196671 TLB196670:TLD196671 TUX196670:TUZ196671 UET196670:UEV196671 UOP196670:UOR196671 UYL196670:UYN196671 VIH196670:VIJ196671 VSD196670:VSF196671 WBZ196670:WCB196671 WLV196670:WLX196671 WVR196670:WVT196671 J262206:L262207 JF262206:JH262207 TB262206:TD262207 ACX262206:ACZ262207 AMT262206:AMV262207 AWP262206:AWR262207 BGL262206:BGN262207 BQH262206:BQJ262207 CAD262206:CAF262207 CJZ262206:CKB262207 CTV262206:CTX262207 DDR262206:DDT262207 DNN262206:DNP262207 DXJ262206:DXL262207 EHF262206:EHH262207 ERB262206:ERD262207 FAX262206:FAZ262207 FKT262206:FKV262207 FUP262206:FUR262207 GEL262206:GEN262207 GOH262206:GOJ262207 GYD262206:GYF262207 HHZ262206:HIB262207 HRV262206:HRX262207 IBR262206:IBT262207 ILN262206:ILP262207 IVJ262206:IVL262207 JFF262206:JFH262207 JPB262206:JPD262207 JYX262206:JYZ262207 KIT262206:KIV262207 KSP262206:KSR262207 LCL262206:LCN262207 LMH262206:LMJ262207 LWD262206:LWF262207 MFZ262206:MGB262207 MPV262206:MPX262207 MZR262206:MZT262207 NJN262206:NJP262207 NTJ262206:NTL262207 ODF262206:ODH262207 ONB262206:OND262207 OWX262206:OWZ262207 PGT262206:PGV262207 PQP262206:PQR262207 QAL262206:QAN262207 QKH262206:QKJ262207 QUD262206:QUF262207 RDZ262206:REB262207 RNV262206:RNX262207 RXR262206:RXT262207 SHN262206:SHP262207 SRJ262206:SRL262207 TBF262206:TBH262207 TLB262206:TLD262207 TUX262206:TUZ262207 UET262206:UEV262207 UOP262206:UOR262207 UYL262206:UYN262207 VIH262206:VIJ262207 VSD262206:VSF262207 WBZ262206:WCB262207 WLV262206:WLX262207 WVR262206:WVT262207 J327742:L327743 JF327742:JH327743 TB327742:TD327743 ACX327742:ACZ327743 AMT327742:AMV327743 AWP327742:AWR327743 BGL327742:BGN327743 BQH327742:BQJ327743 CAD327742:CAF327743 CJZ327742:CKB327743 CTV327742:CTX327743 DDR327742:DDT327743 DNN327742:DNP327743 DXJ327742:DXL327743 EHF327742:EHH327743 ERB327742:ERD327743 FAX327742:FAZ327743 FKT327742:FKV327743 FUP327742:FUR327743 GEL327742:GEN327743 GOH327742:GOJ327743 GYD327742:GYF327743 HHZ327742:HIB327743 HRV327742:HRX327743 IBR327742:IBT327743 ILN327742:ILP327743 IVJ327742:IVL327743 JFF327742:JFH327743 JPB327742:JPD327743 JYX327742:JYZ327743 KIT327742:KIV327743 KSP327742:KSR327743 LCL327742:LCN327743 LMH327742:LMJ327743 LWD327742:LWF327743 MFZ327742:MGB327743 MPV327742:MPX327743 MZR327742:MZT327743 NJN327742:NJP327743 NTJ327742:NTL327743 ODF327742:ODH327743 ONB327742:OND327743 OWX327742:OWZ327743 PGT327742:PGV327743 PQP327742:PQR327743 QAL327742:QAN327743 QKH327742:QKJ327743 QUD327742:QUF327743 RDZ327742:REB327743 RNV327742:RNX327743 RXR327742:RXT327743 SHN327742:SHP327743 SRJ327742:SRL327743 TBF327742:TBH327743 TLB327742:TLD327743 TUX327742:TUZ327743 UET327742:UEV327743 UOP327742:UOR327743 UYL327742:UYN327743 VIH327742:VIJ327743 VSD327742:VSF327743 WBZ327742:WCB327743 WLV327742:WLX327743 WVR327742:WVT327743 J393278:L393279 JF393278:JH393279 TB393278:TD393279 ACX393278:ACZ393279 AMT393278:AMV393279 AWP393278:AWR393279 BGL393278:BGN393279 BQH393278:BQJ393279 CAD393278:CAF393279 CJZ393278:CKB393279 CTV393278:CTX393279 DDR393278:DDT393279 DNN393278:DNP393279 DXJ393278:DXL393279 EHF393278:EHH393279 ERB393278:ERD393279 FAX393278:FAZ393279 FKT393278:FKV393279 FUP393278:FUR393279 GEL393278:GEN393279 GOH393278:GOJ393279 GYD393278:GYF393279 HHZ393278:HIB393279 HRV393278:HRX393279 IBR393278:IBT393279 ILN393278:ILP393279 IVJ393278:IVL393279 JFF393278:JFH393279 JPB393278:JPD393279 JYX393278:JYZ393279 KIT393278:KIV393279 KSP393278:KSR393279 LCL393278:LCN393279 LMH393278:LMJ393279 LWD393278:LWF393279 MFZ393278:MGB393279 MPV393278:MPX393279 MZR393278:MZT393279 NJN393278:NJP393279 NTJ393278:NTL393279 ODF393278:ODH393279 ONB393278:OND393279 OWX393278:OWZ393279 PGT393278:PGV393279 PQP393278:PQR393279 QAL393278:QAN393279 QKH393278:QKJ393279 QUD393278:QUF393279 RDZ393278:REB393279 RNV393278:RNX393279 RXR393278:RXT393279 SHN393278:SHP393279 SRJ393278:SRL393279 TBF393278:TBH393279 TLB393278:TLD393279 TUX393278:TUZ393279 UET393278:UEV393279 UOP393278:UOR393279 UYL393278:UYN393279 VIH393278:VIJ393279 VSD393278:VSF393279 WBZ393278:WCB393279 WLV393278:WLX393279 WVR393278:WVT393279 J458814:L458815 JF458814:JH458815 TB458814:TD458815 ACX458814:ACZ458815 AMT458814:AMV458815 AWP458814:AWR458815 BGL458814:BGN458815 BQH458814:BQJ458815 CAD458814:CAF458815 CJZ458814:CKB458815 CTV458814:CTX458815 DDR458814:DDT458815 DNN458814:DNP458815 DXJ458814:DXL458815 EHF458814:EHH458815 ERB458814:ERD458815 FAX458814:FAZ458815 FKT458814:FKV458815 FUP458814:FUR458815 GEL458814:GEN458815 GOH458814:GOJ458815 GYD458814:GYF458815 HHZ458814:HIB458815 HRV458814:HRX458815 IBR458814:IBT458815 ILN458814:ILP458815 IVJ458814:IVL458815 JFF458814:JFH458815 JPB458814:JPD458815 JYX458814:JYZ458815 KIT458814:KIV458815 KSP458814:KSR458815 LCL458814:LCN458815 LMH458814:LMJ458815 LWD458814:LWF458815 MFZ458814:MGB458815 MPV458814:MPX458815 MZR458814:MZT458815 NJN458814:NJP458815 NTJ458814:NTL458815 ODF458814:ODH458815 ONB458814:OND458815 OWX458814:OWZ458815 PGT458814:PGV458815 PQP458814:PQR458815 QAL458814:QAN458815 QKH458814:QKJ458815 QUD458814:QUF458815 RDZ458814:REB458815 RNV458814:RNX458815 RXR458814:RXT458815 SHN458814:SHP458815 SRJ458814:SRL458815 TBF458814:TBH458815 TLB458814:TLD458815 TUX458814:TUZ458815 UET458814:UEV458815 UOP458814:UOR458815 UYL458814:UYN458815 VIH458814:VIJ458815 VSD458814:VSF458815 WBZ458814:WCB458815 WLV458814:WLX458815 WVR458814:WVT458815 J524350:L524351 JF524350:JH524351 TB524350:TD524351 ACX524350:ACZ524351 AMT524350:AMV524351 AWP524350:AWR524351 BGL524350:BGN524351 BQH524350:BQJ524351 CAD524350:CAF524351 CJZ524350:CKB524351 CTV524350:CTX524351 DDR524350:DDT524351 DNN524350:DNP524351 DXJ524350:DXL524351 EHF524350:EHH524351 ERB524350:ERD524351 FAX524350:FAZ524351 FKT524350:FKV524351 FUP524350:FUR524351 GEL524350:GEN524351 GOH524350:GOJ524351 GYD524350:GYF524351 HHZ524350:HIB524351 HRV524350:HRX524351 IBR524350:IBT524351 ILN524350:ILP524351 IVJ524350:IVL524351 JFF524350:JFH524351 JPB524350:JPD524351 JYX524350:JYZ524351 KIT524350:KIV524351 KSP524350:KSR524351 LCL524350:LCN524351 LMH524350:LMJ524351 LWD524350:LWF524351 MFZ524350:MGB524351 MPV524350:MPX524351 MZR524350:MZT524351 NJN524350:NJP524351 NTJ524350:NTL524351 ODF524350:ODH524351 ONB524350:OND524351 OWX524350:OWZ524351 PGT524350:PGV524351 PQP524350:PQR524351 QAL524350:QAN524351 QKH524350:QKJ524351 QUD524350:QUF524351 RDZ524350:REB524351 RNV524350:RNX524351 RXR524350:RXT524351 SHN524350:SHP524351 SRJ524350:SRL524351 TBF524350:TBH524351 TLB524350:TLD524351 TUX524350:TUZ524351 UET524350:UEV524351 UOP524350:UOR524351 UYL524350:UYN524351 VIH524350:VIJ524351 VSD524350:VSF524351 WBZ524350:WCB524351 WLV524350:WLX524351 WVR524350:WVT524351 J589886:L589887 JF589886:JH589887 TB589886:TD589887 ACX589886:ACZ589887 AMT589886:AMV589887 AWP589886:AWR589887 BGL589886:BGN589887 BQH589886:BQJ589887 CAD589886:CAF589887 CJZ589886:CKB589887 CTV589886:CTX589887 DDR589886:DDT589887 DNN589886:DNP589887 DXJ589886:DXL589887 EHF589886:EHH589887 ERB589886:ERD589887 FAX589886:FAZ589887 FKT589886:FKV589887 FUP589886:FUR589887 GEL589886:GEN589887 GOH589886:GOJ589887 GYD589886:GYF589887 HHZ589886:HIB589887 HRV589886:HRX589887 IBR589886:IBT589887 ILN589886:ILP589887 IVJ589886:IVL589887 JFF589886:JFH589887 JPB589886:JPD589887 JYX589886:JYZ589887 KIT589886:KIV589887 KSP589886:KSR589887 LCL589886:LCN589887 LMH589886:LMJ589887 LWD589886:LWF589887 MFZ589886:MGB589887 MPV589886:MPX589887 MZR589886:MZT589887 NJN589886:NJP589887 NTJ589886:NTL589887 ODF589886:ODH589887 ONB589886:OND589887 OWX589886:OWZ589887 PGT589886:PGV589887 PQP589886:PQR589887 QAL589886:QAN589887 QKH589886:QKJ589887 QUD589886:QUF589887 RDZ589886:REB589887 RNV589886:RNX589887 RXR589886:RXT589887 SHN589886:SHP589887 SRJ589886:SRL589887 TBF589886:TBH589887 TLB589886:TLD589887 TUX589886:TUZ589887 UET589886:UEV589887 UOP589886:UOR589887 UYL589886:UYN589887 VIH589886:VIJ589887 VSD589886:VSF589887 WBZ589886:WCB589887 WLV589886:WLX589887 WVR589886:WVT589887 J655422:L655423 JF655422:JH655423 TB655422:TD655423 ACX655422:ACZ655423 AMT655422:AMV655423 AWP655422:AWR655423 BGL655422:BGN655423 BQH655422:BQJ655423 CAD655422:CAF655423 CJZ655422:CKB655423 CTV655422:CTX655423 DDR655422:DDT655423 DNN655422:DNP655423 DXJ655422:DXL655423 EHF655422:EHH655423 ERB655422:ERD655423 FAX655422:FAZ655423 FKT655422:FKV655423 FUP655422:FUR655423 GEL655422:GEN655423 GOH655422:GOJ655423 GYD655422:GYF655423 HHZ655422:HIB655423 HRV655422:HRX655423 IBR655422:IBT655423 ILN655422:ILP655423 IVJ655422:IVL655423 JFF655422:JFH655423 JPB655422:JPD655423 JYX655422:JYZ655423 KIT655422:KIV655423 KSP655422:KSR655423 LCL655422:LCN655423 LMH655422:LMJ655423 LWD655422:LWF655423 MFZ655422:MGB655423 MPV655422:MPX655423 MZR655422:MZT655423 NJN655422:NJP655423 NTJ655422:NTL655423 ODF655422:ODH655423 ONB655422:OND655423 OWX655422:OWZ655423 PGT655422:PGV655423 PQP655422:PQR655423 QAL655422:QAN655423 QKH655422:QKJ655423 QUD655422:QUF655423 RDZ655422:REB655423 RNV655422:RNX655423 RXR655422:RXT655423 SHN655422:SHP655423 SRJ655422:SRL655423 TBF655422:TBH655423 TLB655422:TLD655423 TUX655422:TUZ655423 UET655422:UEV655423 UOP655422:UOR655423 UYL655422:UYN655423 VIH655422:VIJ655423 VSD655422:VSF655423 WBZ655422:WCB655423 WLV655422:WLX655423 WVR655422:WVT655423 J720958:L720959 JF720958:JH720959 TB720958:TD720959 ACX720958:ACZ720959 AMT720958:AMV720959 AWP720958:AWR720959 BGL720958:BGN720959 BQH720958:BQJ720959 CAD720958:CAF720959 CJZ720958:CKB720959 CTV720958:CTX720959 DDR720958:DDT720959 DNN720958:DNP720959 DXJ720958:DXL720959 EHF720958:EHH720959 ERB720958:ERD720959 FAX720958:FAZ720959 FKT720958:FKV720959 FUP720958:FUR720959 GEL720958:GEN720959 GOH720958:GOJ720959 GYD720958:GYF720959 HHZ720958:HIB720959 HRV720958:HRX720959 IBR720958:IBT720959 ILN720958:ILP720959 IVJ720958:IVL720959 JFF720958:JFH720959 JPB720958:JPD720959 JYX720958:JYZ720959 KIT720958:KIV720959 KSP720958:KSR720959 LCL720958:LCN720959 LMH720958:LMJ720959 LWD720958:LWF720959 MFZ720958:MGB720959 MPV720958:MPX720959 MZR720958:MZT720959 NJN720958:NJP720959 NTJ720958:NTL720959 ODF720958:ODH720959 ONB720958:OND720959 OWX720958:OWZ720959 PGT720958:PGV720959 PQP720958:PQR720959 QAL720958:QAN720959 QKH720958:QKJ720959 QUD720958:QUF720959 RDZ720958:REB720959 RNV720958:RNX720959 RXR720958:RXT720959 SHN720958:SHP720959 SRJ720958:SRL720959 TBF720958:TBH720959 TLB720958:TLD720959 TUX720958:TUZ720959 UET720958:UEV720959 UOP720958:UOR720959 UYL720958:UYN720959 VIH720958:VIJ720959 VSD720958:VSF720959 WBZ720958:WCB720959 WLV720958:WLX720959 WVR720958:WVT720959 J786494:L786495 JF786494:JH786495 TB786494:TD786495 ACX786494:ACZ786495 AMT786494:AMV786495 AWP786494:AWR786495 BGL786494:BGN786495 BQH786494:BQJ786495 CAD786494:CAF786495 CJZ786494:CKB786495 CTV786494:CTX786495 DDR786494:DDT786495 DNN786494:DNP786495 DXJ786494:DXL786495 EHF786494:EHH786495 ERB786494:ERD786495 FAX786494:FAZ786495 FKT786494:FKV786495 FUP786494:FUR786495 GEL786494:GEN786495 GOH786494:GOJ786495 GYD786494:GYF786495 HHZ786494:HIB786495 HRV786494:HRX786495 IBR786494:IBT786495 ILN786494:ILP786495 IVJ786494:IVL786495 JFF786494:JFH786495 JPB786494:JPD786495 JYX786494:JYZ786495 KIT786494:KIV786495 KSP786494:KSR786495 LCL786494:LCN786495 LMH786494:LMJ786495 LWD786494:LWF786495 MFZ786494:MGB786495 MPV786494:MPX786495 MZR786494:MZT786495 NJN786494:NJP786495 NTJ786494:NTL786495 ODF786494:ODH786495 ONB786494:OND786495 OWX786494:OWZ786495 PGT786494:PGV786495 PQP786494:PQR786495 QAL786494:QAN786495 QKH786494:QKJ786495 QUD786494:QUF786495 RDZ786494:REB786495 RNV786494:RNX786495 RXR786494:RXT786495 SHN786494:SHP786495 SRJ786494:SRL786495 TBF786494:TBH786495 TLB786494:TLD786495 TUX786494:TUZ786495 UET786494:UEV786495 UOP786494:UOR786495 UYL786494:UYN786495 VIH786494:VIJ786495 VSD786494:VSF786495 WBZ786494:WCB786495 WLV786494:WLX786495 WVR786494:WVT786495 J852030:L852031 JF852030:JH852031 TB852030:TD852031 ACX852030:ACZ852031 AMT852030:AMV852031 AWP852030:AWR852031 BGL852030:BGN852031 BQH852030:BQJ852031 CAD852030:CAF852031 CJZ852030:CKB852031 CTV852030:CTX852031 DDR852030:DDT852031 DNN852030:DNP852031 DXJ852030:DXL852031 EHF852030:EHH852031 ERB852030:ERD852031 FAX852030:FAZ852031 FKT852030:FKV852031 FUP852030:FUR852031 GEL852030:GEN852031 GOH852030:GOJ852031 GYD852030:GYF852031 HHZ852030:HIB852031 HRV852030:HRX852031 IBR852030:IBT852031 ILN852030:ILP852031 IVJ852030:IVL852031 JFF852030:JFH852031 JPB852030:JPD852031 JYX852030:JYZ852031 KIT852030:KIV852031 KSP852030:KSR852031 LCL852030:LCN852031 LMH852030:LMJ852031 LWD852030:LWF852031 MFZ852030:MGB852031 MPV852030:MPX852031 MZR852030:MZT852031 NJN852030:NJP852031 NTJ852030:NTL852031 ODF852030:ODH852031 ONB852030:OND852031 OWX852030:OWZ852031 PGT852030:PGV852031 PQP852030:PQR852031 QAL852030:QAN852031 QKH852030:QKJ852031 QUD852030:QUF852031 RDZ852030:REB852031 RNV852030:RNX852031 RXR852030:RXT852031 SHN852030:SHP852031 SRJ852030:SRL852031 TBF852030:TBH852031 TLB852030:TLD852031 TUX852030:TUZ852031 UET852030:UEV852031 UOP852030:UOR852031 UYL852030:UYN852031 VIH852030:VIJ852031 VSD852030:VSF852031 WBZ852030:WCB852031 WLV852030:WLX852031 WVR852030:WVT852031 J917566:L917567 JF917566:JH917567 TB917566:TD917567 ACX917566:ACZ917567 AMT917566:AMV917567 AWP917566:AWR917567 BGL917566:BGN917567 BQH917566:BQJ917567 CAD917566:CAF917567 CJZ917566:CKB917567 CTV917566:CTX917567 DDR917566:DDT917567 DNN917566:DNP917567 DXJ917566:DXL917567 EHF917566:EHH917567 ERB917566:ERD917567 FAX917566:FAZ917567 FKT917566:FKV917567 FUP917566:FUR917567 GEL917566:GEN917567 GOH917566:GOJ917567 GYD917566:GYF917567 HHZ917566:HIB917567 HRV917566:HRX917567 IBR917566:IBT917567 ILN917566:ILP917567 IVJ917566:IVL917567 JFF917566:JFH917567 JPB917566:JPD917567 JYX917566:JYZ917567 KIT917566:KIV917567 KSP917566:KSR917567 LCL917566:LCN917567 LMH917566:LMJ917567 LWD917566:LWF917567 MFZ917566:MGB917567 MPV917566:MPX917567 MZR917566:MZT917567 NJN917566:NJP917567 NTJ917566:NTL917567 ODF917566:ODH917567 ONB917566:OND917567 OWX917566:OWZ917567 PGT917566:PGV917567 PQP917566:PQR917567 QAL917566:QAN917567 QKH917566:QKJ917567 QUD917566:QUF917567 RDZ917566:REB917567 RNV917566:RNX917567 RXR917566:RXT917567 SHN917566:SHP917567 SRJ917566:SRL917567 TBF917566:TBH917567 TLB917566:TLD917567 TUX917566:TUZ917567 UET917566:UEV917567 UOP917566:UOR917567 UYL917566:UYN917567 VIH917566:VIJ917567 VSD917566:VSF917567 WBZ917566:WCB917567 WLV917566:WLX917567 WVR917566:WVT917567 J983102:L983103 JF983102:JH983103 TB983102:TD983103 ACX983102:ACZ983103 AMT983102:AMV983103 AWP983102:AWR983103 BGL983102:BGN983103 BQH983102:BQJ983103 CAD983102:CAF983103 CJZ983102:CKB983103 CTV983102:CTX983103 DDR983102:DDT983103 DNN983102:DNP983103 DXJ983102:DXL983103 EHF983102:EHH983103 ERB983102:ERD983103 FAX983102:FAZ983103 FKT983102:FKV983103 FUP983102:FUR983103 GEL983102:GEN983103 GOH983102:GOJ983103 GYD983102:GYF983103 HHZ983102:HIB983103 HRV983102:HRX983103 IBR983102:IBT983103 ILN983102:ILP983103 IVJ983102:IVL983103 JFF983102:JFH983103 JPB983102:JPD983103 JYX983102:JYZ983103 KIT983102:KIV983103 KSP983102:KSR983103 LCL983102:LCN983103 LMH983102:LMJ983103 LWD983102:LWF983103 MFZ983102:MGB983103 MPV983102:MPX983103 MZR983102:MZT983103 NJN983102:NJP983103 NTJ983102:NTL983103 ODF983102:ODH983103 ONB983102:OND983103 OWX983102:OWZ983103 PGT983102:PGV983103 PQP983102:PQR983103 QAL983102:QAN983103 QKH983102:QKJ983103 QUD983102:QUF983103 RDZ983102:REB983103 RNV983102:RNX983103 RXR983102:RXT983103 SHN983102:SHP983103 SRJ983102:SRL983103 TBF983102:TBH983103 TLB983102:TLD983103 TUX983102:TUZ983103 UET983102:UEV983103 UOP983102:UOR983103 UYL983102:UYN983103 VIH983102:VIJ983103 VSD983102:VSF983103 WBZ983102:WCB983103 WLV983102:WLX983103 WVR983102:WVT983103 J66:L75 JF66:JH75 TB66:TD75 ACX66:ACZ75 AMT66:AMV75 AWP66:AWR75 BGL66:BGN75 BQH66:BQJ75 CAD66:CAF75 CJZ66:CKB75 CTV66:CTX75 DDR66:DDT75 DNN66:DNP75 DXJ66:DXL75 EHF66:EHH75 ERB66:ERD75 FAX66:FAZ75 FKT66:FKV75 FUP66:FUR75 GEL66:GEN75 GOH66:GOJ75 GYD66:GYF75 HHZ66:HIB75 HRV66:HRX75 IBR66:IBT75 ILN66:ILP75 IVJ66:IVL75 JFF66:JFH75 JPB66:JPD75 JYX66:JYZ75 KIT66:KIV75 KSP66:KSR75 LCL66:LCN75 LMH66:LMJ75 LWD66:LWF75 MFZ66:MGB75 MPV66:MPX75 MZR66:MZT75 NJN66:NJP75 NTJ66:NTL75 ODF66:ODH75 ONB66:OND75 OWX66:OWZ75 PGT66:PGV75 PQP66:PQR75 QAL66:QAN75 QKH66:QKJ75 QUD66:QUF75 RDZ66:REB75 RNV66:RNX75 RXR66:RXT75 SHN66:SHP75 SRJ66:SRL75 TBF66:TBH75 TLB66:TLD75 TUX66:TUZ75 UET66:UEV75 UOP66:UOR75 UYL66:UYN75 VIH66:VIJ75 VSD66:VSF75 WBZ66:WCB75 WLV66:WLX75 WVR66:WVT75 J65602:L65611 JF65602:JH65611 TB65602:TD65611 ACX65602:ACZ65611 AMT65602:AMV65611 AWP65602:AWR65611 BGL65602:BGN65611 BQH65602:BQJ65611 CAD65602:CAF65611 CJZ65602:CKB65611 CTV65602:CTX65611 DDR65602:DDT65611 DNN65602:DNP65611 DXJ65602:DXL65611 EHF65602:EHH65611 ERB65602:ERD65611 FAX65602:FAZ65611 FKT65602:FKV65611 FUP65602:FUR65611 GEL65602:GEN65611 GOH65602:GOJ65611 GYD65602:GYF65611 HHZ65602:HIB65611 HRV65602:HRX65611 IBR65602:IBT65611 ILN65602:ILP65611 IVJ65602:IVL65611 JFF65602:JFH65611 JPB65602:JPD65611 JYX65602:JYZ65611 KIT65602:KIV65611 KSP65602:KSR65611 LCL65602:LCN65611 LMH65602:LMJ65611 LWD65602:LWF65611 MFZ65602:MGB65611 MPV65602:MPX65611 MZR65602:MZT65611 NJN65602:NJP65611 NTJ65602:NTL65611 ODF65602:ODH65611 ONB65602:OND65611 OWX65602:OWZ65611 PGT65602:PGV65611 PQP65602:PQR65611 QAL65602:QAN65611 QKH65602:QKJ65611 QUD65602:QUF65611 RDZ65602:REB65611 RNV65602:RNX65611 RXR65602:RXT65611 SHN65602:SHP65611 SRJ65602:SRL65611 TBF65602:TBH65611 TLB65602:TLD65611 TUX65602:TUZ65611 UET65602:UEV65611 UOP65602:UOR65611 UYL65602:UYN65611 VIH65602:VIJ65611 VSD65602:VSF65611 WBZ65602:WCB65611 WLV65602:WLX65611 WVR65602:WVT65611 J131138:L131147 JF131138:JH131147 TB131138:TD131147 ACX131138:ACZ131147 AMT131138:AMV131147 AWP131138:AWR131147 BGL131138:BGN131147 BQH131138:BQJ131147 CAD131138:CAF131147 CJZ131138:CKB131147 CTV131138:CTX131147 DDR131138:DDT131147 DNN131138:DNP131147 DXJ131138:DXL131147 EHF131138:EHH131147 ERB131138:ERD131147 FAX131138:FAZ131147 FKT131138:FKV131147 FUP131138:FUR131147 GEL131138:GEN131147 GOH131138:GOJ131147 GYD131138:GYF131147 HHZ131138:HIB131147 HRV131138:HRX131147 IBR131138:IBT131147 ILN131138:ILP131147 IVJ131138:IVL131147 JFF131138:JFH131147 JPB131138:JPD131147 JYX131138:JYZ131147 KIT131138:KIV131147 KSP131138:KSR131147 LCL131138:LCN131147 LMH131138:LMJ131147 LWD131138:LWF131147 MFZ131138:MGB131147 MPV131138:MPX131147 MZR131138:MZT131147 NJN131138:NJP131147 NTJ131138:NTL131147 ODF131138:ODH131147 ONB131138:OND131147 OWX131138:OWZ131147 PGT131138:PGV131147 PQP131138:PQR131147 QAL131138:QAN131147 QKH131138:QKJ131147 QUD131138:QUF131147 RDZ131138:REB131147 RNV131138:RNX131147 RXR131138:RXT131147 SHN131138:SHP131147 SRJ131138:SRL131147 TBF131138:TBH131147 TLB131138:TLD131147 TUX131138:TUZ131147 UET131138:UEV131147 UOP131138:UOR131147 UYL131138:UYN131147 VIH131138:VIJ131147 VSD131138:VSF131147 WBZ131138:WCB131147 WLV131138:WLX131147 WVR131138:WVT131147 J196674:L196683 JF196674:JH196683 TB196674:TD196683 ACX196674:ACZ196683 AMT196674:AMV196683 AWP196674:AWR196683 BGL196674:BGN196683 BQH196674:BQJ196683 CAD196674:CAF196683 CJZ196674:CKB196683 CTV196674:CTX196683 DDR196674:DDT196683 DNN196674:DNP196683 DXJ196674:DXL196683 EHF196674:EHH196683 ERB196674:ERD196683 FAX196674:FAZ196683 FKT196674:FKV196683 FUP196674:FUR196683 GEL196674:GEN196683 GOH196674:GOJ196683 GYD196674:GYF196683 HHZ196674:HIB196683 HRV196674:HRX196683 IBR196674:IBT196683 ILN196674:ILP196683 IVJ196674:IVL196683 JFF196674:JFH196683 JPB196674:JPD196683 JYX196674:JYZ196683 KIT196674:KIV196683 KSP196674:KSR196683 LCL196674:LCN196683 LMH196674:LMJ196683 LWD196674:LWF196683 MFZ196674:MGB196683 MPV196674:MPX196683 MZR196674:MZT196683 NJN196674:NJP196683 NTJ196674:NTL196683 ODF196674:ODH196683 ONB196674:OND196683 OWX196674:OWZ196683 PGT196674:PGV196683 PQP196674:PQR196683 QAL196674:QAN196683 QKH196674:QKJ196683 QUD196674:QUF196683 RDZ196674:REB196683 RNV196674:RNX196683 RXR196674:RXT196683 SHN196674:SHP196683 SRJ196674:SRL196683 TBF196674:TBH196683 TLB196674:TLD196683 TUX196674:TUZ196683 UET196674:UEV196683 UOP196674:UOR196683 UYL196674:UYN196683 VIH196674:VIJ196683 VSD196674:VSF196683 WBZ196674:WCB196683 WLV196674:WLX196683 WVR196674:WVT196683 J262210:L262219 JF262210:JH262219 TB262210:TD262219 ACX262210:ACZ262219 AMT262210:AMV262219 AWP262210:AWR262219 BGL262210:BGN262219 BQH262210:BQJ262219 CAD262210:CAF262219 CJZ262210:CKB262219 CTV262210:CTX262219 DDR262210:DDT262219 DNN262210:DNP262219 DXJ262210:DXL262219 EHF262210:EHH262219 ERB262210:ERD262219 FAX262210:FAZ262219 FKT262210:FKV262219 FUP262210:FUR262219 GEL262210:GEN262219 GOH262210:GOJ262219 GYD262210:GYF262219 HHZ262210:HIB262219 HRV262210:HRX262219 IBR262210:IBT262219 ILN262210:ILP262219 IVJ262210:IVL262219 JFF262210:JFH262219 JPB262210:JPD262219 JYX262210:JYZ262219 KIT262210:KIV262219 KSP262210:KSR262219 LCL262210:LCN262219 LMH262210:LMJ262219 LWD262210:LWF262219 MFZ262210:MGB262219 MPV262210:MPX262219 MZR262210:MZT262219 NJN262210:NJP262219 NTJ262210:NTL262219 ODF262210:ODH262219 ONB262210:OND262219 OWX262210:OWZ262219 PGT262210:PGV262219 PQP262210:PQR262219 QAL262210:QAN262219 QKH262210:QKJ262219 QUD262210:QUF262219 RDZ262210:REB262219 RNV262210:RNX262219 RXR262210:RXT262219 SHN262210:SHP262219 SRJ262210:SRL262219 TBF262210:TBH262219 TLB262210:TLD262219 TUX262210:TUZ262219 UET262210:UEV262219 UOP262210:UOR262219 UYL262210:UYN262219 VIH262210:VIJ262219 VSD262210:VSF262219 WBZ262210:WCB262219 WLV262210:WLX262219 WVR262210:WVT262219 J327746:L327755 JF327746:JH327755 TB327746:TD327755 ACX327746:ACZ327755 AMT327746:AMV327755 AWP327746:AWR327755 BGL327746:BGN327755 BQH327746:BQJ327755 CAD327746:CAF327755 CJZ327746:CKB327755 CTV327746:CTX327755 DDR327746:DDT327755 DNN327746:DNP327755 DXJ327746:DXL327755 EHF327746:EHH327755 ERB327746:ERD327755 FAX327746:FAZ327755 FKT327746:FKV327755 FUP327746:FUR327755 GEL327746:GEN327755 GOH327746:GOJ327755 GYD327746:GYF327755 HHZ327746:HIB327755 HRV327746:HRX327755 IBR327746:IBT327755 ILN327746:ILP327755 IVJ327746:IVL327755 JFF327746:JFH327755 JPB327746:JPD327755 JYX327746:JYZ327755 KIT327746:KIV327755 KSP327746:KSR327755 LCL327746:LCN327755 LMH327746:LMJ327755 LWD327746:LWF327755 MFZ327746:MGB327755 MPV327746:MPX327755 MZR327746:MZT327755 NJN327746:NJP327755 NTJ327746:NTL327755 ODF327746:ODH327755 ONB327746:OND327755 OWX327746:OWZ327755 PGT327746:PGV327755 PQP327746:PQR327755 QAL327746:QAN327755 QKH327746:QKJ327755 QUD327746:QUF327755 RDZ327746:REB327755 RNV327746:RNX327755 RXR327746:RXT327755 SHN327746:SHP327755 SRJ327746:SRL327755 TBF327746:TBH327755 TLB327746:TLD327755 TUX327746:TUZ327755 UET327746:UEV327755 UOP327746:UOR327755 UYL327746:UYN327755 VIH327746:VIJ327755 VSD327746:VSF327755 WBZ327746:WCB327755 WLV327746:WLX327755 WVR327746:WVT327755 J393282:L393291 JF393282:JH393291 TB393282:TD393291 ACX393282:ACZ393291 AMT393282:AMV393291 AWP393282:AWR393291 BGL393282:BGN393291 BQH393282:BQJ393291 CAD393282:CAF393291 CJZ393282:CKB393291 CTV393282:CTX393291 DDR393282:DDT393291 DNN393282:DNP393291 DXJ393282:DXL393291 EHF393282:EHH393291 ERB393282:ERD393291 FAX393282:FAZ393291 FKT393282:FKV393291 FUP393282:FUR393291 GEL393282:GEN393291 GOH393282:GOJ393291 GYD393282:GYF393291 HHZ393282:HIB393291 HRV393282:HRX393291 IBR393282:IBT393291 ILN393282:ILP393291 IVJ393282:IVL393291 JFF393282:JFH393291 JPB393282:JPD393291 JYX393282:JYZ393291 KIT393282:KIV393291 KSP393282:KSR393291 LCL393282:LCN393291 LMH393282:LMJ393291 LWD393282:LWF393291 MFZ393282:MGB393291 MPV393282:MPX393291 MZR393282:MZT393291 NJN393282:NJP393291 NTJ393282:NTL393291 ODF393282:ODH393291 ONB393282:OND393291 OWX393282:OWZ393291 PGT393282:PGV393291 PQP393282:PQR393291 QAL393282:QAN393291 QKH393282:QKJ393291 QUD393282:QUF393291 RDZ393282:REB393291 RNV393282:RNX393291 RXR393282:RXT393291 SHN393282:SHP393291 SRJ393282:SRL393291 TBF393282:TBH393291 TLB393282:TLD393291 TUX393282:TUZ393291 UET393282:UEV393291 UOP393282:UOR393291 UYL393282:UYN393291 VIH393282:VIJ393291 VSD393282:VSF393291 WBZ393282:WCB393291 WLV393282:WLX393291 WVR393282:WVT393291 J458818:L458827 JF458818:JH458827 TB458818:TD458827 ACX458818:ACZ458827 AMT458818:AMV458827 AWP458818:AWR458827 BGL458818:BGN458827 BQH458818:BQJ458827 CAD458818:CAF458827 CJZ458818:CKB458827 CTV458818:CTX458827 DDR458818:DDT458827 DNN458818:DNP458827 DXJ458818:DXL458827 EHF458818:EHH458827 ERB458818:ERD458827 FAX458818:FAZ458827 FKT458818:FKV458827 FUP458818:FUR458827 GEL458818:GEN458827 GOH458818:GOJ458827 GYD458818:GYF458827 HHZ458818:HIB458827 HRV458818:HRX458827 IBR458818:IBT458827 ILN458818:ILP458827 IVJ458818:IVL458827 JFF458818:JFH458827 JPB458818:JPD458827 JYX458818:JYZ458827 KIT458818:KIV458827 KSP458818:KSR458827 LCL458818:LCN458827 LMH458818:LMJ458827 LWD458818:LWF458827 MFZ458818:MGB458827 MPV458818:MPX458827 MZR458818:MZT458827 NJN458818:NJP458827 NTJ458818:NTL458827 ODF458818:ODH458827 ONB458818:OND458827 OWX458818:OWZ458827 PGT458818:PGV458827 PQP458818:PQR458827 QAL458818:QAN458827 QKH458818:QKJ458827 QUD458818:QUF458827 RDZ458818:REB458827 RNV458818:RNX458827 RXR458818:RXT458827 SHN458818:SHP458827 SRJ458818:SRL458827 TBF458818:TBH458827 TLB458818:TLD458827 TUX458818:TUZ458827 UET458818:UEV458827 UOP458818:UOR458827 UYL458818:UYN458827 VIH458818:VIJ458827 VSD458818:VSF458827 WBZ458818:WCB458827 WLV458818:WLX458827 WVR458818:WVT458827 J524354:L524363 JF524354:JH524363 TB524354:TD524363 ACX524354:ACZ524363 AMT524354:AMV524363 AWP524354:AWR524363 BGL524354:BGN524363 BQH524354:BQJ524363 CAD524354:CAF524363 CJZ524354:CKB524363 CTV524354:CTX524363 DDR524354:DDT524363 DNN524354:DNP524363 DXJ524354:DXL524363 EHF524354:EHH524363 ERB524354:ERD524363 FAX524354:FAZ524363 FKT524354:FKV524363 FUP524354:FUR524363 GEL524354:GEN524363 GOH524354:GOJ524363 GYD524354:GYF524363 HHZ524354:HIB524363 HRV524354:HRX524363 IBR524354:IBT524363 ILN524354:ILP524363 IVJ524354:IVL524363 JFF524354:JFH524363 JPB524354:JPD524363 JYX524354:JYZ524363 KIT524354:KIV524363 KSP524354:KSR524363 LCL524354:LCN524363 LMH524354:LMJ524363 LWD524354:LWF524363 MFZ524354:MGB524363 MPV524354:MPX524363 MZR524354:MZT524363 NJN524354:NJP524363 NTJ524354:NTL524363 ODF524354:ODH524363 ONB524354:OND524363 OWX524354:OWZ524363 PGT524354:PGV524363 PQP524354:PQR524363 QAL524354:QAN524363 QKH524354:QKJ524363 QUD524354:QUF524363 RDZ524354:REB524363 RNV524354:RNX524363 RXR524354:RXT524363 SHN524354:SHP524363 SRJ524354:SRL524363 TBF524354:TBH524363 TLB524354:TLD524363 TUX524354:TUZ524363 UET524354:UEV524363 UOP524354:UOR524363 UYL524354:UYN524363 VIH524354:VIJ524363 VSD524354:VSF524363 WBZ524354:WCB524363 WLV524354:WLX524363 WVR524354:WVT524363 J589890:L589899 JF589890:JH589899 TB589890:TD589899 ACX589890:ACZ589899 AMT589890:AMV589899 AWP589890:AWR589899 BGL589890:BGN589899 BQH589890:BQJ589899 CAD589890:CAF589899 CJZ589890:CKB589899 CTV589890:CTX589899 DDR589890:DDT589899 DNN589890:DNP589899 DXJ589890:DXL589899 EHF589890:EHH589899 ERB589890:ERD589899 FAX589890:FAZ589899 FKT589890:FKV589899 FUP589890:FUR589899 GEL589890:GEN589899 GOH589890:GOJ589899 GYD589890:GYF589899 HHZ589890:HIB589899 HRV589890:HRX589899 IBR589890:IBT589899 ILN589890:ILP589899 IVJ589890:IVL589899 JFF589890:JFH589899 JPB589890:JPD589899 JYX589890:JYZ589899 KIT589890:KIV589899 KSP589890:KSR589899 LCL589890:LCN589899 LMH589890:LMJ589899 LWD589890:LWF589899 MFZ589890:MGB589899 MPV589890:MPX589899 MZR589890:MZT589899 NJN589890:NJP589899 NTJ589890:NTL589899 ODF589890:ODH589899 ONB589890:OND589899 OWX589890:OWZ589899 PGT589890:PGV589899 PQP589890:PQR589899 QAL589890:QAN589899 QKH589890:QKJ589899 QUD589890:QUF589899 RDZ589890:REB589899 RNV589890:RNX589899 RXR589890:RXT589899 SHN589890:SHP589899 SRJ589890:SRL589899 TBF589890:TBH589899 TLB589890:TLD589899 TUX589890:TUZ589899 UET589890:UEV589899 UOP589890:UOR589899 UYL589890:UYN589899 VIH589890:VIJ589899 VSD589890:VSF589899 WBZ589890:WCB589899 WLV589890:WLX589899 WVR589890:WVT589899 J655426:L655435 JF655426:JH655435 TB655426:TD655435 ACX655426:ACZ655435 AMT655426:AMV655435 AWP655426:AWR655435 BGL655426:BGN655435 BQH655426:BQJ655435 CAD655426:CAF655435 CJZ655426:CKB655435 CTV655426:CTX655435 DDR655426:DDT655435 DNN655426:DNP655435 DXJ655426:DXL655435 EHF655426:EHH655435 ERB655426:ERD655435 FAX655426:FAZ655435 FKT655426:FKV655435 FUP655426:FUR655435 GEL655426:GEN655435 GOH655426:GOJ655435 GYD655426:GYF655435 HHZ655426:HIB655435 HRV655426:HRX655435 IBR655426:IBT655435 ILN655426:ILP655435 IVJ655426:IVL655435 JFF655426:JFH655435 JPB655426:JPD655435 JYX655426:JYZ655435 KIT655426:KIV655435 KSP655426:KSR655435 LCL655426:LCN655435 LMH655426:LMJ655435 LWD655426:LWF655435 MFZ655426:MGB655435 MPV655426:MPX655435 MZR655426:MZT655435 NJN655426:NJP655435 NTJ655426:NTL655435 ODF655426:ODH655435 ONB655426:OND655435 OWX655426:OWZ655435 PGT655426:PGV655435 PQP655426:PQR655435 QAL655426:QAN655435 QKH655426:QKJ655435 QUD655426:QUF655435 RDZ655426:REB655435 RNV655426:RNX655435 RXR655426:RXT655435 SHN655426:SHP655435 SRJ655426:SRL655435 TBF655426:TBH655435 TLB655426:TLD655435 TUX655426:TUZ655435 UET655426:UEV655435 UOP655426:UOR655435 UYL655426:UYN655435 VIH655426:VIJ655435 VSD655426:VSF655435 WBZ655426:WCB655435 WLV655426:WLX655435 WVR655426:WVT655435 J720962:L720971 JF720962:JH720971 TB720962:TD720971 ACX720962:ACZ720971 AMT720962:AMV720971 AWP720962:AWR720971 BGL720962:BGN720971 BQH720962:BQJ720971 CAD720962:CAF720971 CJZ720962:CKB720971 CTV720962:CTX720971 DDR720962:DDT720971 DNN720962:DNP720971 DXJ720962:DXL720971 EHF720962:EHH720971 ERB720962:ERD720971 FAX720962:FAZ720971 FKT720962:FKV720971 FUP720962:FUR720971 GEL720962:GEN720971 GOH720962:GOJ720971 GYD720962:GYF720971 HHZ720962:HIB720971 HRV720962:HRX720971 IBR720962:IBT720971 ILN720962:ILP720971 IVJ720962:IVL720971 JFF720962:JFH720971 JPB720962:JPD720971 JYX720962:JYZ720971 KIT720962:KIV720971 KSP720962:KSR720971 LCL720962:LCN720971 LMH720962:LMJ720971 LWD720962:LWF720971 MFZ720962:MGB720971 MPV720962:MPX720971 MZR720962:MZT720971 NJN720962:NJP720971 NTJ720962:NTL720971 ODF720962:ODH720971 ONB720962:OND720971 OWX720962:OWZ720971 PGT720962:PGV720971 PQP720962:PQR720971 QAL720962:QAN720971 QKH720962:QKJ720971 QUD720962:QUF720971 RDZ720962:REB720971 RNV720962:RNX720971 RXR720962:RXT720971 SHN720962:SHP720971 SRJ720962:SRL720971 TBF720962:TBH720971 TLB720962:TLD720971 TUX720962:TUZ720971 UET720962:UEV720971 UOP720962:UOR720971 UYL720962:UYN720971 VIH720962:VIJ720971 VSD720962:VSF720971 WBZ720962:WCB720971 WLV720962:WLX720971 WVR720962:WVT720971 J786498:L786507 JF786498:JH786507 TB786498:TD786507 ACX786498:ACZ786507 AMT786498:AMV786507 AWP786498:AWR786507 BGL786498:BGN786507 BQH786498:BQJ786507 CAD786498:CAF786507 CJZ786498:CKB786507 CTV786498:CTX786507 DDR786498:DDT786507 DNN786498:DNP786507 DXJ786498:DXL786507 EHF786498:EHH786507 ERB786498:ERD786507 FAX786498:FAZ786507 FKT786498:FKV786507 FUP786498:FUR786507 GEL786498:GEN786507 GOH786498:GOJ786507 GYD786498:GYF786507 HHZ786498:HIB786507 HRV786498:HRX786507 IBR786498:IBT786507 ILN786498:ILP786507 IVJ786498:IVL786507 JFF786498:JFH786507 JPB786498:JPD786507 JYX786498:JYZ786507 KIT786498:KIV786507 KSP786498:KSR786507 LCL786498:LCN786507 LMH786498:LMJ786507 LWD786498:LWF786507 MFZ786498:MGB786507 MPV786498:MPX786507 MZR786498:MZT786507 NJN786498:NJP786507 NTJ786498:NTL786507 ODF786498:ODH786507 ONB786498:OND786507 OWX786498:OWZ786507 PGT786498:PGV786507 PQP786498:PQR786507 QAL786498:QAN786507 QKH786498:QKJ786507 QUD786498:QUF786507 RDZ786498:REB786507 RNV786498:RNX786507 RXR786498:RXT786507 SHN786498:SHP786507 SRJ786498:SRL786507 TBF786498:TBH786507 TLB786498:TLD786507 TUX786498:TUZ786507 UET786498:UEV786507 UOP786498:UOR786507 UYL786498:UYN786507 VIH786498:VIJ786507 VSD786498:VSF786507 WBZ786498:WCB786507 WLV786498:WLX786507 WVR786498:WVT786507 J852034:L852043 JF852034:JH852043 TB852034:TD852043 ACX852034:ACZ852043 AMT852034:AMV852043 AWP852034:AWR852043 BGL852034:BGN852043 BQH852034:BQJ852043 CAD852034:CAF852043 CJZ852034:CKB852043 CTV852034:CTX852043 DDR852034:DDT852043 DNN852034:DNP852043 DXJ852034:DXL852043 EHF852034:EHH852043 ERB852034:ERD852043 FAX852034:FAZ852043 FKT852034:FKV852043 FUP852034:FUR852043 GEL852034:GEN852043 GOH852034:GOJ852043 GYD852034:GYF852043 HHZ852034:HIB852043 HRV852034:HRX852043 IBR852034:IBT852043 ILN852034:ILP852043 IVJ852034:IVL852043 JFF852034:JFH852043 JPB852034:JPD852043 JYX852034:JYZ852043 KIT852034:KIV852043 KSP852034:KSR852043 LCL852034:LCN852043 LMH852034:LMJ852043 LWD852034:LWF852043 MFZ852034:MGB852043 MPV852034:MPX852043 MZR852034:MZT852043 NJN852034:NJP852043 NTJ852034:NTL852043 ODF852034:ODH852043 ONB852034:OND852043 OWX852034:OWZ852043 PGT852034:PGV852043 PQP852034:PQR852043 QAL852034:QAN852043 QKH852034:QKJ852043 QUD852034:QUF852043 RDZ852034:REB852043 RNV852034:RNX852043 RXR852034:RXT852043 SHN852034:SHP852043 SRJ852034:SRL852043 TBF852034:TBH852043 TLB852034:TLD852043 TUX852034:TUZ852043 UET852034:UEV852043 UOP852034:UOR852043 UYL852034:UYN852043 VIH852034:VIJ852043 VSD852034:VSF852043 WBZ852034:WCB852043 WLV852034:WLX852043 WVR852034:WVT852043 J917570:L917579 JF917570:JH917579 TB917570:TD917579 ACX917570:ACZ917579 AMT917570:AMV917579 AWP917570:AWR917579 BGL917570:BGN917579 BQH917570:BQJ917579 CAD917570:CAF917579 CJZ917570:CKB917579 CTV917570:CTX917579 DDR917570:DDT917579 DNN917570:DNP917579 DXJ917570:DXL917579 EHF917570:EHH917579 ERB917570:ERD917579 FAX917570:FAZ917579 FKT917570:FKV917579 FUP917570:FUR917579 GEL917570:GEN917579 GOH917570:GOJ917579 GYD917570:GYF917579 HHZ917570:HIB917579 HRV917570:HRX917579 IBR917570:IBT917579 ILN917570:ILP917579 IVJ917570:IVL917579 JFF917570:JFH917579 JPB917570:JPD917579 JYX917570:JYZ917579 KIT917570:KIV917579 KSP917570:KSR917579 LCL917570:LCN917579 LMH917570:LMJ917579 LWD917570:LWF917579 MFZ917570:MGB917579 MPV917570:MPX917579 MZR917570:MZT917579 NJN917570:NJP917579 NTJ917570:NTL917579 ODF917570:ODH917579 ONB917570:OND917579 OWX917570:OWZ917579 PGT917570:PGV917579 PQP917570:PQR917579 QAL917570:QAN917579 QKH917570:QKJ917579 QUD917570:QUF917579 RDZ917570:REB917579 RNV917570:RNX917579 RXR917570:RXT917579 SHN917570:SHP917579 SRJ917570:SRL917579 TBF917570:TBH917579 TLB917570:TLD917579 TUX917570:TUZ917579 UET917570:UEV917579 UOP917570:UOR917579 UYL917570:UYN917579 VIH917570:VIJ917579 VSD917570:VSF917579 WBZ917570:WCB917579 WLV917570:WLX917579 WVR917570:WVT917579 J983106:L983115 JF983106:JH983115 TB983106:TD983115 ACX983106:ACZ983115 AMT983106:AMV983115 AWP983106:AWR983115 BGL983106:BGN983115 BQH983106:BQJ983115 CAD983106:CAF983115 CJZ983106:CKB983115 CTV983106:CTX983115 DDR983106:DDT983115 DNN983106:DNP983115 DXJ983106:DXL983115 EHF983106:EHH983115 ERB983106:ERD983115 FAX983106:FAZ983115 FKT983106:FKV983115 FUP983106:FUR983115 GEL983106:GEN983115 GOH983106:GOJ983115 GYD983106:GYF983115 HHZ983106:HIB983115 HRV983106:HRX983115 IBR983106:IBT983115 ILN983106:ILP983115 IVJ983106:IVL983115 JFF983106:JFH983115 JPB983106:JPD983115 JYX983106:JYZ983115 KIT983106:KIV983115 KSP983106:KSR983115 LCL983106:LCN983115 LMH983106:LMJ983115 LWD983106:LWF983115 MFZ983106:MGB983115 MPV983106:MPX983115 MZR983106:MZT983115 NJN983106:NJP983115 NTJ983106:NTL983115 ODF983106:ODH983115 ONB983106:OND983115 OWX983106:OWZ983115 PGT983106:PGV983115 PQP983106:PQR983115 QAL983106:QAN983115 QKH983106:QKJ983115 QUD983106:QUF983115 RDZ983106:REB983115 RNV983106:RNX983115 RXR983106:RXT983115 SHN983106:SHP983115 SRJ983106:SRL983115 TBF983106:TBH983115 TLB983106:TLD983115 TUX983106:TUZ983115 UET983106:UEV983115 UOP983106:UOR983115 UYL983106:UYN983115 VIH983106:VIJ983115 VSD983106:VSF983115 WBZ983106:WCB983115 WLV983106:WLX983115 WVR983106:WVT983115 AP63:BI63 KL63:LE63 UH63:VA63 AED63:AEW63 ANZ63:AOS63 AXV63:AYO63 BHR63:BIK63 BRN63:BSG63 CBJ63:CCC63 CLF63:CLY63 CVB63:CVU63 DEX63:DFQ63 DOT63:DPM63 DYP63:DZI63 EIL63:EJE63 ESH63:ETA63 FCD63:FCW63 FLZ63:FMS63 FVV63:FWO63 GFR63:GGK63 GPN63:GQG63 GZJ63:HAC63 HJF63:HJY63 HTB63:HTU63 ICX63:IDQ63 IMT63:INM63 IWP63:IXI63 JGL63:JHE63 JQH63:JRA63 KAD63:KAW63 KJZ63:KKS63 KTV63:KUO63 LDR63:LEK63 LNN63:LOG63 LXJ63:LYC63 MHF63:MHY63 MRB63:MRU63 NAX63:NBQ63 NKT63:NLM63 NUP63:NVI63 OEL63:OFE63 OOH63:OPA63 OYD63:OYW63 PHZ63:PIS63 PRV63:PSO63 QBR63:QCK63 QLN63:QMG63 QVJ63:QWC63 RFF63:RFY63 RPB63:RPU63 RYX63:RZQ63 SIT63:SJM63 SSP63:STI63 TCL63:TDE63 TMH63:TNA63 TWD63:TWW63 UFZ63:UGS63 UPV63:UQO63 UZR63:VAK63 VJN63:VKG63 VTJ63:VUC63 WDF63:WDY63 WNB63:WNU63 WWX63:WXQ63 AP65599:BI65599 KL65599:LE65599 UH65599:VA65599 AED65599:AEW65599 ANZ65599:AOS65599 AXV65599:AYO65599 BHR65599:BIK65599 BRN65599:BSG65599 CBJ65599:CCC65599 CLF65599:CLY65599 CVB65599:CVU65599 DEX65599:DFQ65599 DOT65599:DPM65599 DYP65599:DZI65599 EIL65599:EJE65599 ESH65599:ETA65599 FCD65599:FCW65599 FLZ65599:FMS65599 FVV65599:FWO65599 GFR65599:GGK65599 GPN65599:GQG65599 GZJ65599:HAC65599 HJF65599:HJY65599 HTB65599:HTU65599 ICX65599:IDQ65599 IMT65599:INM65599 IWP65599:IXI65599 JGL65599:JHE65599 JQH65599:JRA65599 KAD65599:KAW65599 KJZ65599:KKS65599 KTV65599:KUO65599 LDR65599:LEK65599 LNN65599:LOG65599 LXJ65599:LYC65599 MHF65599:MHY65599 MRB65599:MRU65599 NAX65599:NBQ65599 NKT65599:NLM65599 NUP65599:NVI65599 OEL65599:OFE65599 OOH65599:OPA65599 OYD65599:OYW65599 PHZ65599:PIS65599 PRV65599:PSO65599 QBR65599:QCK65599 QLN65599:QMG65599 QVJ65599:QWC65599 RFF65599:RFY65599 RPB65599:RPU65599 RYX65599:RZQ65599 SIT65599:SJM65599 SSP65599:STI65599 TCL65599:TDE65599 TMH65599:TNA65599 TWD65599:TWW65599 UFZ65599:UGS65599 UPV65599:UQO65599 UZR65599:VAK65599 VJN65599:VKG65599 VTJ65599:VUC65599 WDF65599:WDY65599 WNB65599:WNU65599 WWX65599:WXQ65599 AP131135:BI131135 KL131135:LE131135 UH131135:VA131135 AED131135:AEW131135 ANZ131135:AOS131135 AXV131135:AYO131135 BHR131135:BIK131135 BRN131135:BSG131135 CBJ131135:CCC131135 CLF131135:CLY131135 CVB131135:CVU131135 DEX131135:DFQ131135 DOT131135:DPM131135 DYP131135:DZI131135 EIL131135:EJE131135 ESH131135:ETA131135 FCD131135:FCW131135 FLZ131135:FMS131135 FVV131135:FWO131135 GFR131135:GGK131135 GPN131135:GQG131135 GZJ131135:HAC131135 HJF131135:HJY131135 HTB131135:HTU131135 ICX131135:IDQ131135 IMT131135:INM131135 IWP131135:IXI131135 JGL131135:JHE131135 JQH131135:JRA131135 KAD131135:KAW131135 KJZ131135:KKS131135 KTV131135:KUO131135 LDR131135:LEK131135 LNN131135:LOG131135 LXJ131135:LYC131135 MHF131135:MHY131135 MRB131135:MRU131135 NAX131135:NBQ131135 NKT131135:NLM131135 NUP131135:NVI131135 OEL131135:OFE131135 OOH131135:OPA131135 OYD131135:OYW131135 PHZ131135:PIS131135 PRV131135:PSO131135 QBR131135:QCK131135 QLN131135:QMG131135 QVJ131135:QWC131135 RFF131135:RFY131135 RPB131135:RPU131135 RYX131135:RZQ131135 SIT131135:SJM131135 SSP131135:STI131135 TCL131135:TDE131135 TMH131135:TNA131135 TWD131135:TWW131135 UFZ131135:UGS131135 UPV131135:UQO131135 UZR131135:VAK131135 VJN131135:VKG131135 VTJ131135:VUC131135 WDF131135:WDY131135 WNB131135:WNU131135 WWX131135:WXQ131135 AP196671:BI196671 KL196671:LE196671 UH196671:VA196671 AED196671:AEW196671 ANZ196671:AOS196671 AXV196671:AYO196671 BHR196671:BIK196671 BRN196671:BSG196671 CBJ196671:CCC196671 CLF196671:CLY196671 CVB196671:CVU196671 DEX196671:DFQ196671 DOT196671:DPM196671 DYP196671:DZI196671 EIL196671:EJE196671 ESH196671:ETA196671 FCD196671:FCW196671 FLZ196671:FMS196671 FVV196671:FWO196671 GFR196671:GGK196671 GPN196671:GQG196671 GZJ196671:HAC196671 HJF196671:HJY196671 HTB196671:HTU196671 ICX196671:IDQ196671 IMT196671:INM196671 IWP196671:IXI196671 JGL196671:JHE196671 JQH196671:JRA196671 KAD196671:KAW196671 KJZ196671:KKS196671 KTV196671:KUO196671 LDR196671:LEK196671 LNN196671:LOG196671 LXJ196671:LYC196671 MHF196671:MHY196671 MRB196671:MRU196671 NAX196671:NBQ196671 NKT196671:NLM196671 NUP196671:NVI196671 OEL196671:OFE196671 OOH196671:OPA196671 OYD196671:OYW196671 PHZ196671:PIS196671 PRV196671:PSO196671 QBR196671:QCK196671 QLN196671:QMG196671 QVJ196671:QWC196671 RFF196671:RFY196671 RPB196671:RPU196671 RYX196671:RZQ196671 SIT196671:SJM196671 SSP196671:STI196671 TCL196671:TDE196671 TMH196671:TNA196671 TWD196671:TWW196671 UFZ196671:UGS196671 UPV196671:UQO196671 UZR196671:VAK196671 VJN196671:VKG196671 VTJ196671:VUC196671 WDF196671:WDY196671 WNB196671:WNU196671 WWX196671:WXQ196671 AP262207:BI262207 KL262207:LE262207 UH262207:VA262207 AED262207:AEW262207 ANZ262207:AOS262207 AXV262207:AYO262207 BHR262207:BIK262207 BRN262207:BSG262207 CBJ262207:CCC262207 CLF262207:CLY262207 CVB262207:CVU262207 DEX262207:DFQ262207 DOT262207:DPM262207 DYP262207:DZI262207 EIL262207:EJE262207 ESH262207:ETA262207 FCD262207:FCW262207 FLZ262207:FMS262207 FVV262207:FWO262207 GFR262207:GGK262207 GPN262207:GQG262207 GZJ262207:HAC262207 HJF262207:HJY262207 HTB262207:HTU262207 ICX262207:IDQ262207 IMT262207:INM262207 IWP262207:IXI262207 JGL262207:JHE262207 JQH262207:JRA262207 KAD262207:KAW262207 KJZ262207:KKS262207 KTV262207:KUO262207 LDR262207:LEK262207 LNN262207:LOG262207 LXJ262207:LYC262207 MHF262207:MHY262207 MRB262207:MRU262207 NAX262207:NBQ262207 NKT262207:NLM262207 NUP262207:NVI262207 OEL262207:OFE262207 OOH262207:OPA262207 OYD262207:OYW262207 PHZ262207:PIS262207 PRV262207:PSO262207 QBR262207:QCK262207 QLN262207:QMG262207 QVJ262207:QWC262207 RFF262207:RFY262207 RPB262207:RPU262207 RYX262207:RZQ262207 SIT262207:SJM262207 SSP262207:STI262207 TCL262207:TDE262207 TMH262207:TNA262207 TWD262207:TWW262207 UFZ262207:UGS262207 UPV262207:UQO262207 UZR262207:VAK262207 VJN262207:VKG262207 VTJ262207:VUC262207 WDF262207:WDY262207 WNB262207:WNU262207 WWX262207:WXQ262207 AP327743:BI327743 KL327743:LE327743 UH327743:VA327743 AED327743:AEW327743 ANZ327743:AOS327743 AXV327743:AYO327743 BHR327743:BIK327743 BRN327743:BSG327743 CBJ327743:CCC327743 CLF327743:CLY327743 CVB327743:CVU327743 DEX327743:DFQ327743 DOT327743:DPM327743 DYP327743:DZI327743 EIL327743:EJE327743 ESH327743:ETA327743 FCD327743:FCW327743 FLZ327743:FMS327743 FVV327743:FWO327743 GFR327743:GGK327743 GPN327743:GQG327743 GZJ327743:HAC327743 HJF327743:HJY327743 HTB327743:HTU327743 ICX327743:IDQ327743 IMT327743:INM327743 IWP327743:IXI327743 JGL327743:JHE327743 JQH327743:JRA327743 KAD327743:KAW327743 KJZ327743:KKS327743 KTV327743:KUO327743 LDR327743:LEK327743 LNN327743:LOG327743 LXJ327743:LYC327743 MHF327743:MHY327743 MRB327743:MRU327743 NAX327743:NBQ327743 NKT327743:NLM327743 NUP327743:NVI327743 OEL327743:OFE327743 OOH327743:OPA327743 OYD327743:OYW327743 PHZ327743:PIS327743 PRV327743:PSO327743 QBR327743:QCK327743 QLN327743:QMG327743 QVJ327743:QWC327743 RFF327743:RFY327743 RPB327743:RPU327743 RYX327743:RZQ327743 SIT327743:SJM327743 SSP327743:STI327743 TCL327743:TDE327743 TMH327743:TNA327743 TWD327743:TWW327743 UFZ327743:UGS327743 UPV327743:UQO327743 UZR327743:VAK327743 VJN327743:VKG327743 VTJ327743:VUC327743 WDF327743:WDY327743 WNB327743:WNU327743 WWX327743:WXQ327743 AP393279:BI393279 KL393279:LE393279 UH393279:VA393279 AED393279:AEW393279 ANZ393279:AOS393279 AXV393279:AYO393279 BHR393279:BIK393279 BRN393279:BSG393279 CBJ393279:CCC393279 CLF393279:CLY393279 CVB393279:CVU393279 DEX393279:DFQ393279 DOT393279:DPM393279 DYP393279:DZI393279 EIL393279:EJE393279 ESH393279:ETA393279 FCD393279:FCW393279 FLZ393279:FMS393279 FVV393279:FWO393279 GFR393279:GGK393279 GPN393279:GQG393279 GZJ393279:HAC393279 HJF393279:HJY393279 HTB393279:HTU393279 ICX393279:IDQ393279 IMT393279:INM393279 IWP393279:IXI393279 JGL393279:JHE393279 JQH393279:JRA393279 KAD393279:KAW393279 KJZ393279:KKS393279 KTV393279:KUO393279 LDR393279:LEK393279 LNN393279:LOG393279 LXJ393279:LYC393279 MHF393279:MHY393279 MRB393279:MRU393279 NAX393279:NBQ393279 NKT393279:NLM393279 NUP393279:NVI393279 OEL393279:OFE393279 OOH393279:OPA393279 OYD393279:OYW393279 PHZ393279:PIS393279 PRV393279:PSO393279 QBR393279:QCK393279 QLN393279:QMG393279 QVJ393279:QWC393279 RFF393279:RFY393279 RPB393279:RPU393279 RYX393279:RZQ393279 SIT393279:SJM393279 SSP393279:STI393279 TCL393279:TDE393279 TMH393279:TNA393279 TWD393279:TWW393279 UFZ393279:UGS393279 UPV393279:UQO393279 UZR393279:VAK393279 VJN393279:VKG393279 VTJ393279:VUC393279 WDF393279:WDY393279 WNB393279:WNU393279 WWX393279:WXQ393279 AP458815:BI458815 KL458815:LE458815 UH458815:VA458815 AED458815:AEW458815 ANZ458815:AOS458815 AXV458815:AYO458815 BHR458815:BIK458815 BRN458815:BSG458815 CBJ458815:CCC458815 CLF458815:CLY458815 CVB458815:CVU458815 DEX458815:DFQ458815 DOT458815:DPM458815 DYP458815:DZI458815 EIL458815:EJE458815 ESH458815:ETA458815 FCD458815:FCW458815 FLZ458815:FMS458815 FVV458815:FWO458815 GFR458815:GGK458815 GPN458815:GQG458815 GZJ458815:HAC458815 HJF458815:HJY458815 HTB458815:HTU458815 ICX458815:IDQ458815 IMT458815:INM458815 IWP458815:IXI458815 JGL458815:JHE458815 JQH458815:JRA458815 KAD458815:KAW458815 KJZ458815:KKS458815 KTV458815:KUO458815 LDR458815:LEK458815 LNN458815:LOG458815 LXJ458815:LYC458815 MHF458815:MHY458815 MRB458815:MRU458815 NAX458815:NBQ458815 NKT458815:NLM458815 NUP458815:NVI458815 OEL458815:OFE458815 OOH458815:OPA458815 OYD458815:OYW458815 PHZ458815:PIS458815 PRV458815:PSO458815 QBR458815:QCK458815 QLN458815:QMG458815 QVJ458815:QWC458815 RFF458815:RFY458815 RPB458815:RPU458815 RYX458815:RZQ458815 SIT458815:SJM458815 SSP458815:STI458815 TCL458815:TDE458815 TMH458815:TNA458815 TWD458815:TWW458815 UFZ458815:UGS458815 UPV458815:UQO458815 UZR458815:VAK458815 VJN458815:VKG458815 VTJ458815:VUC458815 WDF458815:WDY458815 WNB458815:WNU458815 WWX458815:WXQ458815 AP524351:BI524351 KL524351:LE524351 UH524351:VA524351 AED524351:AEW524351 ANZ524351:AOS524351 AXV524351:AYO524351 BHR524351:BIK524351 BRN524351:BSG524351 CBJ524351:CCC524351 CLF524351:CLY524351 CVB524351:CVU524351 DEX524351:DFQ524351 DOT524351:DPM524351 DYP524351:DZI524351 EIL524351:EJE524351 ESH524351:ETA524351 FCD524351:FCW524351 FLZ524351:FMS524351 FVV524351:FWO524351 GFR524351:GGK524351 GPN524351:GQG524351 GZJ524351:HAC524351 HJF524351:HJY524351 HTB524351:HTU524351 ICX524351:IDQ524351 IMT524351:INM524351 IWP524351:IXI524351 JGL524351:JHE524351 JQH524351:JRA524351 KAD524351:KAW524351 KJZ524351:KKS524351 KTV524351:KUO524351 LDR524351:LEK524351 LNN524351:LOG524351 LXJ524351:LYC524351 MHF524351:MHY524351 MRB524351:MRU524351 NAX524351:NBQ524351 NKT524351:NLM524351 NUP524351:NVI524351 OEL524351:OFE524351 OOH524351:OPA524351 OYD524351:OYW524351 PHZ524351:PIS524351 PRV524351:PSO524351 QBR524351:QCK524351 QLN524351:QMG524351 QVJ524351:QWC524351 RFF524351:RFY524351 RPB524351:RPU524351 RYX524351:RZQ524351 SIT524351:SJM524351 SSP524351:STI524351 TCL524351:TDE524351 TMH524351:TNA524351 TWD524351:TWW524351 UFZ524351:UGS524351 UPV524351:UQO524351 UZR524351:VAK524351 VJN524351:VKG524351 VTJ524351:VUC524351 WDF524351:WDY524351 WNB524351:WNU524351 WWX524351:WXQ524351 AP589887:BI589887 KL589887:LE589887 UH589887:VA589887 AED589887:AEW589887 ANZ589887:AOS589887 AXV589887:AYO589887 BHR589887:BIK589887 BRN589887:BSG589887 CBJ589887:CCC589887 CLF589887:CLY589887 CVB589887:CVU589887 DEX589887:DFQ589887 DOT589887:DPM589887 DYP589887:DZI589887 EIL589887:EJE589887 ESH589887:ETA589887 FCD589887:FCW589887 FLZ589887:FMS589887 FVV589887:FWO589887 GFR589887:GGK589887 GPN589887:GQG589887 GZJ589887:HAC589887 HJF589887:HJY589887 HTB589887:HTU589887 ICX589887:IDQ589887 IMT589887:INM589887 IWP589887:IXI589887 JGL589887:JHE589887 JQH589887:JRA589887 KAD589887:KAW589887 KJZ589887:KKS589887 KTV589887:KUO589887 LDR589887:LEK589887 LNN589887:LOG589887 LXJ589887:LYC589887 MHF589887:MHY589887 MRB589887:MRU589887 NAX589887:NBQ589887 NKT589887:NLM589887 NUP589887:NVI589887 OEL589887:OFE589887 OOH589887:OPA589887 OYD589887:OYW589887 PHZ589887:PIS589887 PRV589887:PSO589887 QBR589887:QCK589887 QLN589887:QMG589887 QVJ589887:QWC589887 RFF589887:RFY589887 RPB589887:RPU589887 RYX589887:RZQ589887 SIT589887:SJM589887 SSP589887:STI589887 TCL589887:TDE589887 TMH589887:TNA589887 TWD589887:TWW589887 UFZ589887:UGS589887 UPV589887:UQO589887 UZR589887:VAK589887 VJN589887:VKG589887 VTJ589887:VUC589887 WDF589887:WDY589887 WNB589887:WNU589887 WWX589887:WXQ589887 AP655423:BI655423 KL655423:LE655423 UH655423:VA655423 AED655423:AEW655423 ANZ655423:AOS655423 AXV655423:AYO655423 BHR655423:BIK655423 BRN655423:BSG655423 CBJ655423:CCC655423 CLF655423:CLY655423 CVB655423:CVU655423 DEX655423:DFQ655423 DOT655423:DPM655423 DYP655423:DZI655423 EIL655423:EJE655423 ESH655423:ETA655423 FCD655423:FCW655423 FLZ655423:FMS655423 FVV655423:FWO655423 GFR655423:GGK655423 GPN655423:GQG655423 GZJ655423:HAC655423 HJF655423:HJY655423 HTB655423:HTU655423 ICX655423:IDQ655423 IMT655423:INM655423 IWP655423:IXI655423 JGL655423:JHE655423 JQH655423:JRA655423 KAD655423:KAW655423 KJZ655423:KKS655423 KTV655423:KUO655423 LDR655423:LEK655423 LNN655423:LOG655423 LXJ655423:LYC655423 MHF655423:MHY655423 MRB655423:MRU655423 NAX655423:NBQ655423 NKT655423:NLM655423 NUP655423:NVI655423 OEL655423:OFE655423 OOH655423:OPA655423 OYD655423:OYW655423 PHZ655423:PIS655423 PRV655423:PSO655423 QBR655423:QCK655423 QLN655423:QMG655423 QVJ655423:QWC655423 RFF655423:RFY655423 RPB655423:RPU655423 RYX655423:RZQ655423 SIT655423:SJM655423 SSP655423:STI655423 TCL655423:TDE655423 TMH655423:TNA655423 TWD655423:TWW655423 UFZ655423:UGS655423 UPV655423:UQO655423 UZR655423:VAK655423 VJN655423:VKG655423 VTJ655423:VUC655423 WDF655423:WDY655423 WNB655423:WNU655423 WWX655423:WXQ655423 AP720959:BI720959 KL720959:LE720959 UH720959:VA720959 AED720959:AEW720959 ANZ720959:AOS720959 AXV720959:AYO720959 BHR720959:BIK720959 BRN720959:BSG720959 CBJ720959:CCC720959 CLF720959:CLY720959 CVB720959:CVU720959 DEX720959:DFQ720959 DOT720959:DPM720959 DYP720959:DZI720959 EIL720959:EJE720959 ESH720959:ETA720959 FCD720959:FCW720959 FLZ720959:FMS720959 FVV720959:FWO720959 GFR720959:GGK720959 GPN720959:GQG720959 GZJ720959:HAC720959 HJF720959:HJY720959 HTB720959:HTU720959 ICX720959:IDQ720959 IMT720959:INM720959 IWP720959:IXI720959 JGL720959:JHE720959 JQH720959:JRA720959 KAD720959:KAW720959 KJZ720959:KKS720959 KTV720959:KUO720959 LDR720959:LEK720959 LNN720959:LOG720959 LXJ720959:LYC720959 MHF720959:MHY720959 MRB720959:MRU720959 NAX720959:NBQ720959 NKT720959:NLM720959 NUP720959:NVI720959 OEL720959:OFE720959 OOH720959:OPA720959 OYD720959:OYW720959 PHZ720959:PIS720959 PRV720959:PSO720959 QBR720959:QCK720959 QLN720959:QMG720959 QVJ720959:QWC720959 RFF720959:RFY720959 RPB720959:RPU720959 RYX720959:RZQ720959 SIT720959:SJM720959 SSP720959:STI720959 TCL720959:TDE720959 TMH720959:TNA720959 TWD720959:TWW720959 UFZ720959:UGS720959 UPV720959:UQO720959 UZR720959:VAK720959 VJN720959:VKG720959 VTJ720959:VUC720959 WDF720959:WDY720959 WNB720959:WNU720959 WWX720959:WXQ720959 AP786495:BI786495 KL786495:LE786495 UH786495:VA786495 AED786495:AEW786495 ANZ786495:AOS786495 AXV786495:AYO786495 BHR786495:BIK786495 BRN786495:BSG786495 CBJ786495:CCC786495 CLF786495:CLY786495 CVB786495:CVU786495 DEX786495:DFQ786495 DOT786495:DPM786495 DYP786495:DZI786495 EIL786495:EJE786495 ESH786495:ETA786495 FCD786495:FCW786495 FLZ786495:FMS786495 FVV786495:FWO786495 GFR786495:GGK786495 GPN786495:GQG786495 GZJ786495:HAC786495 HJF786495:HJY786495 HTB786495:HTU786495 ICX786495:IDQ786495 IMT786495:INM786495 IWP786495:IXI786495 JGL786495:JHE786495 JQH786495:JRA786495 KAD786495:KAW786495 KJZ786495:KKS786495 KTV786495:KUO786495 LDR786495:LEK786495 LNN786495:LOG786495 LXJ786495:LYC786495 MHF786495:MHY786495 MRB786495:MRU786495 NAX786495:NBQ786495 NKT786495:NLM786495 NUP786495:NVI786495 OEL786495:OFE786495 OOH786495:OPA786495 OYD786495:OYW786495 PHZ786495:PIS786495 PRV786495:PSO786495 QBR786495:QCK786495 QLN786495:QMG786495 QVJ786495:QWC786495 RFF786495:RFY786495 RPB786495:RPU786495 RYX786495:RZQ786495 SIT786495:SJM786495 SSP786495:STI786495 TCL786495:TDE786495 TMH786495:TNA786495 TWD786495:TWW786495 UFZ786495:UGS786495 UPV786495:UQO786495 UZR786495:VAK786495 VJN786495:VKG786495 VTJ786495:VUC786495 WDF786495:WDY786495 WNB786495:WNU786495 WWX786495:WXQ786495 AP852031:BI852031 KL852031:LE852031 UH852031:VA852031 AED852031:AEW852031 ANZ852031:AOS852031 AXV852031:AYO852031 BHR852031:BIK852031 BRN852031:BSG852031 CBJ852031:CCC852031 CLF852031:CLY852031 CVB852031:CVU852031 DEX852031:DFQ852031 DOT852031:DPM852031 DYP852031:DZI852031 EIL852031:EJE852031 ESH852031:ETA852031 FCD852031:FCW852031 FLZ852031:FMS852031 FVV852031:FWO852031 GFR852031:GGK852031 GPN852031:GQG852031 GZJ852031:HAC852031 HJF852031:HJY852031 HTB852031:HTU852031 ICX852031:IDQ852031 IMT852031:INM852031 IWP852031:IXI852031 JGL852031:JHE852031 JQH852031:JRA852031 KAD852031:KAW852031 KJZ852031:KKS852031 KTV852031:KUO852031 LDR852031:LEK852031 LNN852031:LOG852031 LXJ852031:LYC852031 MHF852031:MHY852031 MRB852031:MRU852031 NAX852031:NBQ852031 NKT852031:NLM852031 NUP852031:NVI852031 OEL852031:OFE852031 OOH852031:OPA852031 OYD852031:OYW852031 PHZ852031:PIS852031 PRV852031:PSO852031 QBR852031:QCK852031 QLN852031:QMG852031 QVJ852031:QWC852031 RFF852031:RFY852031 RPB852031:RPU852031 RYX852031:RZQ852031 SIT852031:SJM852031 SSP852031:STI852031 TCL852031:TDE852031 TMH852031:TNA852031 TWD852031:TWW852031 UFZ852031:UGS852031 UPV852031:UQO852031 UZR852031:VAK852031 VJN852031:VKG852031 VTJ852031:VUC852031 WDF852031:WDY852031 WNB852031:WNU852031 WWX852031:WXQ852031 AP917567:BI917567 KL917567:LE917567 UH917567:VA917567 AED917567:AEW917567 ANZ917567:AOS917567 AXV917567:AYO917567 BHR917567:BIK917567 BRN917567:BSG917567 CBJ917567:CCC917567 CLF917567:CLY917567 CVB917567:CVU917567 DEX917567:DFQ917567 DOT917567:DPM917567 DYP917567:DZI917567 EIL917567:EJE917567 ESH917567:ETA917567 FCD917567:FCW917567 FLZ917567:FMS917567 FVV917567:FWO917567 GFR917567:GGK917567 GPN917567:GQG917567 GZJ917567:HAC917567 HJF917567:HJY917567 HTB917567:HTU917567 ICX917567:IDQ917567 IMT917567:INM917567 IWP917567:IXI917567 JGL917567:JHE917567 JQH917567:JRA917567 KAD917567:KAW917567 KJZ917567:KKS917567 KTV917567:KUO917567 LDR917567:LEK917567 LNN917567:LOG917567 LXJ917567:LYC917567 MHF917567:MHY917567 MRB917567:MRU917567 NAX917567:NBQ917567 NKT917567:NLM917567 NUP917567:NVI917567 OEL917567:OFE917567 OOH917567:OPA917567 OYD917567:OYW917567 PHZ917567:PIS917567 PRV917567:PSO917567 QBR917567:QCK917567 QLN917567:QMG917567 QVJ917567:QWC917567 RFF917567:RFY917567 RPB917567:RPU917567 RYX917567:RZQ917567 SIT917567:SJM917567 SSP917567:STI917567 TCL917567:TDE917567 TMH917567:TNA917567 TWD917567:TWW917567 UFZ917567:UGS917567 UPV917567:UQO917567 UZR917567:VAK917567 VJN917567:VKG917567 VTJ917567:VUC917567 WDF917567:WDY917567 WNB917567:WNU917567 WWX917567:WXQ917567 AP983103:BI983103 KL983103:LE983103 UH983103:VA983103 AED983103:AEW983103 ANZ983103:AOS983103 AXV983103:AYO983103 BHR983103:BIK983103 BRN983103:BSG983103 CBJ983103:CCC983103 CLF983103:CLY983103 CVB983103:CVU983103 DEX983103:DFQ983103 DOT983103:DPM983103 DYP983103:DZI983103 EIL983103:EJE983103 ESH983103:ETA983103 FCD983103:FCW983103 FLZ983103:FMS983103 FVV983103:FWO983103 GFR983103:GGK983103 GPN983103:GQG983103 GZJ983103:HAC983103 HJF983103:HJY983103 HTB983103:HTU983103 ICX983103:IDQ983103 IMT983103:INM983103 IWP983103:IXI983103 JGL983103:JHE983103 JQH983103:JRA983103 KAD983103:KAW983103 KJZ983103:KKS983103 KTV983103:KUO983103 LDR983103:LEK983103 LNN983103:LOG983103 LXJ983103:LYC983103 MHF983103:MHY983103 MRB983103:MRU983103 NAX983103:NBQ983103 NKT983103:NLM983103 NUP983103:NVI983103 OEL983103:OFE983103 OOH983103:OPA983103 OYD983103:OYW983103 PHZ983103:PIS983103 PRV983103:PSO983103 QBR983103:QCK983103 QLN983103:QMG983103 QVJ983103:QWC983103 RFF983103:RFY983103 RPB983103:RPU983103 RYX983103:RZQ983103 SIT983103:SJM983103 SSP983103:STI983103 TCL983103:TDE983103 TMH983103:TNA983103 TWD983103:TWW983103 UFZ983103:UGS983103 UPV983103:UQO983103 UZR983103:VAK983103 VJN983103:VKG983103 VTJ983103:VUC983103 WDF983103:WDY983103 WNB983103:WNU983103 WWX983103:WXQ983103 AP75:BI75 KL75:LE75 UH75:VA75 AED75:AEW75 ANZ75:AOS75 AXV75:AYO75 BHR75:BIK75 BRN75:BSG75 CBJ75:CCC75 CLF75:CLY75 CVB75:CVU75 DEX75:DFQ75 DOT75:DPM75 DYP75:DZI75 EIL75:EJE75 ESH75:ETA75 FCD75:FCW75 FLZ75:FMS75 FVV75:FWO75 GFR75:GGK75 GPN75:GQG75 GZJ75:HAC75 HJF75:HJY75 HTB75:HTU75 ICX75:IDQ75 IMT75:INM75 IWP75:IXI75 JGL75:JHE75 JQH75:JRA75 KAD75:KAW75 KJZ75:KKS75 KTV75:KUO75 LDR75:LEK75 LNN75:LOG75 LXJ75:LYC75 MHF75:MHY75 MRB75:MRU75 NAX75:NBQ75 NKT75:NLM75 NUP75:NVI75 OEL75:OFE75 OOH75:OPA75 OYD75:OYW75 PHZ75:PIS75 PRV75:PSO75 QBR75:QCK75 QLN75:QMG75 QVJ75:QWC75 RFF75:RFY75 RPB75:RPU75 RYX75:RZQ75 SIT75:SJM75 SSP75:STI75 TCL75:TDE75 TMH75:TNA75 TWD75:TWW75 UFZ75:UGS75 UPV75:UQO75 UZR75:VAK75 VJN75:VKG75 VTJ75:VUC75 WDF75:WDY75 WNB75:WNU75 WWX75:WXQ75 AP65611:BI65611 KL65611:LE65611 UH65611:VA65611 AED65611:AEW65611 ANZ65611:AOS65611 AXV65611:AYO65611 BHR65611:BIK65611 BRN65611:BSG65611 CBJ65611:CCC65611 CLF65611:CLY65611 CVB65611:CVU65611 DEX65611:DFQ65611 DOT65611:DPM65611 DYP65611:DZI65611 EIL65611:EJE65611 ESH65611:ETA65611 FCD65611:FCW65611 FLZ65611:FMS65611 FVV65611:FWO65611 GFR65611:GGK65611 GPN65611:GQG65611 GZJ65611:HAC65611 HJF65611:HJY65611 HTB65611:HTU65611 ICX65611:IDQ65611 IMT65611:INM65611 IWP65611:IXI65611 JGL65611:JHE65611 JQH65611:JRA65611 KAD65611:KAW65611 KJZ65611:KKS65611 KTV65611:KUO65611 LDR65611:LEK65611 LNN65611:LOG65611 LXJ65611:LYC65611 MHF65611:MHY65611 MRB65611:MRU65611 NAX65611:NBQ65611 NKT65611:NLM65611 NUP65611:NVI65611 OEL65611:OFE65611 OOH65611:OPA65611 OYD65611:OYW65611 PHZ65611:PIS65611 PRV65611:PSO65611 QBR65611:QCK65611 QLN65611:QMG65611 QVJ65611:QWC65611 RFF65611:RFY65611 RPB65611:RPU65611 RYX65611:RZQ65611 SIT65611:SJM65611 SSP65611:STI65611 TCL65611:TDE65611 TMH65611:TNA65611 TWD65611:TWW65611 UFZ65611:UGS65611 UPV65611:UQO65611 UZR65611:VAK65611 VJN65611:VKG65611 VTJ65611:VUC65611 WDF65611:WDY65611 WNB65611:WNU65611 WWX65611:WXQ65611 AP131147:BI131147 KL131147:LE131147 UH131147:VA131147 AED131147:AEW131147 ANZ131147:AOS131147 AXV131147:AYO131147 BHR131147:BIK131147 BRN131147:BSG131147 CBJ131147:CCC131147 CLF131147:CLY131147 CVB131147:CVU131147 DEX131147:DFQ131147 DOT131147:DPM131147 DYP131147:DZI131147 EIL131147:EJE131147 ESH131147:ETA131147 FCD131147:FCW131147 FLZ131147:FMS131147 FVV131147:FWO131147 GFR131147:GGK131147 GPN131147:GQG131147 GZJ131147:HAC131147 HJF131147:HJY131147 HTB131147:HTU131147 ICX131147:IDQ131147 IMT131147:INM131147 IWP131147:IXI131147 JGL131147:JHE131147 JQH131147:JRA131147 KAD131147:KAW131147 KJZ131147:KKS131147 KTV131147:KUO131147 LDR131147:LEK131147 LNN131147:LOG131147 LXJ131147:LYC131147 MHF131147:MHY131147 MRB131147:MRU131147 NAX131147:NBQ131147 NKT131147:NLM131147 NUP131147:NVI131147 OEL131147:OFE131147 OOH131147:OPA131147 OYD131147:OYW131147 PHZ131147:PIS131147 PRV131147:PSO131147 QBR131147:QCK131147 QLN131147:QMG131147 QVJ131147:QWC131147 RFF131147:RFY131147 RPB131147:RPU131147 RYX131147:RZQ131147 SIT131147:SJM131147 SSP131147:STI131147 TCL131147:TDE131147 TMH131147:TNA131147 TWD131147:TWW131147 UFZ131147:UGS131147 UPV131147:UQO131147 UZR131147:VAK131147 VJN131147:VKG131147 VTJ131147:VUC131147 WDF131147:WDY131147 WNB131147:WNU131147 WWX131147:WXQ131147 AP196683:BI196683 KL196683:LE196683 UH196683:VA196683 AED196683:AEW196683 ANZ196683:AOS196683 AXV196683:AYO196683 BHR196683:BIK196683 BRN196683:BSG196683 CBJ196683:CCC196683 CLF196683:CLY196683 CVB196683:CVU196683 DEX196683:DFQ196683 DOT196683:DPM196683 DYP196683:DZI196683 EIL196683:EJE196683 ESH196683:ETA196683 FCD196683:FCW196683 FLZ196683:FMS196683 FVV196683:FWO196683 GFR196683:GGK196683 GPN196683:GQG196683 GZJ196683:HAC196683 HJF196683:HJY196683 HTB196683:HTU196683 ICX196683:IDQ196683 IMT196683:INM196683 IWP196683:IXI196683 JGL196683:JHE196683 JQH196683:JRA196683 KAD196683:KAW196683 KJZ196683:KKS196683 KTV196683:KUO196683 LDR196683:LEK196683 LNN196683:LOG196683 LXJ196683:LYC196683 MHF196683:MHY196683 MRB196683:MRU196683 NAX196683:NBQ196683 NKT196683:NLM196683 NUP196683:NVI196683 OEL196683:OFE196683 OOH196683:OPA196683 OYD196683:OYW196683 PHZ196683:PIS196683 PRV196683:PSO196683 QBR196683:QCK196683 QLN196683:QMG196683 QVJ196683:QWC196683 RFF196683:RFY196683 RPB196683:RPU196683 RYX196683:RZQ196683 SIT196683:SJM196683 SSP196683:STI196683 TCL196683:TDE196683 TMH196683:TNA196683 TWD196683:TWW196683 UFZ196683:UGS196683 UPV196683:UQO196683 UZR196683:VAK196683 VJN196683:VKG196683 VTJ196683:VUC196683 WDF196683:WDY196683 WNB196683:WNU196683 WWX196683:WXQ196683 AP262219:BI262219 KL262219:LE262219 UH262219:VA262219 AED262219:AEW262219 ANZ262219:AOS262219 AXV262219:AYO262219 BHR262219:BIK262219 BRN262219:BSG262219 CBJ262219:CCC262219 CLF262219:CLY262219 CVB262219:CVU262219 DEX262219:DFQ262219 DOT262219:DPM262219 DYP262219:DZI262219 EIL262219:EJE262219 ESH262219:ETA262219 FCD262219:FCW262219 FLZ262219:FMS262219 FVV262219:FWO262219 GFR262219:GGK262219 GPN262219:GQG262219 GZJ262219:HAC262219 HJF262219:HJY262219 HTB262219:HTU262219 ICX262219:IDQ262219 IMT262219:INM262219 IWP262219:IXI262219 JGL262219:JHE262219 JQH262219:JRA262219 KAD262219:KAW262219 KJZ262219:KKS262219 KTV262219:KUO262219 LDR262219:LEK262219 LNN262219:LOG262219 LXJ262219:LYC262219 MHF262219:MHY262219 MRB262219:MRU262219 NAX262219:NBQ262219 NKT262219:NLM262219 NUP262219:NVI262219 OEL262219:OFE262219 OOH262219:OPA262219 OYD262219:OYW262219 PHZ262219:PIS262219 PRV262219:PSO262219 QBR262219:QCK262219 QLN262219:QMG262219 QVJ262219:QWC262219 RFF262219:RFY262219 RPB262219:RPU262219 RYX262219:RZQ262219 SIT262219:SJM262219 SSP262219:STI262219 TCL262219:TDE262219 TMH262219:TNA262219 TWD262219:TWW262219 UFZ262219:UGS262219 UPV262219:UQO262219 UZR262219:VAK262219 VJN262219:VKG262219 VTJ262219:VUC262219 WDF262219:WDY262219 WNB262219:WNU262219 WWX262219:WXQ262219 AP327755:BI327755 KL327755:LE327755 UH327755:VA327755 AED327755:AEW327755 ANZ327755:AOS327755 AXV327755:AYO327755 BHR327755:BIK327755 BRN327755:BSG327755 CBJ327755:CCC327755 CLF327755:CLY327755 CVB327755:CVU327755 DEX327755:DFQ327755 DOT327755:DPM327755 DYP327755:DZI327755 EIL327755:EJE327755 ESH327755:ETA327755 FCD327755:FCW327755 FLZ327755:FMS327755 FVV327755:FWO327755 GFR327755:GGK327755 GPN327755:GQG327755 GZJ327755:HAC327755 HJF327755:HJY327755 HTB327755:HTU327755 ICX327755:IDQ327755 IMT327755:INM327755 IWP327755:IXI327755 JGL327755:JHE327755 JQH327755:JRA327755 KAD327755:KAW327755 KJZ327755:KKS327755 KTV327755:KUO327755 LDR327755:LEK327755 LNN327755:LOG327755 LXJ327755:LYC327755 MHF327755:MHY327755 MRB327755:MRU327755 NAX327755:NBQ327755 NKT327755:NLM327755 NUP327755:NVI327755 OEL327755:OFE327755 OOH327755:OPA327755 OYD327755:OYW327755 PHZ327755:PIS327755 PRV327755:PSO327755 QBR327755:QCK327755 QLN327755:QMG327755 QVJ327755:QWC327755 RFF327755:RFY327755 RPB327755:RPU327755 RYX327755:RZQ327755 SIT327755:SJM327755 SSP327755:STI327755 TCL327755:TDE327755 TMH327755:TNA327755 TWD327755:TWW327755 UFZ327755:UGS327755 UPV327755:UQO327755 UZR327755:VAK327755 VJN327755:VKG327755 VTJ327755:VUC327755 WDF327755:WDY327755 WNB327755:WNU327755 WWX327755:WXQ327755 AP393291:BI393291 KL393291:LE393291 UH393291:VA393291 AED393291:AEW393291 ANZ393291:AOS393291 AXV393291:AYO393291 BHR393291:BIK393291 BRN393291:BSG393291 CBJ393291:CCC393291 CLF393291:CLY393291 CVB393291:CVU393291 DEX393291:DFQ393291 DOT393291:DPM393291 DYP393291:DZI393291 EIL393291:EJE393291 ESH393291:ETA393291 FCD393291:FCW393291 FLZ393291:FMS393291 FVV393291:FWO393291 GFR393291:GGK393291 GPN393291:GQG393291 GZJ393291:HAC393291 HJF393291:HJY393291 HTB393291:HTU393291 ICX393291:IDQ393291 IMT393291:INM393291 IWP393291:IXI393291 JGL393291:JHE393291 JQH393291:JRA393291 KAD393291:KAW393291 KJZ393291:KKS393291 KTV393291:KUO393291 LDR393291:LEK393291 LNN393291:LOG393291 LXJ393291:LYC393291 MHF393291:MHY393291 MRB393291:MRU393291 NAX393291:NBQ393291 NKT393291:NLM393291 NUP393291:NVI393291 OEL393291:OFE393291 OOH393291:OPA393291 OYD393291:OYW393291 PHZ393291:PIS393291 PRV393291:PSO393291 QBR393291:QCK393291 QLN393291:QMG393291 QVJ393291:QWC393291 RFF393291:RFY393291 RPB393291:RPU393291 RYX393291:RZQ393291 SIT393291:SJM393291 SSP393291:STI393291 TCL393291:TDE393291 TMH393291:TNA393291 TWD393291:TWW393291 UFZ393291:UGS393291 UPV393291:UQO393291 UZR393291:VAK393291 VJN393291:VKG393291 VTJ393291:VUC393291 WDF393291:WDY393291 WNB393291:WNU393291 WWX393291:WXQ393291 AP458827:BI458827 KL458827:LE458827 UH458827:VA458827 AED458827:AEW458827 ANZ458827:AOS458827 AXV458827:AYO458827 BHR458827:BIK458827 BRN458827:BSG458827 CBJ458827:CCC458827 CLF458827:CLY458827 CVB458827:CVU458827 DEX458827:DFQ458827 DOT458827:DPM458827 DYP458827:DZI458827 EIL458827:EJE458827 ESH458827:ETA458827 FCD458827:FCW458827 FLZ458827:FMS458827 FVV458827:FWO458827 GFR458827:GGK458827 GPN458827:GQG458827 GZJ458827:HAC458827 HJF458827:HJY458827 HTB458827:HTU458827 ICX458827:IDQ458827 IMT458827:INM458827 IWP458827:IXI458827 JGL458827:JHE458827 JQH458827:JRA458827 KAD458827:KAW458827 KJZ458827:KKS458827 KTV458827:KUO458827 LDR458827:LEK458827 LNN458827:LOG458827 LXJ458827:LYC458827 MHF458827:MHY458827 MRB458827:MRU458827 NAX458827:NBQ458827 NKT458827:NLM458827 NUP458827:NVI458827 OEL458827:OFE458827 OOH458827:OPA458827 OYD458827:OYW458827 PHZ458827:PIS458827 PRV458827:PSO458827 QBR458827:QCK458827 QLN458827:QMG458827 QVJ458827:QWC458827 RFF458827:RFY458827 RPB458827:RPU458827 RYX458827:RZQ458827 SIT458827:SJM458827 SSP458827:STI458827 TCL458827:TDE458827 TMH458827:TNA458827 TWD458827:TWW458827 UFZ458827:UGS458827 UPV458827:UQO458827 UZR458827:VAK458827 VJN458827:VKG458827 VTJ458827:VUC458827 WDF458827:WDY458827 WNB458827:WNU458827 WWX458827:WXQ458827 AP524363:BI524363 KL524363:LE524363 UH524363:VA524363 AED524363:AEW524363 ANZ524363:AOS524363 AXV524363:AYO524363 BHR524363:BIK524363 BRN524363:BSG524363 CBJ524363:CCC524363 CLF524363:CLY524363 CVB524363:CVU524363 DEX524363:DFQ524363 DOT524363:DPM524363 DYP524363:DZI524363 EIL524363:EJE524363 ESH524363:ETA524363 FCD524363:FCW524363 FLZ524363:FMS524363 FVV524363:FWO524363 GFR524363:GGK524363 GPN524363:GQG524363 GZJ524363:HAC524363 HJF524363:HJY524363 HTB524363:HTU524363 ICX524363:IDQ524363 IMT524363:INM524363 IWP524363:IXI524363 JGL524363:JHE524363 JQH524363:JRA524363 KAD524363:KAW524363 KJZ524363:KKS524363 KTV524363:KUO524363 LDR524363:LEK524363 LNN524363:LOG524363 LXJ524363:LYC524363 MHF524363:MHY524363 MRB524363:MRU524363 NAX524363:NBQ524363 NKT524363:NLM524363 NUP524363:NVI524363 OEL524363:OFE524363 OOH524363:OPA524363 OYD524363:OYW524363 PHZ524363:PIS524363 PRV524363:PSO524363 QBR524363:QCK524363 QLN524363:QMG524363 QVJ524363:QWC524363 RFF524363:RFY524363 RPB524363:RPU524363 RYX524363:RZQ524363 SIT524363:SJM524363 SSP524363:STI524363 TCL524363:TDE524363 TMH524363:TNA524363 TWD524363:TWW524363 UFZ524363:UGS524363 UPV524363:UQO524363 UZR524363:VAK524363 VJN524363:VKG524363 VTJ524363:VUC524363 WDF524363:WDY524363 WNB524363:WNU524363 WWX524363:WXQ524363 AP589899:BI589899 KL589899:LE589899 UH589899:VA589899 AED589899:AEW589899 ANZ589899:AOS589899 AXV589899:AYO589899 BHR589899:BIK589899 BRN589899:BSG589899 CBJ589899:CCC589899 CLF589899:CLY589899 CVB589899:CVU589899 DEX589899:DFQ589899 DOT589899:DPM589899 DYP589899:DZI589899 EIL589899:EJE589899 ESH589899:ETA589899 FCD589899:FCW589899 FLZ589899:FMS589899 FVV589899:FWO589899 GFR589899:GGK589899 GPN589899:GQG589899 GZJ589899:HAC589899 HJF589899:HJY589899 HTB589899:HTU589899 ICX589899:IDQ589899 IMT589899:INM589899 IWP589899:IXI589899 JGL589899:JHE589899 JQH589899:JRA589899 KAD589899:KAW589899 KJZ589899:KKS589899 KTV589899:KUO589899 LDR589899:LEK589899 LNN589899:LOG589899 LXJ589899:LYC589899 MHF589899:MHY589899 MRB589899:MRU589899 NAX589899:NBQ589899 NKT589899:NLM589899 NUP589899:NVI589899 OEL589899:OFE589899 OOH589899:OPA589899 OYD589899:OYW589899 PHZ589899:PIS589899 PRV589899:PSO589899 QBR589899:QCK589899 QLN589899:QMG589899 QVJ589899:QWC589899 RFF589899:RFY589899 RPB589899:RPU589899 RYX589899:RZQ589899 SIT589899:SJM589899 SSP589899:STI589899 TCL589899:TDE589899 TMH589899:TNA589899 TWD589899:TWW589899 UFZ589899:UGS589899 UPV589899:UQO589899 UZR589899:VAK589899 VJN589899:VKG589899 VTJ589899:VUC589899 WDF589899:WDY589899 WNB589899:WNU589899 WWX589899:WXQ589899 AP655435:BI655435 KL655435:LE655435 UH655435:VA655435 AED655435:AEW655435 ANZ655435:AOS655435 AXV655435:AYO655435 BHR655435:BIK655435 BRN655435:BSG655435 CBJ655435:CCC655435 CLF655435:CLY655435 CVB655435:CVU655435 DEX655435:DFQ655435 DOT655435:DPM655435 DYP655435:DZI655435 EIL655435:EJE655435 ESH655435:ETA655435 FCD655435:FCW655435 FLZ655435:FMS655435 FVV655435:FWO655435 GFR655435:GGK655435 GPN655435:GQG655435 GZJ655435:HAC655435 HJF655435:HJY655435 HTB655435:HTU655435 ICX655435:IDQ655435 IMT655435:INM655435 IWP655435:IXI655435 JGL655435:JHE655435 JQH655435:JRA655435 KAD655435:KAW655435 KJZ655435:KKS655435 KTV655435:KUO655435 LDR655435:LEK655435 LNN655435:LOG655435 LXJ655435:LYC655435 MHF655435:MHY655435 MRB655435:MRU655435 NAX655435:NBQ655435 NKT655435:NLM655435 NUP655435:NVI655435 OEL655435:OFE655435 OOH655435:OPA655435 OYD655435:OYW655435 PHZ655435:PIS655435 PRV655435:PSO655435 QBR655435:QCK655435 QLN655435:QMG655435 QVJ655435:QWC655435 RFF655435:RFY655435 RPB655435:RPU655435 RYX655435:RZQ655435 SIT655435:SJM655435 SSP655435:STI655435 TCL655435:TDE655435 TMH655435:TNA655435 TWD655435:TWW655435 UFZ655435:UGS655435 UPV655435:UQO655435 UZR655435:VAK655435 VJN655435:VKG655435 VTJ655435:VUC655435 WDF655435:WDY655435 WNB655435:WNU655435 WWX655435:WXQ655435 AP720971:BI720971 KL720971:LE720971 UH720971:VA720971 AED720971:AEW720971 ANZ720971:AOS720971 AXV720971:AYO720971 BHR720971:BIK720971 BRN720971:BSG720971 CBJ720971:CCC720971 CLF720971:CLY720971 CVB720971:CVU720971 DEX720971:DFQ720971 DOT720971:DPM720971 DYP720971:DZI720971 EIL720971:EJE720971 ESH720971:ETA720971 FCD720971:FCW720971 FLZ720971:FMS720971 FVV720971:FWO720971 GFR720971:GGK720971 GPN720971:GQG720971 GZJ720971:HAC720971 HJF720971:HJY720971 HTB720971:HTU720971 ICX720971:IDQ720971 IMT720971:INM720971 IWP720971:IXI720971 JGL720971:JHE720971 JQH720971:JRA720971 KAD720971:KAW720971 KJZ720971:KKS720971 KTV720971:KUO720971 LDR720971:LEK720971 LNN720971:LOG720971 LXJ720971:LYC720971 MHF720971:MHY720971 MRB720971:MRU720971 NAX720971:NBQ720971 NKT720971:NLM720971 NUP720971:NVI720971 OEL720971:OFE720971 OOH720971:OPA720971 OYD720971:OYW720971 PHZ720971:PIS720971 PRV720971:PSO720971 QBR720971:QCK720971 QLN720971:QMG720971 QVJ720971:QWC720971 RFF720971:RFY720971 RPB720971:RPU720971 RYX720971:RZQ720971 SIT720971:SJM720971 SSP720971:STI720971 TCL720971:TDE720971 TMH720971:TNA720971 TWD720971:TWW720971 UFZ720971:UGS720971 UPV720971:UQO720971 UZR720971:VAK720971 VJN720971:VKG720971 VTJ720971:VUC720971 WDF720971:WDY720971 WNB720971:WNU720971 WWX720971:WXQ720971 AP786507:BI786507 KL786507:LE786507 UH786507:VA786507 AED786507:AEW786507 ANZ786507:AOS786507 AXV786507:AYO786507 BHR786507:BIK786507 BRN786507:BSG786507 CBJ786507:CCC786507 CLF786507:CLY786507 CVB786507:CVU786507 DEX786507:DFQ786507 DOT786507:DPM786507 DYP786507:DZI786507 EIL786507:EJE786507 ESH786507:ETA786507 FCD786507:FCW786507 FLZ786507:FMS786507 FVV786507:FWO786507 GFR786507:GGK786507 GPN786507:GQG786507 GZJ786507:HAC786507 HJF786507:HJY786507 HTB786507:HTU786507 ICX786507:IDQ786507 IMT786507:INM786507 IWP786507:IXI786507 JGL786507:JHE786507 JQH786507:JRA786507 KAD786507:KAW786507 KJZ786507:KKS786507 KTV786507:KUO786507 LDR786507:LEK786507 LNN786507:LOG786507 LXJ786507:LYC786507 MHF786507:MHY786507 MRB786507:MRU786507 NAX786507:NBQ786507 NKT786507:NLM786507 NUP786507:NVI786507 OEL786507:OFE786507 OOH786507:OPA786507 OYD786507:OYW786507 PHZ786507:PIS786507 PRV786507:PSO786507 QBR786507:QCK786507 QLN786507:QMG786507 QVJ786507:QWC786507 RFF786507:RFY786507 RPB786507:RPU786507 RYX786507:RZQ786507 SIT786507:SJM786507 SSP786507:STI786507 TCL786507:TDE786507 TMH786507:TNA786507 TWD786507:TWW786507 UFZ786507:UGS786507 UPV786507:UQO786507 UZR786507:VAK786507 VJN786507:VKG786507 VTJ786507:VUC786507 WDF786507:WDY786507 WNB786507:WNU786507 WWX786507:WXQ786507 AP852043:BI852043 KL852043:LE852043 UH852043:VA852043 AED852043:AEW852043 ANZ852043:AOS852043 AXV852043:AYO852043 BHR852043:BIK852043 BRN852043:BSG852043 CBJ852043:CCC852043 CLF852043:CLY852043 CVB852043:CVU852043 DEX852043:DFQ852043 DOT852043:DPM852043 DYP852043:DZI852043 EIL852043:EJE852043 ESH852043:ETA852043 FCD852043:FCW852043 FLZ852043:FMS852043 FVV852043:FWO852043 GFR852043:GGK852043 GPN852043:GQG852043 GZJ852043:HAC852043 HJF852043:HJY852043 HTB852043:HTU852043 ICX852043:IDQ852043 IMT852043:INM852043 IWP852043:IXI852043 JGL852043:JHE852043 JQH852043:JRA852043 KAD852043:KAW852043 KJZ852043:KKS852043 KTV852043:KUO852043 LDR852043:LEK852043 LNN852043:LOG852043 LXJ852043:LYC852043 MHF852043:MHY852043 MRB852043:MRU852043 NAX852043:NBQ852043 NKT852043:NLM852043 NUP852043:NVI852043 OEL852043:OFE852043 OOH852043:OPA852043 OYD852043:OYW852043 PHZ852043:PIS852043 PRV852043:PSO852043 QBR852043:QCK852043 QLN852043:QMG852043 QVJ852043:QWC852043 RFF852043:RFY852043 RPB852043:RPU852043 RYX852043:RZQ852043 SIT852043:SJM852043 SSP852043:STI852043 TCL852043:TDE852043 TMH852043:TNA852043 TWD852043:TWW852043 UFZ852043:UGS852043 UPV852043:UQO852043 UZR852043:VAK852043 VJN852043:VKG852043 VTJ852043:VUC852043 WDF852043:WDY852043 WNB852043:WNU852043 WWX852043:WXQ852043 AP917579:BI917579 KL917579:LE917579 UH917579:VA917579 AED917579:AEW917579 ANZ917579:AOS917579 AXV917579:AYO917579 BHR917579:BIK917579 BRN917579:BSG917579 CBJ917579:CCC917579 CLF917579:CLY917579 CVB917579:CVU917579 DEX917579:DFQ917579 DOT917579:DPM917579 DYP917579:DZI917579 EIL917579:EJE917579 ESH917579:ETA917579 FCD917579:FCW917579 FLZ917579:FMS917579 FVV917579:FWO917579 GFR917579:GGK917579 GPN917579:GQG917579 GZJ917579:HAC917579 HJF917579:HJY917579 HTB917579:HTU917579 ICX917579:IDQ917579 IMT917579:INM917579 IWP917579:IXI917579 JGL917579:JHE917579 JQH917579:JRA917579 KAD917579:KAW917579 KJZ917579:KKS917579 KTV917579:KUO917579 LDR917579:LEK917579 LNN917579:LOG917579 LXJ917579:LYC917579 MHF917579:MHY917579 MRB917579:MRU917579 NAX917579:NBQ917579 NKT917579:NLM917579 NUP917579:NVI917579 OEL917579:OFE917579 OOH917579:OPA917579 OYD917579:OYW917579 PHZ917579:PIS917579 PRV917579:PSO917579 QBR917579:QCK917579 QLN917579:QMG917579 QVJ917579:QWC917579 RFF917579:RFY917579 RPB917579:RPU917579 RYX917579:RZQ917579 SIT917579:SJM917579 SSP917579:STI917579 TCL917579:TDE917579 TMH917579:TNA917579 TWD917579:TWW917579 UFZ917579:UGS917579 UPV917579:UQO917579 UZR917579:VAK917579 VJN917579:VKG917579 VTJ917579:VUC917579 WDF917579:WDY917579 WNB917579:WNU917579 WWX917579:WXQ917579 AP983115:BI983115 KL983115:LE983115 UH983115:VA983115 AED983115:AEW983115 ANZ983115:AOS983115 AXV983115:AYO983115 BHR983115:BIK983115 BRN983115:BSG983115 CBJ983115:CCC983115 CLF983115:CLY983115 CVB983115:CVU983115 DEX983115:DFQ983115 DOT983115:DPM983115 DYP983115:DZI983115 EIL983115:EJE983115 ESH983115:ETA983115 FCD983115:FCW983115 FLZ983115:FMS983115 FVV983115:FWO983115 GFR983115:GGK983115 GPN983115:GQG983115 GZJ983115:HAC983115 HJF983115:HJY983115 HTB983115:HTU983115 ICX983115:IDQ983115 IMT983115:INM983115 IWP983115:IXI983115 JGL983115:JHE983115 JQH983115:JRA983115 KAD983115:KAW983115 KJZ983115:KKS983115 KTV983115:KUO983115 LDR983115:LEK983115 LNN983115:LOG983115 LXJ983115:LYC983115 MHF983115:MHY983115 MRB983115:MRU983115 NAX983115:NBQ983115 NKT983115:NLM983115 NUP983115:NVI983115 OEL983115:OFE983115 OOH983115:OPA983115 OYD983115:OYW983115 PHZ983115:PIS983115 PRV983115:PSO983115 QBR983115:QCK983115 QLN983115:QMG983115 QVJ983115:QWC983115 RFF983115:RFY983115 RPB983115:RPU983115 RYX983115:RZQ983115 SIT983115:SJM983115 SSP983115:STI983115 TCL983115:TDE983115 TMH983115:TNA983115 TWD983115:TWW983115 UFZ983115:UGS983115 UPV983115:UQO983115 UZR983115:VAK983115 VJN983115:VKG983115 VTJ983115:VUC983115 WDF983115:WDY983115 WNB983115:WNU983115 WWX983115:WXQ983115 BL63:CE63 LH63:MA63 VD63:VW63 AEZ63:AFS63 AOV63:APO63 AYR63:AZK63 BIN63:BJG63 BSJ63:BTC63 CCF63:CCY63 CMB63:CMU63 CVX63:CWQ63 DFT63:DGM63 DPP63:DQI63 DZL63:EAE63 EJH63:EKA63 ETD63:ETW63 FCZ63:FDS63 FMV63:FNO63 FWR63:FXK63 GGN63:GHG63 GQJ63:GRC63 HAF63:HAY63 HKB63:HKU63 HTX63:HUQ63 IDT63:IEM63 INP63:IOI63 IXL63:IYE63 JHH63:JIA63 JRD63:JRW63 KAZ63:KBS63 KKV63:KLO63 KUR63:KVK63 LEN63:LFG63 LOJ63:LPC63 LYF63:LYY63 MIB63:MIU63 MRX63:MSQ63 NBT63:NCM63 NLP63:NMI63 NVL63:NWE63 OFH63:OGA63 OPD63:OPW63 OYZ63:OZS63 PIV63:PJO63 PSR63:PTK63 QCN63:QDG63 QMJ63:QNC63 QWF63:QWY63 RGB63:RGU63 RPX63:RQQ63 RZT63:SAM63 SJP63:SKI63 STL63:SUE63 TDH63:TEA63 TND63:TNW63 TWZ63:TXS63 UGV63:UHO63 UQR63:URK63 VAN63:VBG63 VKJ63:VLC63 VUF63:VUY63 WEB63:WEU63 WNX63:WOQ63 WXT63:WYM63 BL65599:CE65599 LH65599:MA65599 VD65599:VW65599 AEZ65599:AFS65599 AOV65599:APO65599 AYR65599:AZK65599 BIN65599:BJG65599 BSJ65599:BTC65599 CCF65599:CCY65599 CMB65599:CMU65599 CVX65599:CWQ65599 DFT65599:DGM65599 DPP65599:DQI65599 DZL65599:EAE65599 EJH65599:EKA65599 ETD65599:ETW65599 FCZ65599:FDS65599 FMV65599:FNO65599 FWR65599:FXK65599 GGN65599:GHG65599 GQJ65599:GRC65599 HAF65599:HAY65599 HKB65599:HKU65599 HTX65599:HUQ65599 IDT65599:IEM65599 INP65599:IOI65599 IXL65599:IYE65599 JHH65599:JIA65599 JRD65599:JRW65599 KAZ65599:KBS65599 KKV65599:KLO65599 KUR65599:KVK65599 LEN65599:LFG65599 LOJ65599:LPC65599 LYF65599:LYY65599 MIB65599:MIU65599 MRX65599:MSQ65599 NBT65599:NCM65599 NLP65599:NMI65599 NVL65599:NWE65599 OFH65599:OGA65599 OPD65599:OPW65599 OYZ65599:OZS65599 PIV65599:PJO65599 PSR65599:PTK65599 QCN65599:QDG65599 QMJ65599:QNC65599 QWF65599:QWY65599 RGB65599:RGU65599 RPX65599:RQQ65599 RZT65599:SAM65599 SJP65599:SKI65599 STL65599:SUE65599 TDH65599:TEA65599 TND65599:TNW65599 TWZ65599:TXS65599 UGV65599:UHO65599 UQR65599:URK65599 VAN65599:VBG65599 VKJ65599:VLC65599 VUF65599:VUY65599 WEB65599:WEU65599 WNX65599:WOQ65599 WXT65599:WYM65599 BL131135:CE131135 LH131135:MA131135 VD131135:VW131135 AEZ131135:AFS131135 AOV131135:APO131135 AYR131135:AZK131135 BIN131135:BJG131135 BSJ131135:BTC131135 CCF131135:CCY131135 CMB131135:CMU131135 CVX131135:CWQ131135 DFT131135:DGM131135 DPP131135:DQI131135 DZL131135:EAE131135 EJH131135:EKA131135 ETD131135:ETW131135 FCZ131135:FDS131135 FMV131135:FNO131135 FWR131135:FXK131135 GGN131135:GHG131135 GQJ131135:GRC131135 HAF131135:HAY131135 HKB131135:HKU131135 HTX131135:HUQ131135 IDT131135:IEM131135 INP131135:IOI131135 IXL131135:IYE131135 JHH131135:JIA131135 JRD131135:JRW131135 KAZ131135:KBS131135 KKV131135:KLO131135 KUR131135:KVK131135 LEN131135:LFG131135 LOJ131135:LPC131135 LYF131135:LYY131135 MIB131135:MIU131135 MRX131135:MSQ131135 NBT131135:NCM131135 NLP131135:NMI131135 NVL131135:NWE131135 OFH131135:OGA131135 OPD131135:OPW131135 OYZ131135:OZS131135 PIV131135:PJO131135 PSR131135:PTK131135 QCN131135:QDG131135 QMJ131135:QNC131135 QWF131135:QWY131135 RGB131135:RGU131135 RPX131135:RQQ131135 RZT131135:SAM131135 SJP131135:SKI131135 STL131135:SUE131135 TDH131135:TEA131135 TND131135:TNW131135 TWZ131135:TXS131135 UGV131135:UHO131135 UQR131135:URK131135 VAN131135:VBG131135 VKJ131135:VLC131135 VUF131135:VUY131135 WEB131135:WEU131135 WNX131135:WOQ131135 WXT131135:WYM131135 BL196671:CE196671 LH196671:MA196671 VD196671:VW196671 AEZ196671:AFS196671 AOV196671:APO196671 AYR196671:AZK196671 BIN196671:BJG196671 BSJ196671:BTC196671 CCF196671:CCY196671 CMB196671:CMU196671 CVX196671:CWQ196671 DFT196671:DGM196671 DPP196671:DQI196671 DZL196671:EAE196671 EJH196671:EKA196671 ETD196671:ETW196671 FCZ196671:FDS196671 FMV196671:FNO196671 FWR196671:FXK196671 GGN196671:GHG196671 GQJ196671:GRC196671 HAF196671:HAY196671 HKB196671:HKU196671 HTX196671:HUQ196671 IDT196671:IEM196671 INP196671:IOI196671 IXL196671:IYE196671 JHH196671:JIA196671 JRD196671:JRW196671 KAZ196671:KBS196671 KKV196671:KLO196671 KUR196671:KVK196671 LEN196671:LFG196671 LOJ196671:LPC196671 LYF196671:LYY196671 MIB196671:MIU196671 MRX196671:MSQ196671 NBT196671:NCM196671 NLP196671:NMI196671 NVL196671:NWE196671 OFH196671:OGA196671 OPD196671:OPW196671 OYZ196671:OZS196671 PIV196671:PJO196671 PSR196671:PTK196671 QCN196671:QDG196671 QMJ196671:QNC196671 QWF196671:QWY196671 RGB196671:RGU196671 RPX196671:RQQ196671 RZT196671:SAM196671 SJP196671:SKI196671 STL196671:SUE196671 TDH196671:TEA196671 TND196671:TNW196671 TWZ196671:TXS196671 UGV196671:UHO196671 UQR196671:URK196671 VAN196671:VBG196671 VKJ196671:VLC196671 VUF196671:VUY196671 WEB196671:WEU196671 WNX196671:WOQ196671 WXT196671:WYM196671 BL262207:CE262207 LH262207:MA262207 VD262207:VW262207 AEZ262207:AFS262207 AOV262207:APO262207 AYR262207:AZK262207 BIN262207:BJG262207 BSJ262207:BTC262207 CCF262207:CCY262207 CMB262207:CMU262207 CVX262207:CWQ262207 DFT262207:DGM262207 DPP262207:DQI262207 DZL262207:EAE262207 EJH262207:EKA262207 ETD262207:ETW262207 FCZ262207:FDS262207 FMV262207:FNO262207 FWR262207:FXK262207 GGN262207:GHG262207 GQJ262207:GRC262207 HAF262207:HAY262207 HKB262207:HKU262207 HTX262207:HUQ262207 IDT262207:IEM262207 INP262207:IOI262207 IXL262207:IYE262207 JHH262207:JIA262207 JRD262207:JRW262207 KAZ262207:KBS262207 KKV262207:KLO262207 KUR262207:KVK262207 LEN262207:LFG262207 LOJ262207:LPC262207 LYF262207:LYY262207 MIB262207:MIU262207 MRX262207:MSQ262207 NBT262207:NCM262207 NLP262207:NMI262207 NVL262207:NWE262207 OFH262207:OGA262207 OPD262207:OPW262207 OYZ262207:OZS262207 PIV262207:PJO262207 PSR262207:PTK262207 QCN262207:QDG262207 QMJ262207:QNC262207 QWF262207:QWY262207 RGB262207:RGU262207 RPX262207:RQQ262207 RZT262207:SAM262207 SJP262207:SKI262207 STL262207:SUE262207 TDH262207:TEA262207 TND262207:TNW262207 TWZ262207:TXS262207 UGV262207:UHO262207 UQR262207:URK262207 VAN262207:VBG262207 VKJ262207:VLC262207 VUF262207:VUY262207 WEB262207:WEU262207 WNX262207:WOQ262207 WXT262207:WYM262207 BL327743:CE327743 LH327743:MA327743 VD327743:VW327743 AEZ327743:AFS327743 AOV327743:APO327743 AYR327743:AZK327743 BIN327743:BJG327743 BSJ327743:BTC327743 CCF327743:CCY327743 CMB327743:CMU327743 CVX327743:CWQ327743 DFT327743:DGM327743 DPP327743:DQI327743 DZL327743:EAE327743 EJH327743:EKA327743 ETD327743:ETW327743 FCZ327743:FDS327743 FMV327743:FNO327743 FWR327743:FXK327743 GGN327743:GHG327743 GQJ327743:GRC327743 HAF327743:HAY327743 HKB327743:HKU327743 HTX327743:HUQ327743 IDT327743:IEM327743 INP327743:IOI327743 IXL327743:IYE327743 JHH327743:JIA327743 JRD327743:JRW327743 KAZ327743:KBS327743 KKV327743:KLO327743 KUR327743:KVK327743 LEN327743:LFG327743 LOJ327743:LPC327743 LYF327743:LYY327743 MIB327743:MIU327743 MRX327743:MSQ327743 NBT327743:NCM327743 NLP327743:NMI327743 NVL327743:NWE327743 OFH327743:OGA327743 OPD327743:OPW327743 OYZ327743:OZS327743 PIV327743:PJO327743 PSR327743:PTK327743 QCN327743:QDG327743 QMJ327743:QNC327743 QWF327743:QWY327743 RGB327743:RGU327743 RPX327743:RQQ327743 RZT327743:SAM327743 SJP327743:SKI327743 STL327743:SUE327743 TDH327743:TEA327743 TND327743:TNW327743 TWZ327743:TXS327743 UGV327743:UHO327743 UQR327743:URK327743 VAN327743:VBG327743 VKJ327743:VLC327743 VUF327743:VUY327743 WEB327743:WEU327743 WNX327743:WOQ327743 WXT327743:WYM327743 BL393279:CE393279 LH393279:MA393279 VD393279:VW393279 AEZ393279:AFS393279 AOV393279:APO393279 AYR393279:AZK393279 BIN393279:BJG393279 BSJ393279:BTC393279 CCF393279:CCY393279 CMB393279:CMU393279 CVX393279:CWQ393279 DFT393279:DGM393279 DPP393279:DQI393279 DZL393279:EAE393279 EJH393279:EKA393279 ETD393279:ETW393279 FCZ393279:FDS393279 FMV393279:FNO393279 FWR393279:FXK393279 GGN393279:GHG393279 GQJ393279:GRC393279 HAF393279:HAY393279 HKB393279:HKU393279 HTX393279:HUQ393279 IDT393279:IEM393279 INP393279:IOI393279 IXL393279:IYE393279 JHH393279:JIA393279 JRD393279:JRW393279 KAZ393279:KBS393279 KKV393279:KLO393279 KUR393279:KVK393279 LEN393279:LFG393279 LOJ393279:LPC393279 LYF393279:LYY393279 MIB393279:MIU393279 MRX393279:MSQ393279 NBT393279:NCM393279 NLP393279:NMI393279 NVL393279:NWE393279 OFH393279:OGA393279 OPD393279:OPW393279 OYZ393279:OZS393279 PIV393279:PJO393279 PSR393279:PTK393279 QCN393279:QDG393279 QMJ393279:QNC393279 QWF393279:QWY393279 RGB393279:RGU393279 RPX393279:RQQ393279 RZT393279:SAM393279 SJP393279:SKI393279 STL393279:SUE393279 TDH393279:TEA393279 TND393279:TNW393279 TWZ393279:TXS393279 UGV393279:UHO393279 UQR393279:URK393279 VAN393279:VBG393279 VKJ393279:VLC393279 VUF393279:VUY393279 WEB393279:WEU393279 WNX393279:WOQ393279 WXT393279:WYM393279 BL458815:CE458815 LH458815:MA458815 VD458815:VW458815 AEZ458815:AFS458815 AOV458815:APO458815 AYR458815:AZK458815 BIN458815:BJG458815 BSJ458815:BTC458815 CCF458815:CCY458815 CMB458815:CMU458815 CVX458815:CWQ458815 DFT458815:DGM458815 DPP458815:DQI458815 DZL458815:EAE458815 EJH458815:EKA458815 ETD458815:ETW458815 FCZ458815:FDS458815 FMV458815:FNO458815 FWR458815:FXK458815 GGN458815:GHG458815 GQJ458815:GRC458815 HAF458815:HAY458815 HKB458815:HKU458815 HTX458815:HUQ458815 IDT458815:IEM458815 INP458815:IOI458815 IXL458815:IYE458815 JHH458815:JIA458815 JRD458815:JRW458815 KAZ458815:KBS458815 KKV458815:KLO458815 KUR458815:KVK458815 LEN458815:LFG458815 LOJ458815:LPC458815 LYF458815:LYY458815 MIB458815:MIU458815 MRX458815:MSQ458815 NBT458815:NCM458815 NLP458815:NMI458815 NVL458815:NWE458815 OFH458815:OGA458815 OPD458815:OPW458815 OYZ458815:OZS458815 PIV458815:PJO458815 PSR458815:PTK458815 QCN458815:QDG458815 QMJ458815:QNC458815 QWF458815:QWY458815 RGB458815:RGU458815 RPX458815:RQQ458815 RZT458815:SAM458815 SJP458815:SKI458815 STL458815:SUE458815 TDH458815:TEA458815 TND458815:TNW458815 TWZ458815:TXS458815 UGV458815:UHO458815 UQR458815:URK458815 VAN458815:VBG458815 VKJ458815:VLC458815 VUF458815:VUY458815 WEB458815:WEU458815 WNX458815:WOQ458815 WXT458815:WYM458815 BL524351:CE524351 LH524351:MA524351 VD524351:VW524351 AEZ524351:AFS524351 AOV524351:APO524351 AYR524351:AZK524351 BIN524351:BJG524351 BSJ524351:BTC524351 CCF524351:CCY524351 CMB524351:CMU524351 CVX524351:CWQ524351 DFT524351:DGM524351 DPP524351:DQI524351 DZL524351:EAE524351 EJH524351:EKA524351 ETD524351:ETW524351 FCZ524351:FDS524351 FMV524351:FNO524351 FWR524351:FXK524351 GGN524351:GHG524351 GQJ524351:GRC524351 HAF524351:HAY524351 HKB524351:HKU524351 HTX524351:HUQ524351 IDT524351:IEM524351 INP524351:IOI524351 IXL524351:IYE524351 JHH524351:JIA524351 JRD524351:JRW524351 KAZ524351:KBS524351 KKV524351:KLO524351 KUR524351:KVK524351 LEN524351:LFG524351 LOJ524351:LPC524351 LYF524351:LYY524351 MIB524351:MIU524351 MRX524351:MSQ524351 NBT524351:NCM524351 NLP524351:NMI524351 NVL524351:NWE524351 OFH524351:OGA524351 OPD524351:OPW524351 OYZ524351:OZS524351 PIV524351:PJO524351 PSR524351:PTK524351 QCN524351:QDG524351 QMJ524351:QNC524351 QWF524351:QWY524351 RGB524351:RGU524351 RPX524351:RQQ524351 RZT524351:SAM524351 SJP524351:SKI524351 STL524351:SUE524351 TDH524351:TEA524351 TND524351:TNW524351 TWZ524351:TXS524351 UGV524351:UHO524351 UQR524351:URK524351 VAN524351:VBG524351 VKJ524351:VLC524351 VUF524351:VUY524351 WEB524351:WEU524351 WNX524351:WOQ524351 WXT524351:WYM524351 BL589887:CE589887 LH589887:MA589887 VD589887:VW589887 AEZ589887:AFS589887 AOV589887:APO589887 AYR589887:AZK589887 BIN589887:BJG589887 BSJ589887:BTC589887 CCF589887:CCY589887 CMB589887:CMU589887 CVX589887:CWQ589887 DFT589887:DGM589887 DPP589887:DQI589887 DZL589887:EAE589887 EJH589887:EKA589887 ETD589887:ETW589887 FCZ589887:FDS589887 FMV589887:FNO589887 FWR589887:FXK589887 GGN589887:GHG589887 GQJ589887:GRC589887 HAF589887:HAY589887 HKB589887:HKU589887 HTX589887:HUQ589887 IDT589887:IEM589887 INP589887:IOI589887 IXL589887:IYE589887 JHH589887:JIA589887 JRD589887:JRW589887 KAZ589887:KBS589887 KKV589887:KLO589887 KUR589887:KVK589887 LEN589887:LFG589887 LOJ589887:LPC589887 LYF589887:LYY589887 MIB589887:MIU589887 MRX589887:MSQ589887 NBT589887:NCM589887 NLP589887:NMI589887 NVL589887:NWE589887 OFH589887:OGA589887 OPD589887:OPW589887 OYZ589887:OZS589887 PIV589887:PJO589887 PSR589887:PTK589887 QCN589887:QDG589887 QMJ589887:QNC589887 QWF589887:QWY589887 RGB589887:RGU589887 RPX589887:RQQ589887 RZT589887:SAM589887 SJP589887:SKI589887 STL589887:SUE589887 TDH589887:TEA589887 TND589887:TNW589887 TWZ589887:TXS589887 UGV589887:UHO589887 UQR589887:URK589887 VAN589887:VBG589887 VKJ589887:VLC589887 VUF589887:VUY589887 WEB589887:WEU589887 WNX589887:WOQ589887 WXT589887:WYM589887 BL655423:CE655423 LH655423:MA655423 VD655423:VW655423 AEZ655423:AFS655423 AOV655423:APO655423 AYR655423:AZK655423 BIN655423:BJG655423 BSJ655423:BTC655423 CCF655423:CCY655423 CMB655423:CMU655423 CVX655423:CWQ655423 DFT655423:DGM655423 DPP655423:DQI655423 DZL655423:EAE655423 EJH655423:EKA655423 ETD655423:ETW655423 FCZ655423:FDS655423 FMV655423:FNO655423 FWR655423:FXK655423 GGN655423:GHG655423 GQJ655423:GRC655423 HAF655423:HAY655423 HKB655423:HKU655423 HTX655423:HUQ655423 IDT655423:IEM655423 INP655423:IOI655423 IXL655423:IYE655423 JHH655423:JIA655423 JRD655423:JRW655423 KAZ655423:KBS655423 KKV655423:KLO655423 KUR655423:KVK655423 LEN655423:LFG655423 LOJ655423:LPC655423 LYF655423:LYY655423 MIB655423:MIU655423 MRX655423:MSQ655423 NBT655423:NCM655423 NLP655423:NMI655423 NVL655423:NWE655423 OFH655423:OGA655423 OPD655423:OPW655423 OYZ655423:OZS655423 PIV655423:PJO655423 PSR655423:PTK655423 QCN655423:QDG655423 QMJ655423:QNC655423 QWF655423:QWY655423 RGB655423:RGU655423 RPX655423:RQQ655423 RZT655423:SAM655423 SJP655423:SKI655423 STL655423:SUE655423 TDH655423:TEA655423 TND655423:TNW655423 TWZ655423:TXS655423 UGV655423:UHO655423 UQR655423:URK655423 VAN655423:VBG655423 VKJ655423:VLC655423 VUF655423:VUY655423 WEB655423:WEU655423 WNX655423:WOQ655423 WXT655423:WYM655423 BL720959:CE720959 LH720959:MA720959 VD720959:VW720959 AEZ720959:AFS720959 AOV720959:APO720959 AYR720959:AZK720959 BIN720959:BJG720959 BSJ720959:BTC720959 CCF720959:CCY720959 CMB720959:CMU720959 CVX720959:CWQ720959 DFT720959:DGM720959 DPP720959:DQI720959 DZL720959:EAE720959 EJH720959:EKA720959 ETD720959:ETW720959 FCZ720959:FDS720959 FMV720959:FNO720959 FWR720959:FXK720959 GGN720959:GHG720959 GQJ720959:GRC720959 HAF720959:HAY720959 HKB720959:HKU720959 HTX720959:HUQ720959 IDT720959:IEM720959 INP720959:IOI720959 IXL720959:IYE720959 JHH720959:JIA720959 JRD720959:JRW720959 KAZ720959:KBS720959 KKV720959:KLO720959 KUR720959:KVK720959 LEN720959:LFG720959 LOJ720959:LPC720959 LYF720959:LYY720959 MIB720959:MIU720959 MRX720959:MSQ720959 NBT720959:NCM720959 NLP720959:NMI720959 NVL720959:NWE720959 OFH720959:OGA720959 OPD720959:OPW720959 OYZ720959:OZS720959 PIV720959:PJO720959 PSR720959:PTK720959 QCN720959:QDG720959 QMJ720959:QNC720959 QWF720959:QWY720959 RGB720959:RGU720959 RPX720959:RQQ720959 RZT720959:SAM720959 SJP720959:SKI720959 STL720959:SUE720959 TDH720959:TEA720959 TND720959:TNW720959 TWZ720959:TXS720959 UGV720959:UHO720959 UQR720959:URK720959 VAN720959:VBG720959 VKJ720959:VLC720959 VUF720959:VUY720959 WEB720959:WEU720959 WNX720959:WOQ720959 WXT720959:WYM720959 BL786495:CE786495 LH786495:MA786495 VD786495:VW786495 AEZ786495:AFS786495 AOV786495:APO786495 AYR786495:AZK786495 BIN786495:BJG786495 BSJ786495:BTC786495 CCF786495:CCY786495 CMB786495:CMU786495 CVX786495:CWQ786495 DFT786495:DGM786495 DPP786495:DQI786495 DZL786495:EAE786495 EJH786495:EKA786495 ETD786495:ETW786495 FCZ786495:FDS786495 FMV786495:FNO786495 FWR786495:FXK786495 GGN786495:GHG786495 GQJ786495:GRC786495 HAF786495:HAY786495 HKB786495:HKU786495 HTX786495:HUQ786495 IDT786495:IEM786495 INP786495:IOI786495 IXL786495:IYE786495 JHH786495:JIA786495 JRD786495:JRW786495 KAZ786495:KBS786495 KKV786495:KLO786495 KUR786495:KVK786495 LEN786495:LFG786495 LOJ786495:LPC786495 LYF786495:LYY786495 MIB786495:MIU786495 MRX786495:MSQ786495 NBT786495:NCM786495 NLP786495:NMI786495 NVL786495:NWE786495 OFH786495:OGA786495 OPD786495:OPW786495 OYZ786495:OZS786495 PIV786495:PJO786495 PSR786495:PTK786495 QCN786495:QDG786495 QMJ786495:QNC786495 QWF786495:QWY786495 RGB786495:RGU786495 RPX786495:RQQ786495 RZT786495:SAM786495 SJP786495:SKI786495 STL786495:SUE786495 TDH786495:TEA786495 TND786495:TNW786495 TWZ786495:TXS786495 UGV786495:UHO786495 UQR786495:URK786495 VAN786495:VBG786495 VKJ786495:VLC786495 VUF786495:VUY786495 WEB786495:WEU786495 WNX786495:WOQ786495 WXT786495:WYM786495 BL852031:CE852031 LH852031:MA852031 VD852031:VW852031 AEZ852031:AFS852031 AOV852031:APO852031 AYR852031:AZK852031 BIN852031:BJG852031 BSJ852031:BTC852031 CCF852031:CCY852031 CMB852031:CMU852031 CVX852031:CWQ852031 DFT852031:DGM852031 DPP852031:DQI852031 DZL852031:EAE852031 EJH852031:EKA852031 ETD852031:ETW852031 FCZ852031:FDS852031 FMV852031:FNO852031 FWR852031:FXK852031 GGN852031:GHG852031 GQJ852031:GRC852031 HAF852031:HAY852031 HKB852031:HKU852031 HTX852031:HUQ852031 IDT852031:IEM852031 INP852031:IOI852031 IXL852031:IYE852031 JHH852031:JIA852031 JRD852031:JRW852031 KAZ852031:KBS852031 KKV852031:KLO852031 KUR852031:KVK852031 LEN852031:LFG852031 LOJ852031:LPC852031 LYF852031:LYY852031 MIB852031:MIU852031 MRX852031:MSQ852031 NBT852031:NCM852031 NLP852031:NMI852031 NVL852031:NWE852031 OFH852031:OGA852031 OPD852031:OPW852031 OYZ852031:OZS852031 PIV852031:PJO852031 PSR852031:PTK852031 QCN852031:QDG852031 QMJ852031:QNC852031 QWF852031:QWY852031 RGB852031:RGU852031 RPX852031:RQQ852031 RZT852031:SAM852031 SJP852031:SKI852031 STL852031:SUE852031 TDH852031:TEA852031 TND852031:TNW852031 TWZ852031:TXS852031 UGV852031:UHO852031 UQR852031:URK852031 VAN852031:VBG852031 VKJ852031:VLC852031 VUF852031:VUY852031 WEB852031:WEU852031 WNX852031:WOQ852031 WXT852031:WYM852031 BL917567:CE917567 LH917567:MA917567 VD917567:VW917567 AEZ917567:AFS917567 AOV917567:APO917567 AYR917567:AZK917567 BIN917567:BJG917567 BSJ917567:BTC917567 CCF917567:CCY917567 CMB917567:CMU917567 CVX917567:CWQ917567 DFT917567:DGM917567 DPP917567:DQI917567 DZL917567:EAE917567 EJH917567:EKA917567 ETD917567:ETW917567 FCZ917567:FDS917567 FMV917567:FNO917567 FWR917567:FXK917567 GGN917567:GHG917567 GQJ917567:GRC917567 HAF917567:HAY917567 HKB917567:HKU917567 HTX917567:HUQ917567 IDT917567:IEM917567 INP917567:IOI917567 IXL917567:IYE917567 JHH917567:JIA917567 JRD917567:JRW917567 KAZ917567:KBS917567 KKV917567:KLO917567 KUR917567:KVK917567 LEN917567:LFG917567 LOJ917567:LPC917567 LYF917567:LYY917567 MIB917567:MIU917567 MRX917567:MSQ917567 NBT917567:NCM917567 NLP917567:NMI917567 NVL917567:NWE917567 OFH917567:OGA917567 OPD917567:OPW917567 OYZ917567:OZS917567 PIV917567:PJO917567 PSR917567:PTK917567 QCN917567:QDG917567 QMJ917567:QNC917567 QWF917567:QWY917567 RGB917567:RGU917567 RPX917567:RQQ917567 RZT917567:SAM917567 SJP917567:SKI917567 STL917567:SUE917567 TDH917567:TEA917567 TND917567:TNW917567 TWZ917567:TXS917567 UGV917567:UHO917567 UQR917567:URK917567 VAN917567:VBG917567 VKJ917567:VLC917567 VUF917567:VUY917567 WEB917567:WEU917567 WNX917567:WOQ917567 WXT917567:WYM917567 BL983103:CE983103 LH983103:MA983103 VD983103:VW983103 AEZ983103:AFS983103 AOV983103:APO983103 AYR983103:AZK983103 BIN983103:BJG983103 BSJ983103:BTC983103 CCF983103:CCY983103 CMB983103:CMU983103 CVX983103:CWQ983103 DFT983103:DGM983103 DPP983103:DQI983103 DZL983103:EAE983103 EJH983103:EKA983103 ETD983103:ETW983103 FCZ983103:FDS983103 FMV983103:FNO983103 FWR983103:FXK983103 GGN983103:GHG983103 GQJ983103:GRC983103 HAF983103:HAY983103 HKB983103:HKU983103 HTX983103:HUQ983103 IDT983103:IEM983103 INP983103:IOI983103 IXL983103:IYE983103 JHH983103:JIA983103 JRD983103:JRW983103 KAZ983103:KBS983103 KKV983103:KLO983103 KUR983103:KVK983103 LEN983103:LFG983103 LOJ983103:LPC983103 LYF983103:LYY983103 MIB983103:MIU983103 MRX983103:MSQ983103 NBT983103:NCM983103 NLP983103:NMI983103 NVL983103:NWE983103 OFH983103:OGA983103 OPD983103:OPW983103 OYZ983103:OZS983103 PIV983103:PJO983103 PSR983103:PTK983103 QCN983103:QDG983103 QMJ983103:QNC983103 QWF983103:QWY983103 RGB983103:RGU983103 RPX983103:RQQ983103 RZT983103:SAM983103 SJP983103:SKI983103 STL983103:SUE983103 TDH983103:TEA983103 TND983103:TNW983103 TWZ983103:TXS983103 UGV983103:UHO983103 UQR983103:URK983103 VAN983103:VBG983103 VKJ983103:VLC983103 VUF983103:VUY983103 WEB983103:WEU983103 WNX983103:WOQ983103 WXT983103:WYM983103 M49:AM49 JI49:KI49 TE49:UE49 ADA49:AEA49 AMW49:ANW49 AWS49:AXS49 BGO49:BHO49 BQK49:BRK49 CAG49:CBG49 CKC49:CLC49 CTY49:CUY49 DDU49:DEU49 DNQ49:DOQ49 DXM49:DYM49 EHI49:EII49 ERE49:ESE49 FBA49:FCA49 FKW49:FLW49 FUS49:FVS49 GEO49:GFO49 GOK49:GPK49 GYG49:GZG49 HIC49:HJC49 HRY49:HSY49 IBU49:ICU49 ILQ49:IMQ49 IVM49:IWM49 JFI49:JGI49 JPE49:JQE49 JZA49:KAA49 KIW49:KJW49 KSS49:KTS49 LCO49:LDO49 LMK49:LNK49 LWG49:LXG49 MGC49:MHC49 MPY49:MQY49 MZU49:NAU49 NJQ49:NKQ49 NTM49:NUM49 ODI49:OEI49 ONE49:OOE49 OXA49:OYA49 PGW49:PHW49 PQS49:PRS49 QAO49:QBO49 QKK49:QLK49 QUG49:QVG49 REC49:RFC49 RNY49:ROY49 RXU49:RYU49 SHQ49:SIQ49 SRM49:SSM49 TBI49:TCI49 TLE49:TME49 TVA49:TWA49 UEW49:UFW49 UOS49:UPS49 UYO49:UZO49 VIK49:VJK49 VSG49:VTG49 WCC49:WDC49 WLY49:WMY49 WVU49:WWU49 M65585:AM65585 JI65585:KI65585 TE65585:UE65585 ADA65585:AEA65585 AMW65585:ANW65585 AWS65585:AXS65585 BGO65585:BHO65585 BQK65585:BRK65585 CAG65585:CBG65585 CKC65585:CLC65585 CTY65585:CUY65585 DDU65585:DEU65585 DNQ65585:DOQ65585 DXM65585:DYM65585 EHI65585:EII65585 ERE65585:ESE65585 FBA65585:FCA65585 FKW65585:FLW65585 FUS65585:FVS65585 GEO65585:GFO65585 GOK65585:GPK65585 GYG65585:GZG65585 HIC65585:HJC65585 HRY65585:HSY65585 IBU65585:ICU65585 ILQ65585:IMQ65585 IVM65585:IWM65585 JFI65585:JGI65585 JPE65585:JQE65585 JZA65585:KAA65585 KIW65585:KJW65585 KSS65585:KTS65585 LCO65585:LDO65585 LMK65585:LNK65585 LWG65585:LXG65585 MGC65585:MHC65585 MPY65585:MQY65585 MZU65585:NAU65585 NJQ65585:NKQ65585 NTM65585:NUM65585 ODI65585:OEI65585 ONE65585:OOE65585 OXA65585:OYA65585 PGW65585:PHW65585 PQS65585:PRS65585 QAO65585:QBO65585 QKK65585:QLK65585 QUG65585:QVG65585 REC65585:RFC65585 RNY65585:ROY65585 RXU65585:RYU65585 SHQ65585:SIQ65585 SRM65585:SSM65585 TBI65585:TCI65585 TLE65585:TME65585 TVA65585:TWA65585 UEW65585:UFW65585 UOS65585:UPS65585 UYO65585:UZO65585 VIK65585:VJK65585 VSG65585:VTG65585 WCC65585:WDC65585 WLY65585:WMY65585 WVU65585:WWU65585 M131121:AM131121 JI131121:KI131121 TE131121:UE131121 ADA131121:AEA131121 AMW131121:ANW131121 AWS131121:AXS131121 BGO131121:BHO131121 BQK131121:BRK131121 CAG131121:CBG131121 CKC131121:CLC131121 CTY131121:CUY131121 DDU131121:DEU131121 DNQ131121:DOQ131121 DXM131121:DYM131121 EHI131121:EII131121 ERE131121:ESE131121 FBA131121:FCA131121 FKW131121:FLW131121 FUS131121:FVS131121 GEO131121:GFO131121 GOK131121:GPK131121 GYG131121:GZG131121 HIC131121:HJC131121 HRY131121:HSY131121 IBU131121:ICU131121 ILQ131121:IMQ131121 IVM131121:IWM131121 JFI131121:JGI131121 JPE131121:JQE131121 JZA131121:KAA131121 KIW131121:KJW131121 KSS131121:KTS131121 LCO131121:LDO131121 LMK131121:LNK131121 LWG131121:LXG131121 MGC131121:MHC131121 MPY131121:MQY131121 MZU131121:NAU131121 NJQ131121:NKQ131121 NTM131121:NUM131121 ODI131121:OEI131121 ONE131121:OOE131121 OXA131121:OYA131121 PGW131121:PHW131121 PQS131121:PRS131121 QAO131121:QBO131121 QKK131121:QLK131121 QUG131121:QVG131121 REC131121:RFC131121 RNY131121:ROY131121 RXU131121:RYU131121 SHQ131121:SIQ131121 SRM131121:SSM131121 TBI131121:TCI131121 TLE131121:TME131121 TVA131121:TWA131121 UEW131121:UFW131121 UOS131121:UPS131121 UYO131121:UZO131121 VIK131121:VJK131121 VSG131121:VTG131121 WCC131121:WDC131121 WLY131121:WMY131121 WVU131121:WWU131121 M196657:AM196657 JI196657:KI196657 TE196657:UE196657 ADA196657:AEA196657 AMW196657:ANW196657 AWS196657:AXS196657 BGO196657:BHO196657 BQK196657:BRK196657 CAG196657:CBG196657 CKC196657:CLC196657 CTY196657:CUY196657 DDU196657:DEU196657 DNQ196657:DOQ196657 DXM196657:DYM196657 EHI196657:EII196657 ERE196657:ESE196657 FBA196657:FCA196657 FKW196657:FLW196657 FUS196657:FVS196657 GEO196657:GFO196657 GOK196657:GPK196657 GYG196657:GZG196657 HIC196657:HJC196657 HRY196657:HSY196657 IBU196657:ICU196657 ILQ196657:IMQ196657 IVM196657:IWM196657 JFI196657:JGI196657 JPE196657:JQE196657 JZA196657:KAA196657 KIW196657:KJW196657 KSS196657:KTS196657 LCO196657:LDO196657 LMK196657:LNK196657 LWG196657:LXG196657 MGC196657:MHC196657 MPY196657:MQY196657 MZU196657:NAU196657 NJQ196657:NKQ196657 NTM196657:NUM196657 ODI196657:OEI196657 ONE196657:OOE196657 OXA196657:OYA196657 PGW196657:PHW196657 PQS196657:PRS196657 QAO196657:QBO196657 QKK196657:QLK196657 QUG196657:QVG196657 REC196657:RFC196657 RNY196657:ROY196657 RXU196657:RYU196657 SHQ196657:SIQ196657 SRM196657:SSM196657 TBI196657:TCI196657 TLE196657:TME196657 TVA196657:TWA196657 UEW196657:UFW196657 UOS196657:UPS196657 UYO196657:UZO196657 VIK196657:VJK196657 VSG196657:VTG196657 WCC196657:WDC196657 WLY196657:WMY196657 WVU196657:WWU196657 M262193:AM262193 JI262193:KI262193 TE262193:UE262193 ADA262193:AEA262193 AMW262193:ANW262193 AWS262193:AXS262193 BGO262193:BHO262193 BQK262193:BRK262193 CAG262193:CBG262193 CKC262193:CLC262193 CTY262193:CUY262193 DDU262193:DEU262193 DNQ262193:DOQ262193 DXM262193:DYM262193 EHI262193:EII262193 ERE262193:ESE262193 FBA262193:FCA262193 FKW262193:FLW262193 FUS262193:FVS262193 GEO262193:GFO262193 GOK262193:GPK262193 GYG262193:GZG262193 HIC262193:HJC262193 HRY262193:HSY262193 IBU262193:ICU262193 ILQ262193:IMQ262193 IVM262193:IWM262193 JFI262193:JGI262193 JPE262193:JQE262193 JZA262193:KAA262193 KIW262193:KJW262193 KSS262193:KTS262193 LCO262193:LDO262193 LMK262193:LNK262193 LWG262193:LXG262193 MGC262193:MHC262193 MPY262193:MQY262193 MZU262193:NAU262193 NJQ262193:NKQ262193 NTM262193:NUM262193 ODI262193:OEI262193 ONE262193:OOE262193 OXA262193:OYA262193 PGW262193:PHW262193 PQS262193:PRS262193 QAO262193:QBO262193 QKK262193:QLK262193 QUG262193:QVG262193 REC262193:RFC262193 RNY262193:ROY262193 RXU262193:RYU262193 SHQ262193:SIQ262193 SRM262193:SSM262193 TBI262193:TCI262193 TLE262193:TME262193 TVA262193:TWA262193 UEW262193:UFW262193 UOS262193:UPS262193 UYO262193:UZO262193 VIK262193:VJK262193 VSG262193:VTG262193 WCC262193:WDC262193 WLY262193:WMY262193 WVU262193:WWU262193 M327729:AM327729 JI327729:KI327729 TE327729:UE327729 ADA327729:AEA327729 AMW327729:ANW327729 AWS327729:AXS327729 BGO327729:BHO327729 BQK327729:BRK327729 CAG327729:CBG327729 CKC327729:CLC327729 CTY327729:CUY327729 DDU327729:DEU327729 DNQ327729:DOQ327729 DXM327729:DYM327729 EHI327729:EII327729 ERE327729:ESE327729 FBA327729:FCA327729 FKW327729:FLW327729 FUS327729:FVS327729 GEO327729:GFO327729 GOK327729:GPK327729 GYG327729:GZG327729 HIC327729:HJC327729 HRY327729:HSY327729 IBU327729:ICU327729 ILQ327729:IMQ327729 IVM327729:IWM327729 JFI327729:JGI327729 JPE327729:JQE327729 JZA327729:KAA327729 KIW327729:KJW327729 KSS327729:KTS327729 LCO327729:LDO327729 LMK327729:LNK327729 LWG327729:LXG327729 MGC327729:MHC327729 MPY327729:MQY327729 MZU327729:NAU327729 NJQ327729:NKQ327729 NTM327729:NUM327729 ODI327729:OEI327729 ONE327729:OOE327729 OXA327729:OYA327729 PGW327729:PHW327729 PQS327729:PRS327729 QAO327729:QBO327729 QKK327729:QLK327729 QUG327729:QVG327729 REC327729:RFC327729 RNY327729:ROY327729 RXU327729:RYU327729 SHQ327729:SIQ327729 SRM327729:SSM327729 TBI327729:TCI327729 TLE327729:TME327729 TVA327729:TWA327729 UEW327729:UFW327729 UOS327729:UPS327729 UYO327729:UZO327729 VIK327729:VJK327729 VSG327729:VTG327729 WCC327729:WDC327729 WLY327729:WMY327729 WVU327729:WWU327729 M393265:AM393265 JI393265:KI393265 TE393265:UE393265 ADA393265:AEA393265 AMW393265:ANW393265 AWS393265:AXS393265 BGO393265:BHO393265 BQK393265:BRK393265 CAG393265:CBG393265 CKC393265:CLC393265 CTY393265:CUY393265 DDU393265:DEU393265 DNQ393265:DOQ393265 DXM393265:DYM393265 EHI393265:EII393265 ERE393265:ESE393265 FBA393265:FCA393265 FKW393265:FLW393265 FUS393265:FVS393265 GEO393265:GFO393265 GOK393265:GPK393265 GYG393265:GZG393265 HIC393265:HJC393265 HRY393265:HSY393265 IBU393265:ICU393265 ILQ393265:IMQ393265 IVM393265:IWM393265 JFI393265:JGI393265 JPE393265:JQE393265 JZA393265:KAA393265 KIW393265:KJW393265 KSS393265:KTS393265 LCO393265:LDO393265 LMK393265:LNK393265 LWG393265:LXG393265 MGC393265:MHC393265 MPY393265:MQY393265 MZU393265:NAU393265 NJQ393265:NKQ393265 NTM393265:NUM393265 ODI393265:OEI393265 ONE393265:OOE393265 OXA393265:OYA393265 PGW393265:PHW393265 PQS393265:PRS393265 QAO393265:QBO393265 QKK393265:QLK393265 QUG393265:QVG393265 REC393265:RFC393265 RNY393265:ROY393265 RXU393265:RYU393265 SHQ393265:SIQ393265 SRM393265:SSM393265 TBI393265:TCI393265 TLE393265:TME393265 TVA393265:TWA393265 UEW393265:UFW393265 UOS393265:UPS393265 UYO393265:UZO393265 VIK393265:VJK393265 VSG393265:VTG393265 WCC393265:WDC393265 WLY393265:WMY393265 WVU393265:WWU393265 M458801:AM458801 JI458801:KI458801 TE458801:UE458801 ADA458801:AEA458801 AMW458801:ANW458801 AWS458801:AXS458801 BGO458801:BHO458801 BQK458801:BRK458801 CAG458801:CBG458801 CKC458801:CLC458801 CTY458801:CUY458801 DDU458801:DEU458801 DNQ458801:DOQ458801 DXM458801:DYM458801 EHI458801:EII458801 ERE458801:ESE458801 FBA458801:FCA458801 FKW458801:FLW458801 FUS458801:FVS458801 GEO458801:GFO458801 GOK458801:GPK458801 GYG458801:GZG458801 HIC458801:HJC458801 HRY458801:HSY458801 IBU458801:ICU458801 ILQ458801:IMQ458801 IVM458801:IWM458801 JFI458801:JGI458801 JPE458801:JQE458801 JZA458801:KAA458801 KIW458801:KJW458801 KSS458801:KTS458801 LCO458801:LDO458801 LMK458801:LNK458801 LWG458801:LXG458801 MGC458801:MHC458801 MPY458801:MQY458801 MZU458801:NAU458801 NJQ458801:NKQ458801 NTM458801:NUM458801 ODI458801:OEI458801 ONE458801:OOE458801 OXA458801:OYA458801 PGW458801:PHW458801 PQS458801:PRS458801 QAO458801:QBO458801 QKK458801:QLK458801 QUG458801:QVG458801 REC458801:RFC458801 RNY458801:ROY458801 RXU458801:RYU458801 SHQ458801:SIQ458801 SRM458801:SSM458801 TBI458801:TCI458801 TLE458801:TME458801 TVA458801:TWA458801 UEW458801:UFW458801 UOS458801:UPS458801 UYO458801:UZO458801 VIK458801:VJK458801 VSG458801:VTG458801 WCC458801:WDC458801 WLY458801:WMY458801 WVU458801:WWU458801 M524337:AM524337 JI524337:KI524337 TE524337:UE524337 ADA524337:AEA524337 AMW524337:ANW524337 AWS524337:AXS524337 BGO524337:BHO524337 BQK524337:BRK524337 CAG524337:CBG524337 CKC524337:CLC524337 CTY524337:CUY524337 DDU524337:DEU524337 DNQ524337:DOQ524337 DXM524337:DYM524337 EHI524337:EII524337 ERE524337:ESE524337 FBA524337:FCA524337 FKW524337:FLW524337 FUS524337:FVS524337 GEO524337:GFO524337 GOK524337:GPK524337 GYG524337:GZG524337 HIC524337:HJC524337 HRY524337:HSY524337 IBU524337:ICU524337 ILQ524337:IMQ524337 IVM524337:IWM524337 JFI524337:JGI524337 JPE524337:JQE524337 JZA524337:KAA524337 KIW524337:KJW524337 KSS524337:KTS524337 LCO524337:LDO524337 LMK524337:LNK524337 LWG524337:LXG524337 MGC524337:MHC524337 MPY524337:MQY524337 MZU524337:NAU524337 NJQ524337:NKQ524337 NTM524337:NUM524337 ODI524337:OEI524337 ONE524337:OOE524337 OXA524337:OYA524337 PGW524337:PHW524337 PQS524337:PRS524337 QAO524337:QBO524337 QKK524337:QLK524337 QUG524337:QVG524337 REC524337:RFC524337 RNY524337:ROY524337 RXU524337:RYU524337 SHQ524337:SIQ524337 SRM524337:SSM524337 TBI524337:TCI524337 TLE524337:TME524337 TVA524337:TWA524337 UEW524337:UFW524337 UOS524337:UPS524337 UYO524337:UZO524337 VIK524337:VJK524337 VSG524337:VTG524337 WCC524337:WDC524337 WLY524337:WMY524337 WVU524337:WWU524337 M589873:AM589873 JI589873:KI589873 TE589873:UE589873 ADA589873:AEA589873 AMW589873:ANW589873 AWS589873:AXS589873 BGO589873:BHO589873 BQK589873:BRK589873 CAG589873:CBG589873 CKC589873:CLC589873 CTY589873:CUY589873 DDU589873:DEU589873 DNQ589873:DOQ589873 DXM589873:DYM589873 EHI589873:EII589873 ERE589873:ESE589873 FBA589873:FCA589873 FKW589873:FLW589873 FUS589873:FVS589873 GEO589873:GFO589873 GOK589873:GPK589873 GYG589873:GZG589873 HIC589873:HJC589873 HRY589873:HSY589873 IBU589873:ICU589873 ILQ589873:IMQ589873 IVM589873:IWM589873 JFI589873:JGI589873 JPE589873:JQE589873 JZA589873:KAA589873 KIW589873:KJW589873 KSS589873:KTS589873 LCO589873:LDO589873 LMK589873:LNK589873 LWG589873:LXG589873 MGC589873:MHC589873 MPY589873:MQY589873 MZU589873:NAU589873 NJQ589873:NKQ589873 NTM589873:NUM589873 ODI589873:OEI589873 ONE589873:OOE589873 OXA589873:OYA589873 PGW589873:PHW589873 PQS589873:PRS589873 QAO589873:QBO589873 QKK589873:QLK589873 QUG589873:QVG589873 REC589873:RFC589873 RNY589873:ROY589873 RXU589873:RYU589873 SHQ589873:SIQ589873 SRM589873:SSM589873 TBI589873:TCI589873 TLE589873:TME589873 TVA589873:TWA589873 UEW589873:UFW589873 UOS589873:UPS589873 UYO589873:UZO589873 VIK589873:VJK589873 VSG589873:VTG589873 WCC589873:WDC589873 WLY589873:WMY589873 WVU589873:WWU589873 M655409:AM655409 JI655409:KI655409 TE655409:UE655409 ADA655409:AEA655409 AMW655409:ANW655409 AWS655409:AXS655409 BGO655409:BHO655409 BQK655409:BRK655409 CAG655409:CBG655409 CKC655409:CLC655409 CTY655409:CUY655409 DDU655409:DEU655409 DNQ655409:DOQ655409 DXM655409:DYM655409 EHI655409:EII655409 ERE655409:ESE655409 FBA655409:FCA655409 FKW655409:FLW655409 FUS655409:FVS655409 GEO655409:GFO655409 GOK655409:GPK655409 GYG655409:GZG655409 HIC655409:HJC655409 HRY655409:HSY655409 IBU655409:ICU655409 ILQ655409:IMQ655409 IVM655409:IWM655409 JFI655409:JGI655409 JPE655409:JQE655409 JZA655409:KAA655409 KIW655409:KJW655409 KSS655409:KTS655409 LCO655409:LDO655409 LMK655409:LNK655409 LWG655409:LXG655409 MGC655409:MHC655409 MPY655409:MQY655409 MZU655409:NAU655409 NJQ655409:NKQ655409 NTM655409:NUM655409 ODI655409:OEI655409 ONE655409:OOE655409 OXA655409:OYA655409 PGW655409:PHW655409 PQS655409:PRS655409 QAO655409:QBO655409 QKK655409:QLK655409 QUG655409:QVG655409 REC655409:RFC655409 RNY655409:ROY655409 RXU655409:RYU655409 SHQ655409:SIQ655409 SRM655409:SSM655409 TBI655409:TCI655409 TLE655409:TME655409 TVA655409:TWA655409 UEW655409:UFW655409 UOS655409:UPS655409 UYO655409:UZO655409 VIK655409:VJK655409 VSG655409:VTG655409 WCC655409:WDC655409 WLY655409:WMY655409 WVU655409:WWU655409 M720945:AM720945 JI720945:KI720945 TE720945:UE720945 ADA720945:AEA720945 AMW720945:ANW720945 AWS720945:AXS720945 BGO720945:BHO720945 BQK720945:BRK720945 CAG720945:CBG720945 CKC720945:CLC720945 CTY720945:CUY720945 DDU720945:DEU720945 DNQ720945:DOQ720945 DXM720945:DYM720945 EHI720945:EII720945 ERE720945:ESE720945 FBA720945:FCA720945 FKW720945:FLW720945 FUS720945:FVS720945 GEO720945:GFO720945 GOK720945:GPK720945 GYG720945:GZG720945 HIC720945:HJC720945 HRY720945:HSY720945 IBU720945:ICU720945 ILQ720945:IMQ720945 IVM720945:IWM720945 JFI720945:JGI720945 JPE720945:JQE720945 JZA720945:KAA720945 KIW720945:KJW720945 KSS720945:KTS720945 LCO720945:LDO720945 LMK720945:LNK720945 LWG720945:LXG720945 MGC720945:MHC720945 MPY720945:MQY720945 MZU720945:NAU720945 NJQ720945:NKQ720945 NTM720945:NUM720945 ODI720945:OEI720945 ONE720945:OOE720945 OXA720945:OYA720945 PGW720945:PHW720945 PQS720945:PRS720945 QAO720945:QBO720945 QKK720945:QLK720945 QUG720945:QVG720945 REC720945:RFC720945 RNY720945:ROY720945 RXU720945:RYU720945 SHQ720945:SIQ720945 SRM720945:SSM720945 TBI720945:TCI720945 TLE720945:TME720945 TVA720945:TWA720945 UEW720945:UFW720945 UOS720945:UPS720945 UYO720945:UZO720945 VIK720945:VJK720945 VSG720945:VTG720945 WCC720945:WDC720945 WLY720945:WMY720945 WVU720945:WWU720945 M786481:AM786481 JI786481:KI786481 TE786481:UE786481 ADA786481:AEA786481 AMW786481:ANW786481 AWS786481:AXS786481 BGO786481:BHO786481 BQK786481:BRK786481 CAG786481:CBG786481 CKC786481:CLC786481 CTY786481:CUY786481 DDU786481:DEU786481 DNQ786481:DOQ786481 DXM786481:DYM786481 EHI786481:EII786481 ERE786481:ESE786481 FBA786481:FCA786481 FKW786481:FLW786481 FUS786481:FVS786481 GEO786481:GFO786481 GOK786481:GPK786481 GYG786481:GZG786481 HIC786481:HJC786481 HRY786481:HSY786481 IBU786481:ICU786481 ILQ786481:IMQ786481 IVM786481:IWM786481 JFI786481:JGI786481 JPE786481:JQE786481 JZA786481:KAA786481 KIW786481:KJW786481 KSS786481:KTS786481 LCO786481:LDO786481 LMK786481:LNK786481 LWG786481:LXG786481 MGC786481:MHC786481 MPY786481:MQY786481 MZU786481:NAU786481 NJQ786481:NKQ786481 NTM786481:NUM786481 ODI786481:OEI786481 ONE786481:OOE786481 OXA786481:OYA786481 PGW786481:PHW786481 PQS786481:PRS786481 QAO786481:QBO786481 QKK786481:QLK786481 QUG786481:QVG786481 REC786481:RFC786481 RNY786481:ROY786481 RXU786481:RYU786481 SHQ786481:SIQ786481 SRM786481:SSM786481 TBI786481:TCI786481 TLE786481:TME786481 TVA786481:TWA786481 UEW786481:UFW786481 UOS786481:UPS786481 UYO786481:UZO786481 VIK786481:VJK786481 VSG786481:VTG786481 WCC786481:WDC786481 WLY786481:WMY786481 WVU786481:WWU786481 M852017:AM852017 JI852017:KI852017 TE852017:UE852017 ADA852017:AEA852017 AMW852017:ANW852017 AWS852017:AXS852017 BGO852017:BHO852017 BQK852017:BRK852017 CAG852017:CBG852017 CKC852017:CLC852017 CTY852017:CUY852017 DDU852017:DEU852017 DNQ852017:DOQ852017 DXM852017:DYM852017 EHI852017:EII852017 ERE852017:ESE852017 FBA852017:FCA852017 FKW852017:FLW852017 FUS852017:FVS852017 GEO852017:GFO852017 GOK852017:GPK852017 GYG852017:GZG852017 HIC852017:HJC852017 HRY852017:HSY852017 IBU852017:ICU852017 ILQ852017:IMQ852017 IVM852017:IWM852017 JFI852017:JGI852017 JPE852017:JQE852017 JZA852017:KAA852017 KIW852017:KJW852017 KSS852017:KTS852017 LCO852017:LDO852017 LMK852017:LNK852017 LWG852017:LXG852017 MGC852017:MHC852017 MPY852017:MQY852017 MZU852017:NAU852017 NJQ852017:NKQ852017 NTM852017:NUM852017 ODI852017:OEI852017 ONE852017:OOE852017 OXA852017:OYA852017 PGW852017:PHW852017 PQS852017:PRS852017 QAO852017:QBO852017 QKK852017:QLK852017 QUG852017:QVG852017 REC852017:RFC852017 RNY852017:ROY852017 RXU852017:RYU852017 SHQ852017:SIQ852017 SRM852017:SSM852017 TBI852017:TCI852017 TLE852017:TME852017 TVA852017:TWA852017 UEW852017:UFW852017 UOS852017:UPS852017 UYO852017:UZO852017 VIK852017:VJK852017 VSG852017:VTG852017 WCC852017:WDC852017 WLY852017:WMY852017 WVU852017:WWU852017 M917553:AM917553 JI917553:KI917553 TE917553:UE917553 ADA917553:AEA917553 AMW917553:ANW917553 AWS917553:AXS917553 BGO917553:BHO917553 BQK917553:BRK917553 CAG917553:CBG917553 CKC917553:CLC917553 CTY917553:CUY917553 DDU917553:DEU917553 DNQ917553:DOQ917553 DXM917553:DYM917553 EHI917553:EII917553 ERE917553:ESE917553 FBA917553:FCA917553 FKW917553:FLW917553 FUS917553:FVS917553 GEO917553:GFO917553 GOK917553:GPK917553 GYG917553:GZG917553 HIC917553:HJC917553 HRY917553:HSY917553 IBU917553:ICU917553 ILQ917553:IMQ917553 IVM917553:IWM917553 JFI917553:JGI917553 JPE917553:JQE917553 JZA917553:KAA917553 KIW917553:KJW917553 KSS917553:KTS917553 LCO917553:LDO917553 LMK917553:LNK917553 LWG917553:LXG917553 MGC917553:MHC917553 MPY917553:MQY917553 MZU917553:NAU917553 NJQ917553:NKQ917553 NTM917553:NUM917553 ODI917553:OEI917553 ONE917553:OOE917553 OXA917553:OYA917553 PGW917553:PHW917553 PQS917553:PRS917553 QAO917553:QBO917553 QKK917553:QLK917553 QUG917553:QVG917553 REC917553:RFC917553 RNY917553:ROY917553 RXU917553:RYU917553 SHQ917553:SIQ917553 SRM917553:SSM917553 TBI917553:TCI917553 TLE917553:TME917553 TVA917553:TWA917553 UEW917553:UFW917553 UOS917553:UPS917553 UYO917553:UZO917553 VIK917553:VJK917553 VSG917553:VTG917553 WCC917553:WDC917553 WLY917553:WMY917553 WVU917553:WWU917553 M983089:AM983089 JI983089:KI983089 TE983089:UE983089 ADA983089:AEA983089 AMW983089:ANW983089 AWS983089:AXS983089 BGO983089:BHO983089 BQK983089:BRK983089 CAG983089:CBG983089 CKC983089:CLC983089 CTY983089:CUY983089 DDU983089:DEU983089 DNQ983089:DOQ983089 DXM983089:DYM983089 EHI983089:EII983089 ERE983089:ESE983089 FBA983089:FCA983089 FKW983089:FLW983089 FUS983089:FVS983089 GEO983089:GFO983089 GOK983089:GPK983089 GYG983089:GZG983089 HIC983089:HJC983089 HRY983089:HSY983089 IBU983089:ICU983089 ILQ983089:IMQ983089 IVM983089:IWM983089 JFI983089:JGI983089 JPE983089:JQE983089 JZA983089:KAA983089 KIW983089:KJW983089 KSS983089:KTS983089 LCO983089:LDO983089 LMK983089:LNK983089 LWG983089:LXG983089 MGC983089:MHC983089 MPY983089:MQY983089 MZU983089:NAU983089 NJQ983089:NKQ983089 NTM983089:NUM983089 ODI983089:OEI983089 ONE983089:OOE983089 OXA983089:OYA983089 PGW983089:PHW983089 PQS983089:PRS983089 QAO983089:QBO983089 QKK983089:QLK983089 QUG983089:QVG983089 REC983089:RFC983089 RNY983089:ROY983089 RXU983089:RYU983089 SHQ983089:SIQ983089 SRM983089:SSM983089 TBI983089:TCI983089 TLE983089:TME983089 TVA983089:TWA983089 UEW983089:UFW983089 UOS983089:UPS983089 UYO983089:UZO983089 VIK983089:VJK983089 VSG983089:VTG983089 WCC983089:WDC983089 WLY983089:WMY983089 WVU983089:WWU983089 M89:AM89 JI89:KI89 TE89:UE89 ADA89:AEA89 AMW89:ANW89 AWS89:AXS89 BGO89:BHO89 BQK89:BRK89 CAG89:CBG89 CKC89:CLC89 CTY89:CUY89 DDU89:DEU89 DNQ89:DOQ89 DXM89:DYM89 EHI89:EII89 ERE89:ESE89 FBA89:FCA89 FKW89:FLW89 FUS89:FVS89 GEO89:GFO89 GOK89:GPK89 GYG89:GZG89 HIC89:HJC89 HRY89:HSY89 IBU89:ICU89 ILQ89:IMQ89 IVM89:IWM89 JFI89:JGI89 JPE89:JQE89 JZA89:KAA89 KIW89:KJW89 KSS89:KTS89 LCO89:LDO89 LMK89:LNK89 LWG89:LXG89 MGC89:MHC89 MPY89:MQY89 MZU89:NAU89 NJQ89:NKQ89 NTM89:NUM89 ODI89:OEI89 ONE89:OOE89 OXA89:OYA89 PGW89:PHW89 PQS89:PRS89 QAO89:QBO89 QKK89:QLK89 QUG89:QVG89 REC89:RFC89 RNY89:ROY89 RXU89:RYU89 SHQ89:SIQ89 SRM89:SSM89 TBI89:TCI89 TLE89:TME89 TVA89:TWA89 UEW89:UFW89 UOS89:UPS89 UYO89:UZO89 VIK89:VJK89 VSG89:VTG89 WCC89:WDC89 WLY89:WMY89 WVU89:WWU89 M65625:AM65625 JI65625:KI65625 TE65625:UE65625 ADA65625:AEA65625 AMW65625:ANW65625 AWS65625:AXS65625 BGO65625:BHO65625 BQK65625:BRK65625 CAG65625:CBG65625 CKC65625:CLC65625 CTY65625:CUY65625 DDU65625:DEU65625 DNQ65625:DOQ65625 DXM65625:DYM65625 EHI65625:EII65625 ERE65625:ESE65625 FBA65625:FCA65625 FKW65625:FLW65625 FUS65625:FVS65625 GEO65625:GFO65625 GOK65625:GPK65625 GYG65625:GZG65625 HIC65625:HJC65625 HRY65625:HSY65625 IBU65625:ICU65625 ILQ65625:IMQ65625 IVM65625:IWM65625 JFI65625:JGI65625 JPE65625:JQE65625 JZA65625:KAA65625 KIW65625:KJW65625 KSS65625:KTS65625 LCO65625:LDO65625 LMK65625:LNK65625 LWG65625:LXG65625 MGC65625:MHC65625 MPY65625:MQY65625 MZU65625:NAU65625 NJQ65625:NKQ65625 NTM65625:NUM65625 ODI65625:OEI65625 ONE65625:OOE65625 OXA65625:OYA65625 PGW65625:PHW65625 PQS65625:PRS65625 QAO65625:QBO65625 QKK65625:QLK65625 QUG65625:QVG65625 REC65625:RFC65625 RNY65625:ROY65625 RXU65625:RYU65625 SHQ65625:SIQ65625 SRM65625:SSM65625 TBI65625:TCI65625 TLE65625:TME65625 TVA65625:TWA65625 UEW65625:UFW65625 UOS65625:UPS65625 UYO65625:UZO65625 VIK65625:VJK65625 VSG65625:VTG65625 WCC65625:WDC65625 WLY65625:WMY65625 WVU65625:WWU65625 M131161:AM131161 JI131161:KI131161 TE131161:UE131161 ADA131161:AEA131161 AMW131161:ANW131161 AWS131161:AXS131161 BGO131161:BHO131161 BQK131161:BRK131161 CAG131161:CBG131161 CKC131161:CLC131161 CTY131161:CUY131161 DDU131161:DEU131161 DNQ131161:DOQ131161 DXM131161:DYM131161 EHI131161:EII131161 ERE131161:ESE131161 FBA131161:FCA131161 FKW131161:FLW131161 FUS131161:FVS131161 GEO131161:GFO131161 GOK131161:GPK131161 GYG131161:GZG131161 HIC131161:HJC131161 HRY131161:HSY131161 IBU131161:ICU131161 ILQ131161:IMQ131161 IVM131161:IWM131161 JFI131161:JGI131161 JPE131161:JQE131161 JZA131161:KAA131161 KIW131161:KJW131161 KSS131161:KTS131161 LCO131161:LDO131161 LMK131161:LNK131161 LWG131161:LXG131161 MGC131161:MHC131161 MPY131161:MQY131161 MZU131161:NAU131161 NJQ131161:NKQ131161 NTM131161:NUM131161 ODI131161:OEI131161 ONE131161:OOE131161 OXA131161:OYA131161 PGW131161:PHW131161 PQS131161:PRS131161 QAO131161:QBO131161 QKK131161:QLK131161 QUG131161:QVG131161 REC131161:RFC131161 RNY131161:ROY131161 RXU131161:RYU131161 SHQ131161:SIQ131161 SRM131161:SSM131161 TBI131161:TCI131161 TLE131161:TME131161 TVA131161:TWA131161 UEW131161:UFW131161 UOS131161:UPS131161 UYO131161:UZO131161 VIK131161:VJK131161 VSG131161:VTG131161 WCC131161:WDC131161 WLY131161:WMY131161 WVU131161:WWU131161 M196697:AM196697 JI196697:KI196697 TE196697:UE196697 ADA196697:AEA196697 AMW196697:ANW196697 AWS196697:AXS196697 BGO196697:BHO196697 BQK196697:BRK196697 CAG196697:CBG196697 CKC196697:CLC196697 CTY196697:CUY196697 DDU196697:DEU196697 DNQ196697:DOQ196697 DXM196697:DYM196697 EHI196697:EII196697 ERE196697:ESE196697 FBA196697:FCA196697 FKW196697:FLW196697 FUS196697:FVS196697 GEO196697:GFO196697 GOK196697:GPK196697 GYG196697:GZG196697 HIC196697:HJC196697 HRY196697:HSY196697 IBU196697:ICU196697 ILQ196697:IMQ196697 IVM196697:IWM196697 JFI196697:JGI196697 JPE196697:JQE196697 JZA196697:KAA196697 KIW196697:KJW196697 KSS196697:KTS196697 LCO196697:LDO196697 LMK196697:LNK196697 LWG196697:LXG196697 MGC196697:MHC196697 MPY196697:MQY196697 MZU196697:NAU196697 NJQ196697:NKQ196697 NTM196697:NUM196697 ODI196697:OEI196697 ONE196697:OOE196697 OXA196697:OYA196697 PGW196697:PHW196697 PQS196697:PRS196697 QAO196697:QBO196697 QKK196697:QLK196697 QUG196697:QVG196697 REC196697:RFC196697 RNY196697:ROY196697 RXU196697:RYU196697 SHQ196697:SIQ196697 SRM196697:SSM196697 TBI196697:TCI196697 TLE196697:TME196697 TVA196697:TWA196697 UEW196697:UFW196697 UOS196697:UPS196697 UYO196697:UZO196697 VIK196697:VJK196697 VSG196697:VTG196697 WCC196697:WDC196697 WLY196697:WMY196697 WVU196697:WWU196697 M262233:AM262233 JI262233:KI262233 TE262233:UE262233 ADA262233:AEA262233 AMW262233:ANW262233 AWS262233:AXS262233 BGO262233:BHO262233 BQK262233:BRK262233 CAG262233:CBG262233 CKC262233:CLC262233 CTY262233:CUY262233 DDU262233:DEU262233 DNQ262233:DOQ262233 DXM262233:DYM262233 EHI262233:EII262233 ERE262233:ESE262233 FBA262233:FCA262233 FKW262233:FLW262233 FUS262233:FVS262233 GEO262233:GFO262233 GOK262233:GPK262233 GYG262233:GZG262233 HIC262233:HJC262233 HRY262233:HSY262233 IBU262233:ICU262233 ILQ262233:IMQ262233 IVM262233:IWM262233 JFI262233:JGI262233 JPE262233:JQE262233 JZA262233:KAA262233 KIW262233:KJW262233 KSS262233:KTS262233 LCO262233:LDO262233 LMK262233:LNK262233 LWG262233:LXG262233 MGC262233:MHC262233 MPY262233:MQY262233 MZU262233:NAU262233 NJQ262233:NKQ262233 NTM262233:NUM262233 ODI262233:OEI262233 ONE262233:OOE262233 OXA262233:OYA262233 PGW262233:PHW262233 PQS262233:PRS262233 QAO262233:QBO262233 QKK262233:QLK262233 QUG262233:QVG262233 REC262233:RFC262233 RNY262233:ROY262233 RXU262233:RYU262233 SHQ262233:SIQ262233 SRM262233:SSM262233 TBI262233:TCI262233 TLE262233:TME262233 TVA262233:TWA262233 UEW262233:UFW262233 UOS262233:UPS262233 UYO262233:UZO262233 VIK262233:VJK262233 VSG262233:VTG262233 WCC262233:WDC262233 WLY262233:WMY262233 WVU262233:WWU262233 M327769:AM327769 JI327769:KI327769 TE327769:UE327769 ADA327769:AEA327769 AMW327769:ANW327769 AWS327769:AXS327769 BGO327769:BHO327769 BQK327769:BRK327769 CAG327769:CBG327769 CKC327769:CLC327769 CTY327769:CUY327769 DDU327769:DEU327769 DNQ327769:DOQ327769 DXM327769:DYM327769 EHI327769:EII327769 ERE327769:ESE327769 FBA327769:FCA327769 FKW327769:FLW327769 FUS327769:FVS327769 GEO327769:GFO327769 GOK327769:GPK327769 GYG327769:GZG327769 HIC327769:HJC327769 HRY327769:HSY327769 IBU327769:ICU327769 ILQ327769:IMQ327769 IVM327769:IWM327769 JFI327769:JGI327769 JPE327769:JQE327769 JZA327769:KAA327769 KIW327769:KJW327769 KSS327769:KTS327769 LCO327769:LDO327769 LMK327769:LNK327769 LWG327769:LXG327769 MGC327769:MHC327769 MPY327769:MQY327769 MZU327769:NAU327769 NJQ327769:NKQ327769 NTM327769:NUM327769 ODI327769:OEI327769 ONE327769:OOE327769 OXA327769:OYA327769 PGW327769:PHW327769 PQS327769:PRS327769 QAO327769:QBO327769 QKK327769:QLK327769 QUG327769:QVG327769 REC327769:RFC327769 RNY327769:ROY327769 RXU327769:RYU327769 SHQ327769:SIQ327769 SRM327769:SSM327769 TBI327769:TCI327769 TLE327769:TME327769 TVA327769:TWA327769 UEW327769:UFW327769 UOS327769:UPS327769 UYO327769:UZO327769 VIK327769:VJK327769 VSG327769:VTG327769 WCC327769:WDC327769 WLY327769:WMY327769 WVU327769:WWU327769 M393305:AM393305 JI393305:KI393305 TE393305:UE393305 ADA393305:AEA393305 AMW393305:ANW393305 AWS393305:AXS393305 BGO393305:BHO393305 BQK393305:BRK393305 CAG393305:CBG393305 CKC393305:CLC393305 CTY393305:CUY393305 DDU393305:DEU393305 DNQ393305:DOQ393305 DXM393305:DYM393305 EHI393305:EII393305 ERE393305:ESE393305 FBA393305:FCA393305 FKW393305:FLW393305 FUS393305:FVS393305 GEO393305:GFO393305 GOK393305:GPK393305 GYG393305:GZG393305 HIC393305:HJC393305 HRY393305:HSY393305 IBU393305:ICU393305 ILQ393305:IMQ393305 IVM393305:IWM393305 JFI393305:JGI393305 JPE393305:JQE393305 JZA393305:KAA393305 KIW393305:KJW393305 KSS393305:KTS393305 LCO393305:LDO393305 LMK393305:LNK393305 LWG393305:LXG393305 MGC393305:MHC393305 MPY393305:MQY393305 MZU393305:NAU393305 NJQ393305:NKQ393305 NTM393305:NUM393305 ODI393305:OEI393305 ONE393305:OOE393305 OXA393305:OYA393305 PGW393305:PHW393305 PQS393305:PRS393305 QAO393305:QBO393305 QKK393305:QLK393305 QUG393305:QVG393305 REC393305:RFC393305 RNY393305:ROY393305 RXU393305:RYU393305 SHQ393305:SIQ393305 SRM393305:SSM393305 TBI393305:TCI393305 TLE393305:TME393305 TVA393305:TWA393305 UEW393305:UFW393305 UOS393305:UPS393305 UYO393305:UZO393305 VIK393305:VJK393305 VSG393305:VTG393305 WCC393305:WDC393305 WLY393305:WMY393305 WVU393305:WWU393305 M458841:AM458841 JI458841:KI458841 TE458841:UE458841 ADA458841:AEA458841 AMW458841:ANW458841 AWS458841:AXS458841 BGO458841:BHO458841 BQK458841:BRK458841 CAG458841:CBG458841 CKC458841:CLC458841 CTY458841:CUY458841 DDU458841:DEU458841 DNQ458841:DOQ458841 DXM458841:DYM458841 EHI458841:EII458841 ERE458841:ESE458841 FBA458841:FCA458841 FKW458841:FLW458841 FUS458841:FVS458841 GEO458841:GFO458841 GOK458841:GPK458841 GYG458841:GZG458841 HIC458841:HJC458841 HRY458841:HSY458841 IBU458841:ICU458841 ILQ458841:IMQ458841 IVM458841:IWM458841 JFI458841:JGI458841 JPE458841:JQE458841 JZA458841:KAA458841 KIW458841:KJW458841 KSS458841:KTS458841 LCO458841:LDO458841 LMK458841:LNK458841 LWG458841:LXG458841 MGC458841:MHC458841 MPY458841:MQY458841 MZU458841:NAU458841 NJQ458841:NKQ458841 NTM458841:NUM458841 ODI458841:OEI458841 ONE458841:OOE458841 OXA458841:OYA458841 PGW458841:PHW458841 PQS458841:PRS458841 QAO458841:QBO458841 QKK458841:QLK458841 QUG458841:QVG458841 REC458841:RFC458841 RNY458841:ROY458841 RXU458841:RYU458841 SHQ458841:SIQ458841 SRM458841:SSM458841 TBI458841:TCI458841 TLE458841:TME458841 TVA458841:TWA458841 UEW458841:UFW458841 UOS458841:UPS458841 UYO458841:UZO458841 VIK458841:VJK458841 VSG458841:VTG458841 WCC458841:WDC458841 WLY458841:WMY458841 WVU458841:WWU458841 M524377:AM524377 JI524377:KI524377 TE524377:UE524377 ADA524377:AEA524377 AMW524377:ANW524377 AWS524377:AXS524377 BGO524377:BHO524377 BQK524377:BRK524377 CAG524377:CBG524377 CKC524377:CLC524377 CTY524377:CUY524377 DDU524377:DEU524377 DNQ524377:DOQ524377 DXM524377:DYM524377 EHI524377:EII524377 ERE524377:ESE524377 FBA524377:FCA524377 FKW524377:FLW524377 FUS524377:FVS524377 GEO524377:GFO524377 GOK524377:GPK524377 GYG524377:GZG524377 HIC524377:HJC524377 HRY524377:HSY524377 IBU524377:ICU524377 ILQ524377:IMQ524377 IVM524377:IWM524377 JFI524377:JGI524377 JPE524377:JQE524377 JZA524377:KAA524377 KIW524377:KJW524377 KSS524377:KTS524377 LCO524377:LDO524377 LMK524377:LNK524377 LWG524377:LXG524377 MGC524377:MHC524377 MPY524377:MQY524377 MZU524377:NAU524377 NJQ524377:NKQ524377 NTM524377:NUM524377 ODI524377:OEI524377 ONE524377:OOE524377 OXA524377:OYA524377 PGW524377:PHW524377 PQS524377:PRS524377 QAO524377:QBO524377 QKK524377:QLK524377 QUG524377:QVG524377 REC524377:RFC524377 RNY524377:ROY524377 RXU524377:RYU524377 SHQ524377:SIQ524377 SRM524377:SSM524377 TBI524377:TCI524377 TLE524377:TME524377 TVA524377:TWA524377 UEW524377:UFW524377 UOS524377:UPS524377 UYO524377:UZO524377 VIK524377:VJK524377 VSG524377:VTG524377 WCC524377:WDC524377 WLY524377:WMY524377 WVU524377:WWU524377 M589913:AM589913 JI589913:KI589913 TE589913:UE589913 ADA589913:AEA589913 AMW589913:ANW589913 AWS589913:AXS589913 BGO589913:BHO589913 BQK589913:BRK589913 CAG589913:CBG589913 CKC589913:CLC589913 CTY589913:CUY589913 DDU589913:DEU589913 DNQ589913:DOQ589913 DXM589913:DYM589913 EHI589913:EII589913 ERE589913:ESE589913 FBA589913:FCA589913 FKW589913:FLW589913 FUS589913:FVS589913 GEO589913:GFO589913 GOK589913:GPK589913 GYG589913:GZG589913 HIC589913:HJC589913 HRY589913:HSY589913 IBU589913:ICU589913 ILQ589913:IMQ589913 IVM589913:IWM589913 JFI589913:JGI589913 JPE589913:JQE589913 JZA589913:KAA589913 KIW589913:KJW589913 KSS589913:KTS589913 LCO589913:LDO589913 LMK589913:LNK589913 LWG589913:LXG589913 MGC589913:MHC589913 MPY589913:MQY589913 MZU589913:NAU589913 NJQ589913:NKQ589913 NTM589913:NUM589913 ODI589913:OEI589913 ONE589913:OOE589913 OXA589913:OYA589913 PGW589913:PHW589913 PQS589913:PRS589913 QAO589913:QBO589913 QKK589913:QLK589913 QUG589913:QVG589913 REC589913:RFC589913 RNY589913:ROY589913 RXU589913:RYU589913 SHQ589913:SIQ589913 SRM589913:SSM589913 TBI589913:TCI589913 TLE589913:TME589913 TVA589913:TWA589913 UEW589913:UFW589913 UOS589913:UPS589913 UYO589913:UZO589913 VIK589913:VJK589913 VSG589913:VTG589913 WCC589913:WDC589913 WLY589913:WMY589913 WVU589913:WWU589913 M655449:AM655449 JI655449:KI655449 TE655449:UE655449 ADA655449:AEA655449 AMW655449:ANW655449 AWS655449:AXS655449 BGO655449:BHO655449 BQK655449:BRK655449 CAG655449:CBG655449 CKC655449:CLC655449 CTY655449:CUY655449 DDU655449:DEU655449 DNQ655449:DOQ655449 DXM655449:DYM655449 EHI655449:EII655449 ERE655449:ESE655449 FBA655449:FCA655449 FKW655449:FLW655449 FUS655449:FVS655449 GEO655449:GFO655449 GOK655449:GPK655449 GYG655449:GZG655449 HIC655449:HJC655449 HRY655449:HSY655449 IBU655449:ICU655449 ILQ655449:IMQ655449 IVM655449:IWM655449 JFI655449:JGI655449 JPE655449:JQE655449 JZA655449:KAA655449 KIW655449:KJW655449 KSS655449:KTS655449 LCO655449:LDO655449 LMK655449:LNK655449 LWG655449:LXG655449 MGC655449:MHC655449 MPY655449:MQY655449 MZU655449:NAU655449 NJQ655449:NKQ655449 NTM655449:NUM655449 ODI655449:OEI655449 ONE655449:OOE655449 OXA655449:OYA655449 PGW655449:PHW655449 PQS655449:PRS655449 QAO655449:QBO655449 QKK655449:QLK655449 QUG655449:QVG655449 REC655449:RFC655449 RNY655449:ROY655449 RXU655449:RYU655449 SHQ655449:SIQ655449 SRM655449:SSM655449 TBI655449:TCI655449 TLE655449:TME655449 TVA655449:TWA655449 UEW655449:UFW655449 UOS655449:UPS655449 UYO655449:UZO655449 VIK655449:VJK655449 VSG655449:VTG655449 WCC655449:WDC655449 WLY655449:WMY655449 WVU655449:WWU655449 M720985:AM720985 JI720985:KI720985 TE720985:UE720985 ADA720985:AEA720985 AMW720985:ANW720985 AWS720985:AXS720985 BGO720985:BHO720985 BQK720985:BRK720985 CAG720985:CBG720985 CKC720985:CLC720985 CTY720985:CUY720985 DDU720985:DEU720985 DNQ720985:DOQ720985 DXM720985:DYM720985 EHI720985:EII720985 ERE720985:ESE720985 FBA720985:FCA720985 FKW720985:FLW720985 FUS720985:FVS720985 GEO720985:GFO720985 GOK720985:GPK720985 GYG720985:GZG720985 HIC720985:HJC720985 HRY720985:HSY720985 IBU720985:ICU720985 ILQ720985:IMQ720985 IVM720985:IWM720985 JFI720985:JGI720985 JPE720985:JQE720985 JZA720985:KAA720985 KIW720985:KJW720985 KSS720985:KTS720985 LCO720985:LDO720985 LMK720985:LNK720985 LWG720985:LXG720985 MGC720985:MHC720985 MPY720985:MQY720985 MZU720985:NAU720985 NJQ720985:NKQ720985 NTM720985:NUM720985 ODI720985:OEI720985 ONE720985:OOE720985 OXA720985:OYA720985 PGW720985:PHW720985 PQS720985:PRS720985 QAO720985:QBO720985 QKK720985:QLK720985 QUG720985:QVG720985 REC720985:RFC720985 RNY720985:ROY720985 RXU720985:RYU720985 SHQ720985:SIQ720985 SRM720985:SSM720985 TBI720985:TCI720985 TLE720985:TME720985 TVA720985:TWA720985 UEW720985:UFW720985 UOS720985:UPS720985 UYO720985:UZO720985 VIK720985:VJK720985 VSG720985:VTG720985 WCC720985:WDC720985 WLY720985:WMY720985 WVU720985:WWU720985 M786521:AM786521 JI786521:KI786521 TE786521:UE786521 ADA786521:AEA786521 AMW786521:ANW786521 AWS786521:AXS786521 BGO786521:BHO786521 BQK786521:BRK786521 CAG786521:CBG786521 CKC786521:CLC786521 CTY786521:CUY786521 DDU786521:DEU786521 DNQ786521:DOQ786521 DXM786521:DYM786521 EHI786521:EII786521 ERE786521:ESE786521 FBA786521:FCA786521 FKW786521:FLW786521 FUS786521:FVS786521 GEO786521:GFO786521 GOK786521:GPK786521 GYG786521:GZG786521 HIC786521:HJC786521 HRY786521:HSY786521 IBU786521:ICU786521 ILQ786521:IMQ786521 IVM786521:IWM786521 JFI786521:JGI786521 JPE786521:JQE786521 JZA786521:KAA786521 KIW786521:KJW786521 KSS786521:KTS786521 LCO786521:LDO786521 LMK786521:LNK786521 LWG786521:LXG786521 MGC786521:MHC786521 MPY786521:MQY786521 MZU786521:NAU786521 NJQ786521:NKQ786521 NTM786521:NUM786521 ODI786521:OEI786521 ONE786521:OOE786521 OXA786521:OYA786521 PGW786521:PHW786521 PQS786521:PRS786521 QAO786521:QBO786521 QKK786521:QLK786521 QUG786521:QVG786521 REC786521:RFC786521 RNY786521:ROY786521 RXU786521:RYU786521 SHQ786521:SIQ786521 SRM786521:SSM786521 TBI786521:TCI786521 TLE786521:TME786521 TVA786521:TWA786521 UEW786521:UFW786521 UOS786521:UPS786521 UYO786521:UZO786521 VIK786521:VJK786521 VSG786521:VTG786521 WCC786521:WDC786521 WLY786521:WMY786521 WVU786521:WWU786521 M852057:AM852057 JI852057:KI852057 TE852057:UE852057 ADA852057:AEA852057 AMW852057:ANW852057 AWS852057:AXS852057 BGO852057:BHO852057 BQK852057:BRK852057 CAG852057:CBG852057 CKC852057:CLC852057 CTY852057:CUY852057 DDU852057:DEU852057 DNQ852057:DOQ852057 DXM852057:DYM852057 EHI852057:EII852057 ERE852057:ESE852057 FBA852057:FCA852057 FKW852057:FLW852057 FUS852057:FVS852057 GEO852057:GFO852057 GOK852057:GPK852057 GYG852057:GZG852057 HIC852057:HJC852057 HRY852057:HSY852057 IBU852057:ICU852057 ILQ852057:IMQ852057 IVM852057:IWM852057 JFI852057:JGI852057 JPE852057:JQE852057 JZA852057:KAA852057 KIW852057:KJW852057 KSS852057:KTS852057 LCO852057:LDO852057 LMK852057:LNK852057 LWG852057:LXG852057 MGC852057:MHC852057 MPY852057:MQY852057 MZU852057:NAU852057 NJQ852057:NKQ852057 NTM852057:NUM852057 ODI852057:OEI852057 ONE852057:OOE852057 OXA852057:OYA852057 PGW852057:PHW852057 PQS852057:PRS852057 QAO852057:QBO852057 QKK852057:QLK852057 QUG852057:QVG852057 REC852057:RFC852057 RNY852057:ROY852057 RXU852057:RYU852057 SHQ852057:SIQ852057 SRM852057:SSM852057 TBI852057:TCI852057 TLE852057:TME852057 TVA852057:TWA852057 UEW852057:UFW852057 UOS852057:UPS852057 UYO852057:UZO852057 VIK852057:VJK852057 VSG852057:VTG852057 WCC852057:WDC852057 WLY852057:WMY852057 WVU852057:WWU852057 M917593:AM917593 JI917593:KI917593 TE917593:UE917593 ADA917593:AEA917593 AMW917593:ANW917593 AWS917593:AXS917593 BGO917593:BHO917593 BQK917593:BRK917593 CAG917593:CBG917593 CKC917593:CLC917593 CTY917593:CUY917593 DDU917593:DEU917593 DNQ917593:DOQ917593 DXM917593:DYM917593 EHI917593:EII917593 ERE917593:ESE917593 FBA917593:FCA917593 FKW917593:FLW917593 FUS917593:FVS917593 GEO917593:GFO917593 GOK917593:GPK917593 GYG917593:GZG917593 HIC917593:HJC917593 HRY917593:HSY917593 IBU917593:ICU917593 ILQ917593:IMQ917593 IVM917593:IWM917593 JFI917593:JGI917593 JPE917593:JQE917593 JZA917593:KAA917593 KIW917593:KJW917593 KSS917593:KTS917593 LCO917593:LDO917593 LMK917593:LNK917593 LWG917593:LXG917593 MGC917593:MHC917593 MPY917593:MQY917593 MZU917593:NAU917593 NJQ917593:NKQ917593 NTM917593:NUM917593 ODI917593:OEI917593 ONE917593:OOE917593 OXA917593:OYA917593 PGW917593:PHW917593 PQS917593:PRS917593 QAO917593:QBO917593 QKK917593:QLK917593 QUG917593:QVG917593 REC917593:RFC917593 RNY917593:ROY917593 RXU917593:RYU917593 SHQ917593:SIQ917593 SRM917593:SSM917593 TBI917593:TCI917593 TLE917593:TME917593 TVA917593:TWA917593 UEW917593:UFW917593 UOS917593:UPS917593 UYO917593:UZO917593 VIK917593:VJK917593 VSG917593:VTG917593 WCC917593:WDC917593 WLY917593:WMY917593 WVU917593:WWU917593 M983129:AM983129 JI983129:KI983129 TE983129:UE983129 ADA983129:AEA983129 AMW983129:ANW983129 AWS983129:AXS983129 BGO983129:BHO983129 BQK983129:BRK983129 CAG983129:CBG983129 CKC983129:CLC983129 CTY983129:CUY983129 DDU983129:DEU983129 DNQ983129:DOQ983129 DXM983129:DYM983129 EHI983129:EII983129 ERE983129:ESE983129 FBA983129:FCA983129 FKW983129:FLW983129 FUS983129:FVS983129 GEO983129:GFO983129 GOK983129:GPK983129 GYG983129:GZG983129 HIC983129:HJC983129 HRY983129:HSY983129 IBU983129:ICU983129 ILQ983129:IMQ983129 IVM983129:IWM983129 JFI983129:JGI983129 JPE983129:JQE983129 JZA983129:KAA983129 KIW983129:KJW983129 KSS983129:KTS983129 LCO983129:LDO983129 LMK983129:LNK983129 LWG983129:LXG983129 MGC983129:MHC983129 MPY983129:MQY983129 MZU983129:NAU983129 NJQ983129:NKQ983129 NTM983129:NUM983129 ODI983129:OEI983129 ONE983129:OOE983129 OXA983129:OYA983129 PGW983129:PHW983129 PQS983129:PRS983129 QAO983129:QBO983129 QKK983129:QLK983129 QUG983129:QVG983129 REC983129:RFC983129 RNY983129:ROY983129 RXU983129:RYU983129 SHQ983129:SIQ983129 SRM983129:SSM983129 TBI983129:TCI983129 TLE983129:TME983129 TVA983129:TWA983129 UEW983129:UFW983129 UOS983129:UPS983129 UYO983129:UZO983129 VIK983129:VJK983129 VSG983129:VTG983129 WCC983129:WDC983129 WLY983129:WMY983129 WVU983129:WWU983129 J92:L101 JF92:JH101 TB92:TD101 ACX92:ACZ101 AMT92:AMV101 AWP92:AWR101 BGL92:BGN101 BQH92:BQJ101 CAD92:CAF101 CJZ92:CKB101 CTV92:CTX101 DDR92:DDT101 DNN92:DNP101 DXJ92:DXL101 EHF92:EHH101 ERB92:ERD101 FAX92:FAZ101 FKT92:FKV101 FUP92:FUR101 GEL92:GEN101 GOH92:GOJ101 GYD92:GYF101 HHZ92:HIB101 HRV92:HRX101 IBR92:IBT101 ILN92:ILP101 IVJ92:IVL101 JFF92:JFH101 JPB92:JPD101 JYX92:JYZ101 KIT92:KIV101 KSP92:KSR101 LCL92:LCN101 LMH92:LMJ101 LWD92:LWF101 MFZ92:MGB101 MPV92:MPX101 MZR92:MZT101 NJN92:NJP101 NTJ92:NTL101 ODF92:ODH101 ONB92:OND101 OWX92:OWZ101 PGT92:PGV101 PQP92:PQR101 QAL92:QAN101 QKH92:QKJ101 QUD92:QUF101 RDZ92:REB101 RNV92:RNX101 RXR92:RXT101 SHN92:SHP101 SRJ92:SRL101 TBF92:TBH101 TLB92:TLD101 TUX92:TUZ101 UET92:UEV101 UOP92:UOR101 UYL92:UYN101 VIH92:VIJ101 VSD92:VSF101 WBZ92:WCB101 WLV92:WLX101 WVR92:WVT101 J65628:L65637 JF65628:JH65637 TB65628:TD65637 ACX65628:ACZ65637 AMT65628:AMV65637 AWP65628:AWR65637 BGL65628:BGN65637 BQH65628:BQJ65637 CAD65628:CAF65637 CJZ65628:CKB65637 CTV65628:CTX65637 DDR65628:DDT65637 DNN65628:DNP65637 DXJ65628:DXL65637 EHF65628:EHH65637 ERB65628:ERD65637 FAX65628:FAZ65637 FKT65628:FKV65637 FUP65628:FUR65637 GEL65628:GEN65637 GOH65628:GOJ65637 GYD65628:GYF65637 HHZ65628:HIB65637 HRV65628:HRX65637 IBR65628:IBT65637 ILN65628:ILP65637 IVJ65628:IVL65637 JFF65628:JFH65637 JPB65628:JPD65637 JYX65628:JYZ65637 KIT65628:KIV65637 KSP65628:KSR65637 LCL65628:LCN65637 LMH65628:LMJ65637 LWD65628:LWF65637 MFZ65628:MGB65637 MPV65628:MPX65637 MZR65628:MZT65637 NJN65628:NJP65637 NTJ65628:NTL65637 ODF65628:ODH65637 ONB65628:OND65637 OWX65628:OWZ65637 PGT65628:PGV65637 PQP65628:PQR65637 QAL65628:QAN65637 QKH65628:QKJ65637 QUD65628:QUF65637 RDZ65628:REB65637 RNV65628:RNX65637 RXR65628:RXT65637 SHN65628:SHP65637 SRJ65628:SRL65637 TBF65628:TBH65637 TLB65628:TLD65637 TUX65628:TUZ65637 UET65628:UEV65637 UOP65628:UOR65637 UYL65628:UYN65637 VIH65628:VIJ65637 VSD65628:VSF65637 WBZ65628:WCB65637 WLV65628:WLX65637 WVR65628:WVT65637 J131164:L131173 JF131164:JH131173 TB131164:TD131173 ACX131164:ACZ131173 AMT131164:AMV131173 AWP131164:AWR131173 BGL131164:BGN131173 BQH131164:BQJ131173 CAD131164:CAF131173 CJZ131164:CKB131173 CTV131164:CTX131173 DDR131164:DDT131173 DNN131164:DNP131173 DXJ131164:DXL131173 EHF131164:EHH131173 ERB131164:ERD131173 FAX131164:FAZ131173 FKT131164:FKV131173 FUP131164:FUR131173 GEL131164:GEN131173 GOH131164:GOJ131173 GYD131164:GYF131173 HHZ131164:HIB131173 HRV131164:HRX131173 IBR131164:IBT131173 ILN131164:ILP131173 IVJ131164:IVL131173 JFF131164:JFH131173 JPB131164:JPD131173 JYX131164:JYZ131173 KIT131164:KIV131173 KSP131164:KSR131173 LCL131164:LCN131173 LMH131164:LMJ131173 LWD131164:LWF131173 MFZ131164:MGB131173 MPV131164:MPX131173 MZR131164:MZT131173 NJN131164:NJP131173 NTJ131164:NTL131173 ODF131164:ODH131173 ONB131164:OND131173 OWX131164:OWZ131173 PGT131164:PGV131173 PQP131164:PQR131173 QAL131164:QAN131173 QKH131164:QKJ131173 QUD131164:QUF131173 RDZ131164:REB131173 RNV131164:RNX131173 RXR131164:RXT131173 SHN131164:SHP131173 SRJ131164:SRL131173 TBF131164:TBH131173 TLB131164:TLD131173 TUX131164:TUZ131173 UET131164:UEV131173 UOP131164:UOR131173 UYL131164:UYN131173 VIH131164:VIJ131173 VSD131164:VSF131173 WBZ131164:WCB131173 WLV131164:WLX131173 WVR131164:WVT131173 J196700:L196709 JF196700:JH196709 TB196700:TD196709 ACX196700:ACZ196709 AMT196700:AMV196709 AWP196700:AWR196709 BGL196700:BGN196709 BQH196700:BQJ196709 CAD196700:CAF196709 CJZ196700:CKB196709 CTV196700:CTX196709 DDR196700:DDT196709 DNN196700:DNP196709 DXJ196700:DXL196709 EHF196700:EHH196709 ERB196700:ERD196709 FAX196700:FAZ196709 FKT196700:FKV196709 FUP196700:FUR196709 GEL196700:GEN196709 GOH196700:GOJ196709 GYD196700:GYF196709 HHZ196700:HIB196709 HRV196700:HRX196709 IBR196700:IBT196709 ILN196700:ILP196709 IVJ196700:IVL196709 JFF196700:JFH196709 JPB196700:JPD196709 JYX196700:JYZ196709 KIT196700:KIV196709 KSP196700:KSR196709 LCL196700:LCN196709 LMH196700:LMJ196709 LWD196700:LWF196709 MFZ196700:MGB196709 MPV196700:MPX196709 MZR196700:MZT196709 NJN196700:NJP196709 NTJ196700:NTL196709 ODF196700:ODH196709 ONB196700:OND196709 OWX196700:OWZ196709 PGT196700:PGV196709 PQP196700:PQR196709 QAL196700:QAN196709 QKH196700:QKJ196709 QUD196700:QUF196709 RDZ196700:REB196709 RNV196700:RNX196709 RXR196700:RXT196709 SHN196700:SHP196709 SRJ196700:SRL196709 TBF196700:TBH196709 TLB196700:TLD196709 TUX196700:TUZ196709 UET196700:UEV196709 UOP196700:UOR196709 UYL196700:UYN196709 VIH196700:VIJ196709 VSD196700:VSF196709 WBZ196700:WCB196709 WLV196700:WLX196709 WVR196700:WVT196709 J262236:L262245 JF262236:JH262245 TB262236:TD262245 ACX262236:ACZ262245 AMT262236:AMV262245 AWP262236:AWR262245 BGL262236:BGN262245 BQH262236:BQJ262245 CAD262236:CAF262245 CJZ262236:CKB262245 CTV262236:CTX262245 DDR262236:DDT262245 DNN262236:DNP262245 DXJ262236:DXL262245 EHF262236:EHH262245 ERB262236:ERD262245 FAX262236:FAZ262245 FKT262236:FKV262245 FUP262236:FUR262245 GEL262236:GEN262245 GOH262236:GOJ262245 GYD262236:GYF262245 HHZ262236:HIB262245 HRV262236:HRX262245 IBR262236:IBT262245 ILN262236:ILP262245 IVJ262236:IVL262245 JFF262236:JFH262245 JPB262236:JPD262245 JYX262236:JYZ262245 KIT262236:KIV262245 KSP262236:KSR262245 LCL262236:LCN262245 LMH262236:LMJ262245 LWD262236:LWF262245 MFZ262236:MGB262245 MPV262236:MPX262245 MZR262236:MZT262245 NJN262236:NJP262245 NTJ262236:NTL262245 ODF262236:ODH262245 ONB262236:OND262245 OWX262236:OWZ262245 PGT262236:PGV262245 PQP262236:PQR262245 QAL262236:QAN262245 QKH262236:QKJ262245 QUD262236:QUF262245 RDZ262236:REB262245 RNV262236:RNX262245 RXR262236:RXT262245 SHN262236:SHP262245 SRJ262236:SRL262245 TBF262236:TBH262245 TLB262236:TLD262245 TUX262236:TUZ262245 UET262236:UEV262245 UOP262236:UOR262245 UYL262236:UYN262245 VIH262236:VIJ262245 VSD262236:VSF262245 WBZ262236:WCB262245 WLV262236:WLX262245 WVR262236:WVT262245 J327772:L327781 JF327772:JH327781 TB327772:TD327781 ACX327772:ACZ327781 AMT327772:AMV327781 AWP327772:AWR327781 BGL327772:BGN327781 BQH327772:BQJ327781 CAD327772:CAF327781 CJZ327772:CKB327781 CTV327772:CTX327781 DDR327772:DDT327781 DNN327772:DNP327781 DXJ327772:DXL327781 EHF327772:EHH327781 ERB327772:ERD327781 FAX327772:FAZ327781 FKT327772:FKV327781 FUP327772:FUR327781 GEL327772:GEN327781 GOH327772:GOJ327781 GYD327772:GYF327781 HHZ327772:HIB327781 HRV327772:HRX327781 IBR327772:IBT327781 ILN327772:ILP327781 IVJ327772:IVL327781 JFF327772:JFH327781 JPB327772:JPD327781 JYX327772:JYZ327781 KIT327772:KIV327781 KSP327772:KSR327781 LCL327772:LCN327781 LMH327772:LMJ327781 LWD327772:LWF327781 MFZ327772:MGB327781 MPV327772:MPX327781 MZR327772:MZT327781 NJN327772:NJP327781 NTJ327772:NTL327781 ODF327772:ODH327781 ONB327772:OND327781 OWX327772:OWZ327781 PGT327772:PGV327781 PQP327772:PQR327781 QAL327772:QAN327781 QKH327772:QKJ327781 QUD327772:QUF327781 RDZ327772:REB327781 RNV327772:RNX327781 RXR327772:RXT327781 SHN327772:SHP327781 SRJ327772:SRL327781 TBF327772:TBH327781 TLB327772:TLD327781 TUX327772:TUZ327781 UET327772:UEV327781 UOP327772:UOR327781 UYL327772:UYN327781 VIH327772:VIJ327781 VSD327772:VSF327781 WBZ327772:WCB327781 WLV327772:WLX327781 WVR327772:WVT327781 J393308:L393317 JF393308:JH393317 TB393308:TD393317 ACX393308:ACZ393317 AMT393308:AMV393317 AWP393308:AWR393317 BGL393308:BGN393317 BQH393308:BQJ393317 CAD393308:CAF393317 CJZ393308:CKB393317 CTV393308:CTX393317 DDR393308:DDT393317 DNN393308:DNP393317 DXJ393308:DXL393317 EHF393308:EHH393317 ERB393308:ERD393317 FAX393308:FAZ393317 FKT393308:FKV393317 FUP393308:FUR393317 GEL393308:GEN393317 GOH393308:GOJ393317 GYD393308:GYF393317 HHZ393308:HIB393317 HRV393308:HRX393317 IBR393308:IBT393317 ILN393308:ILP393317 IVJ393308:IVL393317 JFF393308:JFH393317 JPB393308:JPD393317 JYX393308:JYZ393317 KIT393308:KIV393317 KSP393308:KSR393317 LCL393308:LCN393317 LMH393308:LMJ393317 LWD393308:LWF393317 MFZ393308:MGB393317 MPV393308:MPX393317 MZR393308:MZT393317 NJN393308:NJP393317 NTJ393308:NTL393317 ODF393308:ODH393317 ONB393308:OND393317 OWX393308:OWZ393317 PGT393308:PGV393317 PQP393308:PQR393317 QAL393308:QAN393317 QKH393308:QKJ393317 QUD393308:QUF393317 RDZ393308:REB393317 RNV393308:RNX393317 RXR393308:RXT393317 SHN393308:SHP393317 SRJ393308:SRL393317 TBF393308:TBH393317 TLB393308:TLD393317 TUX393308:TUZ393317 UET393308:UEV393317 UOP393308:UOR393317 UYL393308:UYN393317 VIH393308:VIJ393317 VSD393308:VSF393317 WBZ393308:WCB393317 WLV393308:WLX393317 WVR393308:WVT393317 J458844:L458853 JF458844:JH458853 TB458844:TD458853 ACX458844:ACZ458853 AMT458844:AMV458853 AWP458844:AWR458853 BGL458844:BGN458853 BQH458844:BQJ458853 CAD458844:CAF458853 CJZ458844:CKB458853 CTV458844:CTX458853 DDR458844:DDT458853 DNN458844:DNP458853 DXJ458844:DXL458853 EHF458844:EHH458853 ERB458844:ERD458853 FAX458844:FAZ458853 FKT458844:FKV458853 FUP458844:FUR458853 GEL458844:GEN458853 GOH458844:GOJ458853 GYD458844:GYF458853 HHZ458844:HIB458853 HRV458844:HRX458853 IBR458844:IBT458853 ILN458844:ILP458853 IVJ458844:IVL458853 JFF458844:JFH458853 JPB458844:JPD458853 JYX458844:JYZ458853 KIT458844:KIV458853 KSP458844:KSR458853 LCL458844:LCN458853 LMH458844:LMJ458853 LWD458844:LWF458853 MFZ458844:MGB458853 MPV458844:MPX458853 MZR458844:MZT458853 NJN458844:NJP458853 NTJ458844:NTL458853 ODF458844:ODH458853 ONB458844:OND458853 OWX458844:OWZ458853 PGT458844:PGV458853 PQP458844:PQR458853 QAL458844:QAN458853 QKH458844:QKJ458853 QUD458844:QUF458853 RDZ458844:REB458853 RNV458844:RNX458853 RXR458844:RXT458853 SHN458844:SHP458853 SRJ458844:SRL458853 TBF458844:TBH458853 TLB458844:TLD458853 TUX458844:TUZ458853 UET458844:UEV458853 UOP458844:UOR458853 UYL458844:UYN458853 VIH458844:VIJ458853 VSD458844:VSF458853 WBZ458844:WCB458853 WLV458844:WLX458853 WVR458844:WVT458853 J524380:L524389 JF524380:JH524389 TB524380:TD524389 ACX524380:ACZ524389 AMT524380:AMV524389 AWP524380:AWR524389 BGL524380:BGN524389 BQH524380:BQJ524389 CAD524380:CAF524389 CJZ524380:CKB524389 CTV524380:CTX524389 DDR524380:DDT524389 DNN524380:DNP524389 DXJ524380:DXL524389 EHF524380:EHH524389 ERB524380:ERD524389 FAX524380:FAZ524389 FKT524380:FKV524389 FUP524380:FUR524389 GEL524380:GEN524389 GOH524380:GOJ524389 GYD524380:GYF524389 HHZ524380:HIB524389 HRV524380:HRX524389 IBR524380:IBT524389 ILN524380:ILP524389 IVJ524380:IVL524389 JFF524380:JFH524389 JPB524380:JPD524389 JYX524380:JYZ524389 KIT524380:KIV524389 KSP524380:KSR524389 LCL524380:LCN524389 LMH524380:LMJ524389 LWD524380:LWF524389 MFZ524380:MGB524389 MPV524380:MPX524389 MZR524380:MZT524389 NJN524380:NJP524389 NTJ524380:NTL524389 ODF524380:ODH524389 ONB524380:OND524389 OWX524380:OWZ524389 PGT524380:PGV524389 PQP524380:PQR524389 QAL524380:QAN524389 QKH524380:QKJ524389 QUD524380:QUF524389 RDZ524380:REB524389 RNV524380:RNX524389 RXR524380:RXT524389 SHN524380:SHP524389 SRJ524380:SRL524389 TBF524380:TBH524389 TLB524380:TLD524389 TUX524380:TUZ524389 UET524380:UEV524389 UOP524380:UOR524389 UYL524380:UYN524389 VIH524380:VIJ524389 VSD524380:VSF524389 WBZ524380:WCB524389 WLV524380:WLX524389 WVR524380:WVT524389 J589916:L589925 JF589916:JH589925 TB589916:TD589925 ACX589916:ACZ589925 AMT589916:AMV589925 AWP589916:AWR589925 BGL589916:BGN589925 BQH589916:BQJ589925 CAD589916:CAF589925 CJZ589916:CKB589925 CTV589916:CTX589925 DDR589916:DDT589925 DNN589916:DNP589925 DXJ589916:DXL589925 EHF589916:EHH589925 ERB589916:ERD589925 FAX589916:FAZ589925 FKT589916:FKV589925 FUP589916:FUR589925 GEL589916:GEN589925 GOH589916:GOJ589925 GYD589916:GYF589925 HHZ589916:HIB589925 HRV589916:HRX589925 IBR589916:IBT589925 ILN589916:ILP589925 IVJ589916:IVL589925 JFF589916:JFH589925 JPB589916:JPD589925 JYX589916:JYZ589925 KIT589916:KIV589925 KSP589916:KSR589925 LCL589916:LCN589925 LMH589916:LMJ589925 LWD589916:LWF589925 MFZ589916:MGB589925 MPV589916:MPX589925 MZR589916:MZT589925 NJN589916:NJP589925 NTJ589916:NTL589925 ODF589916:ODH589925 ONB589916:OND589925 OWX589916:OWZ589925 PGT589916:PGV589925 PQP589916:PQR589925 QAL589916:QAN589925 QKH589916:QKJ589925 QUD589916:QUF589925 RDZ589916:REB589925 RNV589916:RNX589925 RXR589916:RXT589925 SHN589916:SHP589925 SRJ589916:SRL589925 TBF589916:TBH589925 TLB589916:TLD589925 TUX589916:TUZ589925 UET589916:UEV589925 UOP589916:UOR589925 UYL589916:UYN589925 VIH589916:VIJ589925 VSD589916:VSF589925 WBZ589916:WCB589925 WLV589916:WLX589925 WVR589916:WVT589925 J655452:L655461 JF655452:JH655461 TB655452:TD655461 ACX655452:ACZ655461 AMT655452:AMV655461 AWP655452:AWR655461 BGL655452:BGN655461 BQH655452:BQJ655461 CAD655452:CAF655461 CJZ655452:CKB655461 CTV655452:CTX655461 DDR655452:DDT655461 DNN655452:DNP655461 DXJ655452:DXL655461 EHF655452:EHH655461 ERB655452:ERD655461 FAX655452:FAZ655461 FKT655452:FKV655461 FUP655452:FUR655461 GEL655452:GEN655461 GOH655452:GOJ655461 GYD655452:GYF655461 HHZ655452:HIB655461 HRV655452:HRX655461 IBR655452:IBT655461 ILN655452:ILP655461 IVJ655452:IVL655461 JFF655452:JFH655461 JPB655452:JPD655461 JYX655452:JYZ655461 KIT655452:KIV655461 KSP655452:KSR655461 LCL655452:LCN655461 LMH655452:LMJ655461 LWD655452:LWF655461 MFZ655452:MGB655461 MPV655452:MPX655461 MZR655452:MZT655461 NJN655452:NJP655461 NTJ655452:NTL655461 ODF655452:ODH655461 ONB655452:OND655461 OWX655452:OWZ655461 PGT655452:PGV655461 PQP655452:PQR655461 QAL655452:QAN655461 QKH655452:QKJ655461 QUD655452:QUF655461 RDZ655452:REB655461 RNV655452:RNX655461 RXR655452:RXT655461 SHN655452:SHP655461 SRJ655452:SRL655461 TBF655452:TBH655461 TLB655452:TLD655461 TUX655452:TUZ655461 UET655452:UEV655461 UOP655452:UOR655461 UYL655452:UYN655461 VIH655452:VIJ655461 VSD655452:VSF655461 WBZ655452:WCB655461 WLV655452:WLX655461 WVR655452:WVT655461 J720988:L720997 JF720988:JH720997 TB720988:TD720997 ACX720988:ACZ720997 AMT720988:AMV720997 AWP720988:AWR720997 BGL720988:BGN720997 BQH720988:BQJ720997 CAD720988:CAF720997 CJZ720988:CKB720997 CTV720988:CTX720997 DDR720988:DDT720997 DNN720988:DNP720997 DXJ720988:DXL720997 EHF720988:EHH720997 ERB720988:ERD720997 FAX720988:FAZ720997 FKT720988:FKV720997 FUP720988:FUR720997 GEL720988:GEN720997 GOH720988:GOJ720997 GYD720988:GYF720997 HHZ720988:HIB720997 HRV720988:HRX720997 IBR720988:IBT720997 ILN720988:ILP720997 IVJ720988:IVL720997 JFF720988:JFH720997 JPB720988:JPD720997 JYX720988:JYZ720997 KIT720988:KIV720997 KSP720988:KSR720997 LCL720988:LCN720997 LMH720988:LMJ720997 LWD720988:LWF720997 MFZ720988:MGB720997 MPV720988:MPX720997 MZR720988:MZT720997 NJN720988:NJP720997 NTJ720988:NTL720997 ODF720988:ODH720997 ONB720988:OND720997 OWX720988:OWZ720997 PGT720988:PGV720997 PQP720988:PQR720997 QAL720988:QAN720997 QKH720988:QKJ720997 QUD720988:QUF720997 RDZ720988:REB720997 RNV720988:RNX720997 RXR720988:RXT720997 SHN720988:SHP720997 SRJ720988:SRL720997 TBF720988:TBH720997 TLB720988:TLD720997 TUX720988:TUZ720997 UET720988:UEV720997 UOP720988:UOR720997 UYL720988:UYN720997 VIH720988:VIJ720997 VSD720988:VSF720997 WBZ720988:WCB720997 WLV720988:WLX720997 WVR720988:WVT720997 J786524:L786533 JF786524:JH786533 TB786524:TD786533 ACX786524:ACZ786533 AMT786524:AMV786533 AWP786524:AWR786533 BGL786524:BGN786533 BQH786524:BQJ786533 CAD786524:CAF786533 CJZ786524:CKB786533 CTV786524:CTX786533 DDR786524:DDT786533 DNN786524:DNP786533 DXJ786524:DXL786533 EHF786524:EHH786533 ERB786524:ERD786533 FAX786524:FAZ786533 FKT786524:FKV786533 FUP786524:FUR786533 GEL786524:GEN786533 GOH786524:GOJ786533 GYD786524:GYF786533 HHZ786524:HIB786533 HRV786524:HRX786533 IBR786524:IBT786533 ILN786524:ILP786533 IVJ786524:IVL786533 JFF786524:JFH786533 JPB786524:JPD786533 JYX786524:JYZ786533 KIT786524:KIV786533 KSP786524:KSR786533 LCL786524:LCN786533 LMH786524:LMJ786533 LWD786524:LWF786533 MFZ786524:MGB786533 MPV786524:MPX786533 MZR786524:MZT786533 NJN786524:NJP786533 NTJ786524:NTL786533 ODF786524:ODH786533 ONB786524:OND786533 OWX786524:OWZ786533 PGT786524:PGV786533 PQP786524:PQR786533 QAL786524:QAN786533 QKH786524:QKJ786533 QUD786524:QUF786533 RDZ786524:REB786533 RNV786524:RNX786533 RXR786524:RXT786533 SHN786524:SHP786533 SRJ786524:SRL786533 TBF786524:TBH786533 TLB786524:TLD786533 TUX786524:TUZ786533 UET786524:UEV786533 UOP786524:UOR786533 UYL786524:UYN786533 VIH786524:VIJ786533 VSD786524:VSF786533 WBZ786524:WCB786533 WLV786524:WLX786533 WVR786524:WVT786533 J852060:L852069 JF852060:JH852069 TB852060:TD852069 ACX852060:ACZ852069 AMT852060:AMV852069 AWP852060:AWR852069 BGL852060:BGN852069 BQH852060:BQJ852069 CAD852060:CAF852069 CJZ852060:CKB852069 CTV852060:CTX852069 DDR852060:DDT852069 DNN852060:DNP852069 DXJ852060:DXL852069 EHF852060:EHH852069 ERB852060:ERD852069 FAX852060:FAZ852069 FKT852060:FKV852069 FUP852060:FUR852069 GEL852060:GEN852069 GOH852060:GOJ852069 GYD852060:GYF852069 HHZ852060:HIB852069 HRV852060:HRX852069 IBR852060:IBT852069 ILN852060:ILP852069 IVJ852060:IVL852069 JFF852060:JFH852069 JPB852060:JPD852069 JYX852060:JYZ852069 KIT852060:KIV852069 KSP852060:KSR852069 LCL852060:LCN852069 LMH852060:LMJ852069 LWD852060:LWF852069 MFZ852060:MGB852069 MPV852060:MPX852069 MZR852060:MZT852069 NJN852060:NJP852069 NTJ852060:NTL852069 ODF852060:ODH852069 ONB852060:OND852069 OWX852060:OWZ852069 PGT852060:PGV852069 PQP852060:PQR852069 QAL852060:QAN852069 QKH852060:QKJ852069 QUD852060:QUF852069 RDZ852060:REB852069 RNV852060:RNX852069 RXR852060:RXT852069 SHN852060:SHP852069 SRJ852060:SRL852069 TBF852060:TBH852069 TLB852060:TLD852069 TUX852060:TUZ852069 UET852060:UEV852069 UOP852060:UOR852069 UYL852060:UYN852069 VIH852060:VIJ852069 VSD852060:VSF852069 WBZ852060:WCB852069 WLV852060:WLX852069 WVR852060:WVT852069 J917596:L917605 JF917596:JH917605 TB917596:TD917605 ACX917596:ACZ917605 AMT917596:AMV917605 AWP917596:AWR917605 BGL917596:BGN917605 BQH917596:BQJ917605 CAD917596:CAF917605 CJZ917596:CKB917605 CTV917596:CTX917605 DDR917596:DDT917605 DNN917596:DNP917605 DXJ917596:DXL917605 EHF917596:EHH917605 ERB917596:ERD917605 FAX917596:FAZ917605 FKT917596:FKV917605 FUP917596:FUR917605 GEL917596:GEN917605 GOH917596:GOJ917605 GYD917596:GYF917605 HHZ917596:HIB917605 HRV917596:HRX917605 IBR917596:IBT917605 ILN917596:ILP917605 IVJ917596:IVL917605 JFF917596:JFH917605 JPB917596:JPD917605 JYX917596:JYZ917605 KIT917596:KIV917605 KSP917596:KSR917605 LCL917596:LCN917605 LMH917596:LMJ917605 LWD917596:LWF917605 MFZ917596:MGB917605 MPV917596:MPX917605 MZR917596:MZT917605 NJN917596:NJP917605 NTJ917596:NTL917605 ODF917596:ODH917605 ONB917596:OND917605 OWX917596:OWZ917605 PGT917596:PGV917605 PQP917596:PQR917605 QAL917596:QAN917605 QKH917596:QKJ917605 QUD917596:QUF917605 RDZ917596:REB917605 RNV917596:RNX917605 RXR917596:RXT917605 SHN917596:SHP917605 SRJ917596:SRL917605 TBF917596:TBH917605 TLB917596:TLD917605 TUX917596:TUZ917605 UET917596:UEV917605 UOP917596:UOR917605 UYL917596:UYN917605 VIH917596:VIJ917605 VSD917596:VSF917605 WBZ917596:WCB917605 WLV917596:WLX917605 WVR917596:WVT917605 J983132:L983141 JF983132:JH983141 TB983132:TD983141 ACX983132:ACZ983141 AMT983132:AMV983141 AWP983132:AWR983141 BGL983132:BGN983141 BQH983132:BQJ983141 CAD983132:CAF983141 CJZ983132:CKB983141 CTV983132:CTX983141 DDR983132:DDT983141 DNN983132:DNP983141 DXJ983132:DXL983141 EHF983132:EHH983141 ERB983132:ERD983141 FAX983132:FAZ983141 FKT983132:FKV983141 FUP983132:FUR983141 GEL983132:GEN983141 GOH983132:GOJ983141 GYD983132:GYF983141 HHZ983132:HIB983141 HRV983132:HRX983141 IBR983132:IBT983141 ILN983132:ILP983141 IVJ983132:IVL983141 JFF983132:JFH983141 JPB983132:JPD983141 JYX983132:JYZ983141 KIT983132:KIV983141 KSP983132:KSR983141 LCL983132:LCN983141 LMH983132:LMJ983141 LWD983132:LWF983141 MFZ983132:MGB983141 MPV983132:MPX983141 MZR983132:MZT983141 NJN983132:NJP983141 NTJ983132:NTL983141 ODF983132:ODH983141 ONB983132:OND983141 OWX983132:OWZ983141 PGT983132:PGV983141 PQP983132:PQR983141 QAL983132:QAN983141 QKH983132:QKJ983141 QUD983132:QUF983141 RDZ983132:REB983141 RNV983132:RNX983141 RXR983132:RXT983141 SHN983132:SHP983141 SRJ983132:SRL983141 TBF983132:TBH983141 TLB983132:TLD983141 TUX983132:TUZ983141 UET983132:UEV983141 UOP983132:UOR983141 UYL983132:UYN983141 VIH983132:VIJ983141 VSD983132:VSF983141 WBZ983132:WCB983141 WLV983132:WLX983141 WVR983132:WVT983141 J88:L89 JF88:JH89 TB88:TD89 ACX88:ACZ89 AMT88:AMV89 AWP88:AWR89 BGL88:BGN89 BQH88:BQJ89 CAD88:CAF89 CJZ88:CKB89 CTV88:CTX89 DDR88:DDT89 DNN88:DNP89 DXJ88:DXL89 EHF88:EHH89 ERB88:ERD89 FAX88:FAZ89 FKT88:FKV89 FUP88:FUR89 GEL88:GEN89 GOH88:GOJ89 GYD88:GYF89 HHZ88:HIB89 HRV88:HRX89 IBR88:IBT89 ILN88:ILP89 IVJ88:IVL89 JFF88:JFH89 JPB88:JPD89 JYX88:JYZ89 KIT88:KIV89 KSP88:KSR89 LCL88:LCN89 LMH88:LMJ89 LWD88:LWF89 MFZ88:MGB89 MPV88:MPX89 MZR88:MZT89 NJN88:NJP89 NTJ88:NTL89 ODF88:ODH89 ONB88:OND89 OWX88:OWZ89 PGT88:PGV89 PQP88:PQR89 QAL88:QAN89 QKH88:QKJ89 QUD88:QUF89 RDZ88:REB89 RNV88:RNX89 RXR88:RXT89 SHN88:SHP89 SRJ88:SRL89 TBF88:TBH89 TLB88:TLD89 TUX88:TUZ89 UET88:UEV89 UOP88:UOR89 UYL88:UYN89 VIH88:VIJ89 VSD88:VSF89 WBZ88:WCB89 WLV88:WLX89 WVR88:WVT89 J65624:L65625 JF65624:JH65625 TB65624:TD65625 ACX65624:ACZ65625 AMT65624:AMV65625 AWP65624:AWR65625 BGL65624:BGN65625 BQH65624:BQJ65625 CAD65624:CAF65625 CJZ65624:CKB65625 CTV65624:CTX65625 DDR65624:DDT65625 DNN65624:DNP65625 DXJ65624:DXL65625 EHF65624:EHH65625 ERB65624:ERD65625 FAX65624:FAZ65625 FKT65624:FKV65625 FUP65624:FUR65625 GEL65624:GEN65625 GOH65624:GOJ65625 GYD65624:GYF65625 HHZ65624:HIB65625 HRV65624:HRX65625 IBR65624:IBT65625 ILN65624:ILP65625 IVJ65624:IVL65625 JFF65624:JFH65625 JPB65624:JPD65625 JYX65624:JYZ65625 KIT65624:KIV65625 KSP65624:KSR65625 LCL65624:LCN65625 LMH65624:LMJ65625 LWD65624:LWF65625 MFZ65624:MGB65625 MPV65624:MPX65625 MZR65624:MZT65625 NJN65624:NJP65625 NTJ65624:NTL65625 ODF65624:ODH65625 ONB65624:OND65625 OWX65624:OWZ65625 PGT65624:PGV65625 PQP65624:PQR65625 QAL65624:QAN65625 QKH65624:QKJ65625 QUD65624:QUF65625 RDZ65624:REB65625 RNV65624:RNX65625 RXR65624:RXT65625 SHN65624:SHP65625 SRJ65624:SRL65625 TBF65624:TBH65625 TLB65624:TLD65625 TUX65624:TUZ65625 UET65624:UEV65625 UOP65624:UOR65625 UYL65624:UYN65625 VIH65624:VIJ65625 VSD65624:VSF65625 WBZ65624:WCB65625 WLV65624:WLX65625 WVR65624:WVT65625 J131160:L131161 JF131160:JH131161 TB131160:TD131161 ACX131160:ACZ131161 AMT131160:AMV131161 AWP131160:AWR131161 BGL131160:BGN131161 BQH131160:BQJ131161 CAD131160:CAF131161 CJZ131160:CKB131161 CTV131160:CTX131161 DDR131160:DDT131161 DNN131160:DNP131161 DXJ131160:DXL131161 EHF131160:EHH131161 ERB131160:ERD131161 FAX131160:FAZ131161 FKT131160:FKV131161 FUP131160:FUR131161 GEL131160:GEN131161 GOH131160:GOJ131161 GYD131160:GYF131161 HHZ131160:HIB131161 HRV131160:HRX131161 IBR131160:IBT131161 ILN131160:ILP131161 IVJ131160:IVL131161 JFF131160:JFH131161 JPB131160:JPD131161 JYX131160:JYZ131161 KIT131160:KIV131161 KSP131160:KSR131161 LCL131160:LCN131161 LMH131160:LMJ131161 LWD131160:LWF131161 MFZ131160:MGB131161 MPV131160:MPX131161 MZR131160:MZT131161 NJN131160:NJP131161 NTJ131160:NTL131161 ODF131160:ODH131161 ONB131160:OND131161 OWX131160:OWZ131161 PGT131160:PGV131161 PQP131160:PQR131161 QAL131160:QAN131161 QKH131160:QKJ131161 QUD131160:QUF131161 RDZ131160:REB131161 RNV131160:RNX131161 RXR131160:RXT131161 SHN131160:SHP131161 SRJ131160:SRL131161 TBF131160:TBH131161 TLB131160:TLD131161 TUX131160:TUZ131161 UET131160:UEV131161 UOP131160:UOR131161 UYL131160:UYN131161 VIH131160:VIJ131161 VSD131160:VSF131161 WBZ131160:WCB131161 WLV131160:WLX131161 WVR131160:WVT131161 J196696:L196697 JF196696:JH196697 TB196696:TD196697 ACX196696:ACZ196697 AMT196696:AMV196697 AWP196696:AWR196697 BGL196696:BGN196697 BQH196696:BQJ196697 CAD196696:CAF196697 CJZ196696:CKB196697 CTV196696:CTX196697 DDR196696:DDT196697 DNN196696:DNP196697 DXJ196696:DXL196697 EHF196696:EHH196697 ERB196696:ERD196697 FAX196696:FAZ196697 FKT196696:FKV196697 FUP196696:FUR196697 GEL196696:GEN196697 GOH196696:GOJ196697 GYD196696:GYF196697 HHZ196696:HIB196697 HRV196696:HRX196697 IBR196696:IBT196697 ILN196696:ILP196697 IVJ196696:IVL196697 JFF196696:JFH196697 JPB196696:JPD196697 JYX196696:JYZ196697 KIT196696:KIV196697 KSP196696:KSR196697 LCL196696:LCN196697 LMH196696:LMJ196697 LWD196696:LWF196697 MFZ196696:MGB196697 MPV196696:MPX196697 MZR196696:MZT196697 NJN196696:NJP196697 NTJ196696:NTL196697 ODF196696:ODH196697 ONB196696:OND196697 OWX196696:OWZ196697 PGT196696:PGV196697 PQP196696:PQR196697 QAL196696:QAN196697 QKH196696:QKJ196697 QUD196696:QUF196697 RDZ196696:REB196697 RNV196696:RNX196697 RXR196696:RXT196697 SHN196696:SHP196697 SRJ196696:SRL196697 TBF196696:TBH196697 TLB196696:TLD196697 TUX196696:TUZ196697 UET196696:UEV196697 UOP196696:UOR196697 UYL196696:UYN196697 VIH196696:VIJ196697 VSD196696:VSF196697 WBZ196696:WCB196697 WLV196696:WLX196697 WVR196696:WVT196697 J262232:L262233 JF262232:JH262233 TB262232:TD262233 ACX262232:ACZ262233 AMT262232:AMV262233 AWP262232:AWR262233 BGL262232:BGN262233 BQH262232:BQJ262233 CAD262232:CAF262233 CJZ262232:CKB262233 CTV262232:CTX262233 DDR262232:DDT262233 DNN262232:DNP262233 DXJ262232:DXL262233 EHF262232:EHH262233 ERB262232:ERD262233 FAX262232:FAZ262233 FKT262232:FKV262233 FUP262232:FUR262233 GEL262232:GEN262233 GOH262232:GOJ262233 GYD262232:GYF262233 HHZ262232:HIB262233 HRV262232:HRX262233 IBR262232:IBT262233 ILN262232:ILP262233 IVJ262232:IVL262233 JFF262232:JFH262233 JPB262232:JPD262233 JYX262232:JYZ262233 KIT262232:KIV262233 KSP262232:KSR262233 LCL262232:LCN262233 LMH262232:LMJ262233 LWD262232:LWF262233 MFZ262232:MGB262233 MPV262232:MPX262233 MZR262232:MZT262233 NJN262232:NJP262233 NTJ262232:NTL262233 ODF262232:ODH262233 ONB262232:OND262233 OWX262232:OWZ262233 PGT262232:PGV262233 PQP262232:PQR262233 QAL262232:QAN262233 QKH262232:QKJ262233 QUD262232:QUF262233 RDZ262232:REB262233 RNV262232:RNX262233 RXR262232:RXT262233 SHN262232:SHP262233 SRJ262232:SRL262233 TBF262232:TBH262233 TLB262232:TLD262233 TUX262232:TUZ262233 UET262232:UEV262233 UOP262232:UOR262233 UYL262232:UYN262233 VIH262232:VIJ262233 VSD262232:VSF262233 WBZ262232:WCB262233 WLV262232:WLX262233 WVR262232:WVT262233 J327768:L327769 JF327768:JH327769 TB327768:TD327769 ACX327768:ACZ327769 AMT327768:AMV327769 AWP327768:AWR327769 BGL327768:BGN327769 BQH327768:BQJ327769 CAD327768:CAF327769 CJZ327768:CKB327769 CTV327768:CTX327769 DDR327768:DDT327769 DNN327768:DNP327769 DXJ327768:DXL327769 EHF327768:EHH327769 ERB327768:ERD327769 FAX327768:FAZ327769 FKT327768:FKV327769 FUP327768:FUR327769 GEL327768:GEN327769 GOH327768:GOJ327769 GYD327768:GYF327769 HHZ327768:HIB327769 HRV327768:HRX327769 IBR327768:IBT327769 ILN327768:ILP327769 IVJ327768:IVL327769 JFF327768:JFH327769 JPB327768:JPD327769 JYX327768:JYZ327769 KIT327768:KIV327769 KSP327768:KSR327769 LCL327768:LCN327769 LMH327768:LMJ327769 LWD327768:LWF327769 MFZ327768:MGB327769 MPV327768:MPX327769 MZR327768:MZT327769 NJN327768:NJP327769 NTJ327768:NTL327769 ODF327768:ODH327769 ONB327768:OND327769 OWX327768:OWZ327769 PGT327768:PGV327769 PQP327768:PQR327769 QAL327768:QAN327769 QKH327768:QKJ327769 QUD327768:QUF327769 RDZ327768:REB327769 RNV327768:RNX327769 RXR327768:RXT327769 SHN327768:SHP327769 SRJ327768:SRL327769 TBF327768:TBH327769 TLB327768:TLD327769 TUX327768:TUZ327769 UET327768:UEV327769 UOP327768:UOR327769 UYL327768:UYN327769 VIH327768:VIJ327769 VSD327768:VSF327769 WBZ327768:WCB327769 WLV327768:WLX327769 WVR327768:WVT327769 J393304:L393305 JF393304:JH393305 TB393304:TD393305 ACX393304:ACZ393305 AMT393304:AMV393305 AWP393304:AWR393305 BGL393304:BGN393305 BQH393304:BQJ393305 CAD393304:CAF393305 CJZ393304:CKB393305 CTV393304:CTX393305 DDR393304:DDT393305 DNN393304:DNP393305 DXJ393304:DXL393305 EHF393304:EHH393305 ERB393304:ERD393305 FAX393304:FAZ393305 FKT393304:FKV393305 FUP393304:FUR393305 GEL393304:GEN393305 GOH393304:GOJ393305 GYD393304:GYF393305 HHZ393304:HIB393305 HRV393304:HRX393305 IBR393304:IBT393305 ILN393304:ILP393305 IVJ393304:IVL393305 JFF393304:JFH393305 JPB393304:JPD393305 JYX393304:JYZ393305 KIT393304:KIV393305 KSP393304:KSR393305 LCL393304:LCN393305 LMH393304:LMJ393305 LWD393304:LWF393305 MFZ393304:MGB393305 MPV393304:MPX393305 MZR393304:MZT393305 NJN393304:NJP393305 NTJ393304:NTL393305 ODF393304:ODH393305 ONB393304:OND393305 OWX393304:OWZ393305 PGT393304:PGV393305 PQP393304:PQR393305 QAL393304:QAN393305 QKH393304:QKJ393305 QUD393304:QUF393305 RDZ393304:REB393305 RNV393304:RNX393305 RXR393304:RXT393305 SHN393304:SHP393305 SRJ393304:SRL393305 TBF393304:TBH393305 TLB393304:TLD393305 TUX393304:TUZ393305 UET393304:UEV393305 UOP393304:UOR393305 UYL393304:UYN393305 VIH393304:VIJ393305 VSD393304:VSF393305 WBZ393304:WCB393305 WLV393304:WLX393305 WVR393304:WVT393305 J458840:L458841 JF458840:JH458841 TB458840:TD458841 ACX458840:ACZ458841 AMT458840:AMV458841 AWP458840:AWR458841 BGL458840:BGN458841 BQH458840:BQJ458841 CAD458840:CAF458841 CJZ458840:CKB458841 CTV458840:CTX458841 DDR458840:DDT458841 DNN458840:DNP458841 DXJ458840:DXL458841 EHF458840:EHH458841 ERB458840:ERD458841 FAX458840:FAZ458841 FKT458840:FKV458841 FUP458840:FUR458841 GEL458840:GEN458841 GOH458840:GOJ458841 GYD458840:GYF458841 HHZ458840:HIB458841 HRV458840:HRX458841 IBR458840:IBT458841 ILN458840:ILP458841 IVJ458840:IVL458841 JFF458840:JFH458841 JPB458840:JPD458841 JYX458840:JYZ458841 KIT458840:KIV458841 KSP458840:KSR458841 LCL458840:LCN458841 LMH458840:LMJ458841 LWD458840:LWF458841 MFZ458840:MGB458841 MPV458840:MPX458841 MZR458840:MZT458841 NJN458840:NJP458841 NTJ458840:NTL458841 ODF458840:ODH458841 ONB458840:OND458841 OWX458840:OWZ458841 PGT458840:PGV458841 PQP458840:PQR458841 QAL458840:QAN458841 QKH458840:QKJ458841 QUD458840:QUF458841 RDZ458840:REB458841 RNV458840:RNX458841 RXR458840:RXT458841 SHN458840:SHP458841 SRJ458840:SRL458841 TBF458840:TBH458841 TLB458840:TLD458841 TUX458840:TUZ458841 UET458840:UEV458841 UOP458840:UOR458841 UYL458840:UYN458841 VIH458840:VIJ458841 VSD458840:VSF458841 WBZ458840:WCB458841 WLV458840:WLX458841 WVR458840:WVT458841 J524376:L524377 JF524376:JH524377 TB524376:TD524377 ACX524376:ACZ524377 AMT524376:AMV524377 AWP524376:AWR524377 BGL524376:BGN524377 BQH524376:BQJ524377 CAD524376:CAF524377 CJZ524376:CKB524377 CTV524376:CTX524377 DDR524376:DDT524377 DNN524376:DNP524377 DXJ524376:DXL524377 EHF524376:EHH524377 ERB524376:ERD524377 FAX524376:FAZ524377 FKT524376:FKV524377 FUP524376:FUR524377 GEL524376:GEN524377 GOH524376:GOJ524377 GYD524376:GYF524377 HHZ524376:HIB524377 HRV524376:HRX524377 IBR524376:IBT524377 ILN524376:ILP524377 IVJ524376:IVL524377 JFF524376:JFH524377 JPB524376:JPD524377 JYX524376:JYZ524377 KIT524376:KIV524377 KSP524376:KSR524377 LCL524376:LCN524377 LMH524376:LMJ524377 LWD524376:LWF524377 MFZ524376:MGB524377 MPV524376:MPX524377 MZR524376:MZT524377 NJN524376:NJP524377 NTJ524376:NTL524377 ODF524376:ODH524377 ONB524376:OND524377 OWX524376:OWZ524377 PGT524376:PGV524377 PQP524376:PQR524377 QAL524376:QAN524377 QKH524376:QKJ524377 QUD524376:QUF524377 RDZ524376:REB524377 RNV524376:RNX524377 RXR524376:RXT524377 SHN524376:SHP524377 SRJ524376:SRL524377 TBF524376:TBH524377 TLB524376:TLD524377 TUX524376:TUZ524377 UET524376:UEV524377 UOP524376:UOR524377 UYL524376:UYN524377 VIH524376:VIJ524377 VSD524376:VSF524377 WBZ524376:WCB524377 WLV524376:WLX524377 WVR524376:WVT524377 J589912:L589913 JF589912:JH589913 TB589912:TD589913 ACX589912:ACZ589913 AMT589912:AMV589913 AWP589912:AWR589913 BGL589912:BGN589913 BQH589912:BQJ589913 CAD589912:CAF589913 CJZ589912:CKB589913 CTV589912:CTX589913 DDR589912:DDT589913 DNN589912:DNP589913 DXJ589912:DXL589913 EHF589912:EHH589913 ERB589912:ERD589913 FAX589912:FAZ589913 FKT589912:FKV589913 FUP589912:FUR589913 GEL589912:GEN589913 GOH589912:GOJ589913 GYD589912:GYF589913 HHZ589912:HIB589913 HRV589912:HRX589913 IBR589912:IBT589913 ILN589912:ILP589913 IVJ589912:IVL589913 JFF589912:JFH589913 JPB589912:JPD589913 JYX589912:JYZ589913 KIT589912:KIV589913 KSP589912:KSR589913 LCL589912:LCN589913 LMH589912:LMJ589913 LWD589912:LWF589913 MFZ589912:MGB589913 MPV589912:MPX589913 MZR589912:MZT589913 NJN589912:NJP589913 NTJ589912:NTL589913 ODF589912:ODH589913 ONB589912:OND589913 OWX589912:OWZ589913 PGT589912:PGV589913 PQP589912:PQR589913 QAL589912:QAN589913 QKH589912:QKJ589913 QUD589912:QUF589913 RDZ589912:REB589913 RNV589912:RNX589913 RXR589912:RXT589913 SHN589912:SHP589913 SRJ589912:SRL589913 TBF589912:TBH589913 TLB589912:TLD589913 TUX589912:TUZ589913 UET589912:UEV589913 UOP589912:UOR589913 UYL589912:UYN589913 VIH589912:VIJ589913 VSD589912:VSF589913 WBZ589912:WCB589913 WLV589912:WLX589913 WVR589912:WVT589913 J655448:L655449 JF655448:JH655449 TB655448:TD655449 ACX655448:ACZ655449 AMT655448:AMV655449 AWP655448:AWR655449 BGL655448:BGN655449 BQH655448:BQJ655449 CAD655448:CAF655449 CJZ655448:CKB655449 CTV655448:CTX655449 DDR655448:DDT655449 DNN655448:DNP655449 DXJ655448:DXL655449 EHF655448:EHH655449 ERB655448:ERD655449 FAX655448:FAZ655449 FKT655448:FKV655449 FUP655448:FUR655449 GEL655448:GEN655449 GOH655448:GOJ655449 GYD655448:GYF655449 HHZ655448:HIB655449 HRV655448:HRX655449 IBR655448:IBT655449 ILN655448:ILP655449 IVJ655448:IVL655449 JFF655448:JFH655449 JPB655448:JPD655449 JYX655448:JYZ655449 KIT655448:KIV655449 KSP655448:KSR655449 LCL655448:LCN655449 LMH655448:LMJ655449 LWD655448:LWF655449 MFZ655448:MGB655449 MPV655448:MPX655449 MZR655448:MZT655449 NJN655448:NJP655449 NTJ655448:NTL655449 ODF655448:ODH655449 ONB655448:OND655449 OWX655448:OWZ655449 PGT655448:PGV655449 PQP655448:PQR655449 QAL655448:QAN655449 QKH655448:QKJ655449 QUD655448:QUF655449 RDZ655448:REB655449 RNV655448:RNX655449 RXR655448:RXT655449 SHN655448:SHP655449 SRJ655448:SRL655449 TBF655448:TBH655449 TLB655448:TLD655449 TUX655448:TUZ655449 UET655448:UEV655449 UOP655448:UOR655449 UYL655448:UYN655449 VIH655448:VIJ655449 VSD655448:VSF655449 WBZ655448:WCB655449 WLV655448:WLX655449 WVR655448:WVT655449 J720984:L720985 JF720984:JH720985 TB720984:TD720985 ACX720984:ACZ720985 AMT720984:AMV720985 AWP720984:AWR720985 BGL720984:BGN720985 BQH720984:BQJ720985 CAD720984:CAF720985 CJZ720984:CKB720985 CTV720984:CTX720985 DDR720984:DDT720985 DNN720984:DNP720985 DXJ720984:DXL720985 EHF720984:EHH720985 ERB720984:ERD720985 FAX720984:FAZ720985 FKT720984:FKV720985 FUP720984:FUR720985 GEL720984:GEN720985 GOH720984:GOJ720985 GYD720984:GYF720985 HHZ720984:HIB720985 HRV720984:HRX720985 IBR720984:IBT720985 ILN720984:ILP720985 IVJ720984:IVL720985 JFF720984:JFH720985 JPB720984:JPD720985 JYX720984:JYZ720985 KIT720984:KIV720985 KSP720984:KSR720985 LCL720984:LCN720985 LMH720984:LMJ720985 LWD720984:LWF720985 MFZ720984:MGB720985 MPV720984:MPX720985 MZR720984:MZT720985 NJN720984:NJP720985 NTJ720984:NTL720985 ODF720984:ODH720985 ONB720984:OND720985 OWX720984:OWZ720985 PGT720984:PGV720985 PQP720984:PQR720985 QAL720984:QAN720985 QKH720984:QKJ720985 QUD720984:QUF720985 RDZ720984:REB720985 RNV720984:RNX720985 RXR720984:RXT720985 SHN720984:SHP720985 SRJ720984:SRL720985 TBF720984:TBH720985 TLB720984:TLD720985 TUX720984:TUZ720985 UET720984:UEV720985 UOP720984:UOR720985 UYL720984:UYN720985 VIH720984:VIJ720985 VSD720984:VSF720985 WBZ720984:WCB720985 WLV720984:WLX720985 WVR720984:WVT720985 J786520:L786521 JF786520:JH786521 TB786520:TD786521 ACX786520:ACZ786521 AMT786520:AMV786521 AWP786520:AWR786521 BGL786520:BGN786521 BQH786520:BQJ786521 CAD786520:CAF786521 CJZ786520:CKB786521 CTV786520:CTX786521 DDR786520:DDT786521 DNN786520:DNP786521 DXJ786520:DXL786521 EHF786520:EHH786521 ERB786520:ERD786521 FAX786520:FAZ786521 FKT786520:FKV786521 FUP786520:FUR786521 GEL786520:GEN786521 GOH786520:GOJ786521 GYD786520:GYF786521 HHZ786520:HIB786521 HRV786520:HRX786521 IBR786520:IBT786521 ILN786520:ILP786521 IVJ786520:IVL786521 JFF786520:JFH786521 JPB786520:JPD786521 JYX786520:JYZ786521 KIT786520:KIV786521 KSP786520:KSR786521 LCL786520:LCN786521 LMH786520:LMJ786521 LWD786520:LWF786521 MFZ786520:MGB786521 MPV786520:MPX786521 MZR786520:MZT786521 NJN786520:NJP786521 NTJ786520:NTL786521 ODF786520:ODH786521 ONB786520:OND786521 OWX786520:OWZ786521 PGT786520:PGV786521 PQP786520:PQR786521 QAL786520:QAN786521 QKH786520:QKJ786521 QUD786520:QUF786521 RDZ786520:REB786521 RNV786520:RNX786521 RXR786520:RXT786521 SHN786520:SHP786521 SRJ786520:SRL786521 TBF786520:TBH786521 TLB786520:TLD786521 TUX786520:TUZ786521 UET786520:UEV786521 UOP786520:UOR786521 UYL786520:UYN786521 VIH786520:VIJ786521 VSD786520:VSF786521 WBZ786520:WCB786521 WLV786520:WLX786521 WVR786520:WVT786521 J852056:L852057 JF852056:JH852057 TB852056:TD852057 ACX852056:ACZ852057 AMT852056:AMV852057 AWP852056:AWR852057 BGL852056:BGN852057 BQH852056:BQJ852057 CAD852056:CAF852057 CJZ852056:CKB852057 CTV852056:CTX852057 DDR852056:DDT852057 DNN852056:DNP852057 DXJ852056:DXL852057 EHF852056:EHH852057 ERB852056:ERD852057 FAX852056:FAZ852057 FKT852056:FKV852057 FUP852056:FUR852057 GEL852056:GEN852057 GOH852056:GOJ852057 GYD852056:GYF852057 HHZ852056:HIB852057 HRV852056:HRX852057 IBR852056:IBT852057 ILN852056:ILP852057 IVJ852056:IVL852057 JFF852056:JFH852057 JPB852056:JPD852057 JYX852056:JYZ852057 KIT852056:KIV852057 KSP852056:KSR852057 LCL852056:LCN852057 LMH852056:LMJ852057 LWD852056:LWF852057 MFZ852056:MGB852057 MPV852056:MPX852057 MZR852056:MZT852057 NJN852056:NJP852057 NTJ852056:NTL852057 ODF852056:ODH852057 ONB852056:OND852057 OWX852056:OWZ852057 PGT852056:PGV852057 PQP852056:PQR852057 QAL852056:QAN852057 QKH852056:QKJ852057 QUD852056:QUF852057 RDZ852056:REB852057 RNV852056:RNX852057 RXR852056:RXT852057 SHN852056:SHP852057 SRJ852056:SRL852057 TBF852056:TBH852057 TLB852056:TLD852057 TUX852056:TUZ852057 UET852056:UEV852057 UOP852056:UOR852057 UYL852056:UYN852057 VIH852056:VIJ852057 VSD852056:VSF852057 WBZ852056:WCB852057 WLV852056:WLX852057 WVR852056:WVT852057 J917592:L917593 JF917592:JH917593 TB917592:TD917593 ACX917592:ACZ917593 AMT917592:AMV917593 AWP917592:AWR917593 BGL917592:BGN917593 BQH917592:BQJ917593 CAD917592:CAF917593 CJZ917592:CKB917593 CTV917592:CTX917593 DDR917592:DDT917593 DNN917592:DNP917593 DXJ917592:DXL917593 EHF917592:EHH917593 ERB917592:ERD917593 FAX917592:FAZ917593 FKT917592:FKV917593 FUP917592:FUR917593 GEL917592:GEN917593 GOH917592:GOJ917593 GYD917592:GYF917593 HHZ917592:HIB917593 HRV917592:HRX917593 IBR917592:IBT917593 ILN917592:ILP917593 IVJ917592:IVL917593 JFF917592:JFH917593 JPB917592:JPD917593 JYX917592:JYZ917593 KIT917592:KIV917593 KSP917592:KSR917593 LCL917592:LCN917593 LMH917592:LMJ917593 LWD917592:LWF917593 MFZ917592:MGB917593 MPV917592:MPX917593 MZR917592:MZT917593 NJN917592:NJP917593 NTJ917592:NTL917593 ODF917592:ODH917593 ONB917592:OND917593 OWX917592:OWZ917593 PGT917592:PGV917593 PQP917592:PQR917593 QAL917592:QAN917593 QKH917592:QKJ917593 QUD917592:QUF917593 RDZ917592:REB917593 RNV917592:RNX917593 RXR917592:RXT917593 SHN917592:SHP917593 SRJ917592:SRL917593 TBF917592:TBH917593 TLB917592:TLD917593 TUX917592:TUZ917593 UET917592:UEV917593 UOP917592:UOR917593 UYL917592:UYN917593 VIH917592:VIJ917593 VSD917592:VSF917593 WBZ917592:WCB917593 WLV917592:WLX917593 WVR917592:WVT917593 J983128:L983129 JF983128:JH983129 TB983128:TD983129 ACX983128:ACZ983129 AMT983128:AMV983129 AWP983128:AWR983129 BGL983128:BGN983129 BQH983128:BQJ983129 CAD983128:CAF983129 CJZ983128:CKB983129 CTV983128:CTX983129 DDR983128:DDT983129 DNN983128:DNP983129 DXJ983128:DXL983129 EHF983128:EHH983129 ERB983128:ERD983129 FAX983128:FAZ983129 FKT983128:FKV983129 FUP983128:FUR983129 GEL983128:GEN983129 GOH983128:GOJ983129 GYD983128:GYF983129 HHZ983128:HIB983129 HRV983128:HRX983129 IBR983128:IBT983129 ILN983128:ILP983129 IVJ983128:IVL983129 JFF983128:JFH983129 JPB983128:JPD983129 JYX983128:JYZ983129 KIT983128:KIV983129 KSP983128:KSR983129 LCL983128:LCN983129 LMH983128:LMJ983129 LWD983128:LWF983129 MFZ983128:MGB983129 MPV983128:MPX983129 MZR983128:MZT983129 NJN983128:NJP983129 NTJ983128:NTL983129 ODF983128:ODH983129 ONB983128:OND983129 OWX983128:OWZ983129 PGT983128:PGV983129 PQP983128:PQR983129 QAL983128:QAN983129 QKH983128:QKJ983129 QUD983128:QUF983129 RDZ983128:REB983129 RNV983128:RNX983129 RXR983128:RXT983129 SHN983128:SHP983129 SRJ983128:SRL983129 TBF983128:TBH983129 TLB983128:TLD983129 TUX983128:TUZ983129 UET983128:UEV983129 UOP983128:UOR983129 UYL983128:UYN983129 VIH983128:VIJ983129 VSD983128:VSF983129 WBZ983128:WCB983129 WLV983128:WLX983129 WVR983128:WVT983129 AP101:BI101 KL101:LE101 UH101:VA101 AED101:AEW101 ANZ101:AOS101 AXV101:AYO101 BHR101:BIK101 BRN101:BSG101 CBJ101:CCC101 CLF101:CLY101 CVB101:CVU101 DEX101:DFQ101 DOT101:DPM101 DYP101:DZI101 EIL101:EJE101 ESH101:ETA101 FCD101:FCW101 FLZ101:FMS101 FVV101:FWO101 GFR101:GGK101 GPN101:GQG101 GZJ101:HAC101 HJF101:HJY101 HTB101:HTU101 ICX101:IDQ101 IMT101:INM101 IWP101:IXI101 JGL101:JHE101 JQH101:JRA101 KAD101:KAW101 KJZ101:KKS101 KTV101:KUO101 LDR101:LEK101 LNN101:LOG101 LXJ101:LYC101 MHF101:MHY101 MRB101:MRU101 NAX101:NBQ101 NKT101:NLM101 NUP101:NVI101 OEL101:OFE101 OOH101:OPA101 OYD101:OYW101 PHZ101:PIS101 PRV101:PSO101 QBR101:QCK101 QLN101:QMG101 QVJ101:QWC101 RFF101:RFY101 RPB101:RPU101 RYX101:RZQ101 SIT101:SJM101 SSP101:STI101 TCL101:TDE101 TMH101:TNA101 TWD101:TWW101 UFZ101:UGS101 UPV101:UQO101 UZR101:VAK101 VJN101:VKG101 VTJ101:VUC101 WDF101:WDY101 WNB101:WNU101 WWX101:WXQ101 AP65637:BI65637 KL65637:LE65637 UH65637:VA65637 AED65637:AEW65637 ANZ65637:AOS65637 AXV65637:AYO65637 BHR65637:BIK65637 BRN65637:BSG65637 CBJ65637:CCC65637 CLF65637:CLY65637 CVB65637:CVU65637 DEX65637:DFQ65637 DOT65637:DPM65637 DYP65637:DZI65637 EIL65637:EJE65637 ESH65637:ETA65637 FCD65637:FCW65637 FLZ65637:FMS65637 FVV65637:FWO65637 GFR65637:GGK65637 GPN65637:GQG65637 GZJ65637:HAC65637 HJF65637:HJY65637 HTB65637:HTU65637 ICX65637:IDQ65637 IMT65637:INM65637 IWP65637:IXI65637 JGL65637:JHE65637 JQH65637:JRA65637 KAD65637:KAW65637 KJZ65637:KKS65637 KTV65637:KUO65637 LDR65637:LEK65637 LNN65637:LOG65637 LXJ65637:LYC65637 MHF65637:MHY65637 MRB65637:MRU65637 NAX65637:NBQ65637 NKT65637:NLM65637 NUP65637:NVI65637 OEL65637:OFE65637 OOH65637:OPA65637 OYD65637:OYW65637 PHZ65637:PIS65637 PRV65637:PSO65637 QBR65637:QCK65637 QLN65637:QMG65637 QVJ65637:QWC65637 RFF65637:RFY65637 RPB65637:RPU65637 RYX65637:RZQ65637 SIT65637:SJM65637 SSP65637:STI65637 TCL65637:TDE65637 TMH65637:TNA65637 TWD65637:TWW65637 UFZ65637:UGS65637 UPV65637:UQO65637 UZR65637:VAK65637 VJN65637:VKG65637 VTJ65637:VUC65637 WDF65637:WDY65637 WNB65637:WNU65637 WWX65637:WXQ65637 AP131173:BI131173 KL131173:LE131173 UH131173:VA131173 AED131173:AEW131173 ANZ131173:AOS131173 AXV131173:AYO131173 BHR131173:BIK131173 BRN131173:BSG131173 CBJ131173:CCC131173 CLF131173:CLY131173 CVB131173:CVU131173 DEX131173:DFQ131173 DOT131173:DPM131173 DYP131173:DZI131173 EIL131173:EJE131173 ESH131173:ETA131173 FCD131173:FCW131173 FLZ131173:FMS131173 FVV131173:FWO131173 GFR131173:GGK131173 GPN131173:GQG131173 GZJ131173:HAC131173 HJF131173:HJY131173 HTB131173:HTU131173 ICX131173:IDQ131173 IMT131173:INM131173 IWP131173:IXI131173 JGL131173:JHE131173 JQH131173:JRA131173 KAD131173:KAW131173 KJZ131173:KKS131173 KTV131173:KUO131173 LDR131173:LEK131173 LNN131173:LOG131173 LXJ131173:LYC131173 MHF131173:MHY131173 MRB131173:MRU131173 NAX131173:NBQ131173 NKT131173:NLM131173 NUP131173:NVI131173 OEL131173:OFE131173 OOH131173:OPA131173 OYD131173:OYW131173 PHZ131173:PIS131173 PRV131173:PSO131173 QBR131173:QCK131173 QLN131173:QMG131173 QVJ131173:QWC131173 RFF131173:RFY131173 RPB131173:RPU131173 RYX131173:RZQ131173 SIT131173:SJM131173 SSP131173:STI131173 TCL131173:TDE131173 TMH131173:TNA131173 TWD131173:TWW131173 UFZ131173:UGS131173 UPV131173:UQO131173 UZR131173:VAK131173 VJN131173:VKG131173 VTJ131173:VUC131173 WDF131173:WDY131173 WNB131173:WNU131173 WWX131173:WXQ131173 AP196709:BI196709 KL196709:LE196709 UH196709:VA196709 AED196709:AEW196709 ANZ196709:AOS196709 AXV196709:AYO196709 BHR196709:BIK196709 BRN196709:BSG196709 CBJ196709:CCC196709 CLF196709:CLY196709 CVB196709:CVU196709 DEX196709:DFQ196709 DOT196709:DPM196709 DYP196709:DZI196709 EIL196709:EJE196709 ESH196709:ETA196709 FCD196709:FCW196709 FLZ196709:FMS196709 FVV196709:FWO196709 GFR196709:GGK196709 GPN196709:GQG196709 GZJ196709:HAC196709 HJF196709:HJY196709 HTB196709:HTU196709 ICX196709:IDQ196709 IMT196709:INM196709 IWP196709:IXI196709 JGL196709:JHE196709 JQH196709:JRA196709 KAD196709:KAW196709 KJZ196709:KKS196709 KTV196709:KUO196709 LDR196709:LEK196709 LNN196709:LOG196709 LXJ196709:LYC196709 MHF196709:MHY196709 MRB196709:MRU196709 NAX196709:NBQ196709 NKT196709:NLM196709 NUP196709:NVI196709 OEL196709:OFE196709 OOH196709:OPA196709 OYD196709:OYW196709 PHZ196709:PIS196709 PRV196709:PSO196709 QBR196709:QCK196709 QLN196709:QMG196709 QVJ196709:QWC196709 RFF196709:RFY196709 RPB196709:RPU196709 RYX196709:RZQ196709 SIT196709:SJM196709 SSP196709:STI196709 TCL196709:TDE196709 TMH196709:TNA196709 TWD196709:TWW196709 UFZ196709:UGS196709 UPV196709:UQO196709 UZR196709:VAK196709 VJN196709:VKG196709 VTJ196709:VUC196709 WDF196709:WDY196709 WNB196709:WNU196709 WWX196709:WXQ196709 AP262245:BI262245 KL262245:LE262245 UH262245:VA262245 AED262245:AEW262245 ANZ262245:AOS262245 AXV262245:AYO262245 BHR262245:BIK262245 BRN262245:BSG262245 CBJ262245:CCC262245 CLF262245:CLY262245 CVB262245:CVU262245 DEX262245:DFQ262245 DOT262245:DPM262245 DYP262245:DZI262245 EIL262245:EJE262245 ESH262245:ETA262245 FCD262245:FCW262245 FLZ262245:FMS262245 FVV262245:FWO262245 GFR262245:GGK262245 GPN262245:GQG262245 GZJ262245:HAC262245 HJF262245:HJY262245 HTB262245:HTU262245 ICX262245:IDQ262245 IMT262245:INM262245 IWP262245:IXI262245 JGL262245:JHE262245 JQH262245:JRA262245 KAD262245:KAW262245 KJZ262245:KKS262245 KTV262245:KUO262245 LDR262245:LEK262245 LNN262245:LOG262245 LXJ262245:LYC262245 MHF262245:MHY262245 MRB262245:MRU262245 NAX262245:NBQ262245 NKT262245:NLM262245 NUP262245:NVI262245 OEL262245:OFE262245 OOH262245:OPA262245 OYD262245:OYW262245 PHZ262245:PIS262245 PRV262245:PSO262245 QBR262245:QCK262245 QLN262245:QMG262245 QVJ262245:QWC262245 RFF262245:RFY262245 RPB262245:RPU262245 RYX262245:RZQ262245 SIT262245:SJM262245 SSP262245:STI262245 TCL262245:TDE262245 TMH262245:TNA262245 TWD262245:TWW262245 UFZ262245:UGS262245 UPV262245:UQO262245 UZR262245:VAK262245 VJN262245:VKG262245 VTJ262245:VUC262245 WDF262245:WDY262245 WNB262245:WNU262245 WWX262245:WXQ262245 AP327781:BI327781 KL327781:LE327781 UH327781:VA327781 AED327781:AEW327781 ANZ327781:AOS327781 AXV327781:AYO327781 BHR327781:BIK327781 BRN327781:BSG327781 CBJ327781:CCC327781 CLF327781:CLY327781 CVB327781:CVU327781 DEX327781:DFQ327781 DOT327781:DPM327781 DYP327781:DZI327781 EIL327781:EJE327781 ESH327781:ETA327781 FCD327781:FCW327781 FLZ327781:FMS327781 FVV327781:FWO327781 GFR327781:GGK327781 GPN327781:GQG327781 GZJ327781:HAC327781 HJF327781:HJY327781 HTB327781:HTU327781 ICX327781:IDQ327781 IMT327781:INM327781 IWP327781:IXI327781 JGL327781:JHE327781 JQH327781:JRA327781 KAD327781:KAW327781 KJZ327781:KKS327781 KTV327781:KUO327781 LDR327781:LEK327781 LNN327781:LOG327781 LXJ327781:LYC327781 MHF327781:MHY327781 MRB327781:MRU327781 NAX327781:NBQ327781 NKT327781:NLM327781 NUP327781:NVI327781 OEL327781:OFE327781 OOH327781:OPA327781 OYD327781:OYW327781 PHZ327781:PIS327781 PRV327781:PSO327781 QBR327781:QCK327781 QLN327781:QMG327781 QVJ327781:QWC327781 RFF327781:RFY327781 RPB327781:RPU327781 RYX327781:RZQ327781 SIT327781:SJM327781 SSP327781:STI327781 TCL327781:TDE327781 TMH327781:TNA327781 TWD327781:TWW327781 UFZ327781:UGS327781 UPV327781:UQO327781 UZR327781:VAK327781 VJN327781:VKG327781 VTJ327781:VUC327781 WDF327781:WDY327781 WNB327781:WNU327781 WWX327781:WXQ327781 AP393317:BI393317 KL393317:LE393317 UH393317:VA393317 AED393317:AEW393317 ANZ393317:AOS393317 AXV393317:AYO393317 BHR393317:BIK393317 BRN393317:BSG393317 CBJ393317:CCC393317 CLF393317:CLY393317 CVB393317:CVU393317 DEX393317:DFQ393317 DOT393317:DPM393317 DYP393317:DZI393317 EIL393317:EJE393317 ESH393317:ETA393317 FCD393317:FCW393317 FLZ393317:FMS393317 FVV393317:FWO393317 GFR393317:GGK393317 GPN393317:GQG393317 GZJ393317:HAC393317 HJF393317:HJY393317 HTB393317:HTU393317 ICX393317:IDQ393317 IMT393317:INM393317 IWP393317:IXI393317 JGL393317:JHE393317 JQH393317:JRA393317 KAD393317:KAW393317 KJZ393317:KKS393317 KTV393317:KUO393317 LDR393317:LEK393317 LNN393317:LOG393317 LXJ393317:LYC393317 MHF393317:MHY393317 MRB393317:MRU393317 NAX393317:NBQ393317 NKT393317:NLM393317 NUP393317:NVI393317 OEL393317:OFE393317 OOH393317:OPA393317 OYD393317:OYW393317 PHZ393317:PIS393317 PRV393317:PSO393317 QBR393317:QCK393317 QLN393317:QMG393317 QVJ393317:QWC393317 RFF393317:RFY393317 RPB393317:RPU393317 RYX393317:RZQ393317 SIT393317:SJM393317 SSP393317:STI393317 TCL393317:TDE393317 TMH393317:TNA393317 TWD393317:TWW393317 UFZ393317:UGS393317 UPV393317:UQO393317 UZR393317:VAK393317 VJN393317:VKG393317 VTJ393317:VUC393317 WDF393317:WDY393317 WNB393317:WNU393317 WWX393317:WXQ393317 AP458853:BI458853 KL458853:LE458853 UH458853:VA458853 AED458853:AEW458853 ANZ458853:AOS458853 AXV458853:AYO458853 BHR458853:BIK458853 BRN458853:BSG458853 CBJ458853:CCC458853 CLF458853:CLY458853 CVB458853:CVU458853 DEX458853:DFQ458853 DOT458853:DPM458853 DYP458853:DZI458853 EIL458853:EJE458853 ESH458853:ETA458853 FCD458853:FCW458853 FLZ458853:FMS458853 FVV458853:FWO458853 GFR458853:GGK458853 GPN458853:GQG458853 GZJ458853:HAC458853 HJF458853:HJY458853 HTB458853:HTU458853 ICX458853:IDQ458853 IMT458853:INM458853 IWP458853:IXI458853 JGL458853:JHE458853 JQH458853:JRA458853 KAD458853:KAW458853 KJZ458853:KKS458853 KTV458853:KUO458853 LDR458853:LEK458853 LNN458853:LOG458853 LXJ458853:LYC458853 MHF458853:MHY458853 MRB458853:MRU458853 NAX458853:NBQ458853 NKT458853:NLM458853 NUP458853:NVI458853 OEL458853:OFE458853 OOH458853:OPA458853 OYD458853:OYW458853 PHZ458853:PIS458853 PRV458853:PSO458853 QBR458853:QCK458853 QLN458853:QMG458853 QVJ458853:QWC458853 RFF458853:RFY458853 RPB458853:RPU458853 RYX458853:RZQ458853 SIT458853:SJM458853 SSP458853:STI458853 TCL458853:TDE458853 TMH458853:TNA458853 TWD458853:TWW458853 UFZ458853:UGS458853 UPV458853:UQO458853 UZR458853:VAK458853 VJN458853:VKG458853 VTJ458853:VUC458853 WDF458853:WDY458853 WNB458853:WNU458853 WWX458853:WXQ458853 AP524389:BI524389 KL524389:LE524389 UH524389:VA524389 AED524389:AEW524389 ANZ524389:AOS524389 AXV524389:AYO524389 BHR524389:BIK524389 BRN524389:BSG524389 CBJ524389:CCC524389 CLF524389:CLY524389 CVB524389:CVU524389 DEX524389:DFQ524389 DOT524389:DPM524389 DYP524389:DZI524389 EIL524389:EJE524389 ESH524389:ETA524389 FCD524389:FCW524389 FLZ524389:FMS524389 FVV524389:FWO524389 GFR524389:GGK524389 GPN524389:GQG524389 GZJ524389:HAC524389 HJF524389:HJY524389 HTB524389:HTU524389 ICX524389:IDQ524389 IMT524389:INM524389 IWP524389:IXI524389 JGL524389:JHE524389 JQH524389:JRA524389 KAD524389:KAW524389 KJZ524389:KKS524389 KTV524389:KUO524389 LDR524389:LEK524389 LNN524389:LOG524389 LXJ524389:LYC524389 MHF524389:MHY524389 MRB524389:MRU524389 NAX524389:NBQ524389 NKT524389:NLM524389 NUP524389:NVI524389 OEL524389:OFE524389 OOH524389:OPA524389 OYD524389:OYW524389 PHZ524389:PIS524389 PRV524389:PSO524389 QBR524389:QCK524389 QLN524389:QMG524389 QVJ524389:QWC524389 RFF524389:RFY524389 RPB524389:RPU524389 RYX524389:RZQ524389 SIT524389:SJM524389 SSP524389:STI524389 TCL524389:TDE524389 TMH524389:TNA524389 TWD524389:TWW524389 UFZ524389:UGS524389 UPV524389:UQO524389 UZR524389:VAK524389 VJN524389:VKG524389 VTJ524389:VUC524389 WDF524389:WDY524389 WNB524389:WNU524389 WWX524389:WXQ524389 AP589925:BI589925 KL589925:LE589925 UH589925:VA589925 AED589925:AEW589925 ANZ589925:AOS589925 AXV589925:AYO589925 BHR589925:BIK589925 BRN589925:BSG589925 CBJ589925:CCC589925 CLF589925:CLY589925 CVB589925:CVU589925 DEX589925:DFQ589925 DOT589925:DPM589925 DYP589925:DZI589925 EIL589925:EJE589925 ESH589925:ETA589925 FCD589925:FCW589925 FLZ589925:FMS589925 FVV589925:FWO589925 GFR589925:GGK589925 GPN589925:GQG589925 GZJ589925:HAC589925 HJF589925:HJY589925 HTB589925:HTU589925 ICX589925:IDQ589925 IMT589925:INM589925 IWP589925:IXI589925 JGL589925:JHE589925 JQH589925:JRA589925 KAD589925:KAW589925 KJZ589925:KKS589925 KTV589925:KUO589925 LDR589925:LEK589925 LNN589925:LOG589925 LXJ589925:LYC589925 MHF589925:MHY589925 MRB589925:MRU589925 NAX589925:NBQ589925 NKT589925:NLM589925 NUP589925:NVI589925 OEL589925:OFE589925 OOH589925:OPA589925 OYD589925:OYW589925 PHZ589925:PIS589925 PRV589925:PSO589925 QBR589925:QCK589925 QLN589925:QMG589925 QVJ589925:QWC589925 RFF589925:RFY589925 RPB589925:RPU589925 RYX589925:RZQ589925 SIT589925:SJM589925 SSP589925:STI589925 TCL589925:TDE589925 TMH589925:TNA589925 TWD589925:TWW589925 UFZ589925:UGS589925 UPV589925:UQO589925 UZR589925:VAK589925 VJN589925:VKG589925 VTJ589925:VUC589925 WDF589925:WDY589925 WNB589925:WNU589925 WWX589925:WXQ589925 AP655461:BI655461 KL655461:LE655461 UH655461:VA655461 AED655461:AEW655461 ANZ655461:AOS655461 AXV655461:AYO655461 BHR655461:BIK655461 BRN655461:BSG655461 CBJ655461:CCC655461 CLF655461:CLY655461 CVB655461:CVU655461 DEX655461:DFQ655461 DOT655461:DPM655461 DYP655461:DZI655461 EIL655461:EJE655461 ESH655461:ETA655461 FCD655461:FCW655461 FLZ655461:FMS655461 FVV655461:FWO655461 GFR655461:GGK655461 GPN655461:GQG655461 GZJ655461:HAC655461 HJF655461:HJY655461 HTB655461:HTU655461 ICX655461:IDQ655461 IMT655461:INM655461 IWP655461:IXI655461 JGL655461:JHE655461 JQH655461:JRA655461 KAD655461:KAW655461 KJZ655461:KKS655461 KTV655461:KUO655461 LDR655461:LEK655461 LNN655461:LOG655461 LXJ655461:LYC655461 MHF655461:MHY655461 MRB655461:MRU655461 NAX655461:NBQ655461 NKT655461:NLM655461 NUP655461:NVI655461 OEL655461:OFE655461 OOH655461:OPA655461 OYD655461:OYW655461 PHZ655461:PIS655461 PRV655461:PSO655461 QBR655461:QCK655461 QLN655461:QMG655461 QVJ655461:QWC655461 RFF655461:RFY655461 RPB655461:RPU655461 RYX655461:RZQ655461 SIT655461:SJM655461 SSP655461:STI655461 TCL655461:TDE655461 TMH655461:TNA655461 TWD655461:TWW655461 UFZ655461:UGS655461 UPV655461:UQO655461 UZR655461:VAK655461 VJN655461:VKG655461 VTJ655461:VUC655461 WDF655461:WDY655461 WNB655461:WNU655461 WWX655461:WXQ655461 AP720997:BI720997 KL720997:LE720997 UH720997:VA720997 AED720997:AEW720997 ANZ720997:AOS720997 AXV720997:AYO720997 BHR720997:BIK720997 BRN720997:BSG720997 CBJ720997:CCC720997 CLF720997:CLY720997 CVB720997:CVU720997 DEX720997:DFQ720997 DOT720997:DPM720997 DYP720997:DZI720997 EIL720997:EJE720997 ESH720997:ETA720997 FCD720997:FCW720997 FLZ720997:FMS720997 FVV720997:FWO720997 GFR720997:GGK720997 GPN720997:GQG720997 GZJ720997:HAC720997 HJF720997:HJY720997 HTB720997:HTU720997 ICX720997:IDQ720997 IMT720997:INM720997 IWP720997:IXI720997 JGL720997:JHE720997 JQH720997:JRA720997 KAD720997:KAW720997 KJZ720997:KKS720997 KTV720997:KUO720997 LDR720997:LEK720997 LNN720997:LOG720997 LXJ720997:LYC720997 MHF720997:MHY720997 MRB720997:MRU720997 NAX720997:NBQ720997 NKT720997:NLM720997 NUP720997:NVI720997 OEL720997:OFE720997 OOH720997:OPA720997 OYD720997:OYW720997 PHZ720997:PIS720997 PRV720997:PSO720997 QBR720997:QCK720997 QLN720997:QMG720997 QVJ720997:QWC720997 RFF720997:RFY720997 RPB720997:RPU720997 RYX720997:RZQ720997 SIT720997:SJM720997 SSP720997:STI720997 TCL720997:TDE720997 TMH720997:TNA720997 TWD720997:TWW720997 UFZ720997:UGS720997 UPV720997:UQO720997 UZR720997:VAK720997 VJN720997:VKG720997 VTJ720997:VUC720997 WDF720997:WDY720997 WNB720997:WNU720997 WWX720997:WXQ720997 AP786533:BI786533 KL786533:LE786533 UH786533:VA786533 AED786533:AEW786533 ANZ786533:AOS786533 AXV786533:AYO786533 BHR786533:BIK786533 BRN786533:BSG786533 CBJ786533:CCC786533 CLF786533:CLY786533 CVB786533:CVU786533 DEX786533:DFQ786533 DOT786533:DPM786533 DYP786533:DZI786533 EIL786533:EJE786533 ESH786533:ETA786533 FCD786533:FCW786533 FLZ786533:FMS786533 FVV786533:FWO786533 GFR786533:GGK786533 GPN786533:GQG786533 GZJ786533:HAC786533 HJF786533:HJY786533 HTB786533:HTU786533 ICX786533:IDQ786533 IMT786533:INM786533 IWP786533:IXI786533 JGL786533:JHE786533 JQH786533:JRA786533 KAD786533:KAW786533 KJZ786533:KKS786533 KTV786533:KUO786533 LDR786533:LEK786533 LNN786533:LOG786533 LXJ786533:LYC786533 MHF786533:MHY786533 MRB786533:MRU786533 NAX786533:NBQ786533 NKT786533:NLM786533 NUP786533:NVI786533 OEL786533:OFE786533 OOH786533:OPA786533 OYD786533:OYW786533 PHZ786533:PIS786533 PRV786533:PSO786533 QBR786533:QCK786533 QLN786533:QMG786533 QVJ786533:QWC786533 RFF786533:RFY786533 RPB786533:RPU786533 RYX786533:RZQ786533 SIT786533:SJM786533 SSP786533:STI786533 TCL786533:TDE786533 TMH786533:TNA786533 TWD786533:TWW786533 UFZ786533:UGS786533 UPV786533:UQO786533 UZR786533:VAK786533 VJN786533:VKG786533 VTJ786533:VUC786533 WDF786533:WDY786533 WNB786533:WNU786533 WWX786533:WXQ786533 AP852069:BI852069 KL852069:LE852069 UH852069:VA852069 AED852069:AEW852069 ANZ852069:AOS852069 AXV852069:AYO852069 BHR852069:BIK852069 BRN852069:BSG852069 CBJ852069:CCC852069 CLF852069:CLY852069 CVB852069:CVU852069 DEX852069:DFQ852069 DOT852069:DPM852069 DYP852069:DZI852069 EIL852069:EJE852069 ESH852069:ETA852069 FCD852069:FCW852069 FLZ852069:FMS852069 FVV852069:FWO852069 GFR852069:GGK852069 GPN852069:GQG852069 GZJ852069:HAC852069 HJF852069:HJY852069 HTB852069:HTU852069 ICX852069:IDQ852069 IMT852069:INM852069 IWP852069:IXI852069 JGL852069:JHE852069 JQH852069:JRA852069 KAD852069:KAW852069 KJZ852069:KKS852069 KTV852069:KUO852069 LDR852069:LEK852069 LNN852069:LOG852069 LXJ852069:LYC852069 MHF852069:MHY852069 MRB852069:MRU852069 NAX852069:NBQ852069 NKT852069:NLM852069 NUP852069:NVI852069 OEL852069:OFE852069 OOH852069:OPA852069 OYD852069:OYW852069 PHZ852069:PIS852069 PRV852069:PSO852069 QBR852069:QCK852069 QLN852069:QMG852069 QVJ852069:QWC852069 RFF852069:RFY852069 RPB852069:RPU852069 RYX852069:RZQ852069 SIT852069:SJM852069 SSP852069:STI852069 TCL852069:TDE852069 TMH852069:TNA852069 TWD852069:TWW852069 UFZ852069:UGS852069 UPV852069:UQO852069 UZR852069:VAK852069 VJN852069:VKG852069 VTJ852069:VUC852069 WDF852069:WDY852069 WNB852069:WNU852069 WWX852069:WXQ852069 AP917605:BI917605 KL917605:LE917605 UH917605:VA917605 AED917605:AEW917605 ANZ917605:AOS917605 AXV917605:AYO917605 BHR917605:BIK917605 BRN917605:BSG917605 CBJ917605:CCC917605 CLF917605:CLY917605 CVB917605:CVU917605 DEX917605:DFQ917605 DOT917605:DPM917605 DYP917605:DZI917605 EIL917605:EJE917605 ESH917605:ETA917605 FCD917605:FCW917605 FLZ917605:FMS917605 FVV917605:FWO917605 GFR917605:GGK917605 GPN917605:GQG917605 GZJ917605:HAC917605 HJF917605:HJY917605 HTB917605:HTU917605 ICX917605:IDQ917605 IMT917605:INM917605 IWP917605:IXI917605 JGL917605:JHE917605 JQH917605:JRA917605 KAD917605:KAW917605 KJZ917605:KKS917605 KTV917605:KUO917605 LDR917605:LEK917605 LNN917605:LOG917605 LXJ917605:LYC917605 MHF917605:MHY917605 MRB917605:MRU917605 NAX917605:NBQ917605 NKT917605:NLM917605 NUP917605:NVI917605 OEL917605:OFE917605 OOH917605:OPA917605 OYD917605:OYW917605 PHZ917605:PIS917605 PRV917605:PSO917605 QBR917605:QCK917605 QLN917605:QMG917605 QVJ917605:QWC917605 RFF917605:RFY917605 RPB917605:RPU917605 RYX917605:RZQ917605 SIT917605:SJM917605 SSP917605:STI917605 TCL917605:TDE917605 TMH917605:TNA917605 TWD917605:TWW917605 UFZ917605:UGS917605 UPV917605:UQO917605 UZR917605:VAK917605 VJN917605:VKG917605 VTJ917605:VUC917605 WDF917605:WDY917605 WNB917605:WNU917605 WWX917605:WXQ917605 AP983141:BI983141 KL983141:LE983141 UH983141:VA983141 AED983141:AEW983141 ANZ983141:AOS983141 AXV983141:AYO983141 BHR983141:BIK983141 BRN983141:BSG983141 CBJ983141:CCC983141 CLF983141:CLY983141 CVB983141:CVU983141 DEX983141:DFQ983141 DOT983141:DPM983141 DYP983141:DZI983141 EIL983141:EJE983141 ESH983141:ETA983141 FCD983141:FCW983141 FLZ983141:FMS983141 FVV983141:FWO983141 GFR983141:GGK983141 GPN983141:GQG983141 GZJ983141:HAC983141 HJF983141:HJY983141 HTB983141:HTU983141 ICX983141:IDQ983141 IMT983141:INM983141 IWP983141:IXI983141 JGL983141:JHE983141 JQH983141:JRA983141 KAD983141:KAW983141 KJZ983141:KKS983141 KTV983141:KUO983141 LDR983141:LEK983141 LNN983141:LOG983141 LXJ983141:LYC983141 MHF983141:MHY983141 MRB983141:MRU983141 NAX983141:NBQ983141 NKT983141:NLM983141 NUP983141:NVI983141 OEL983141:OFE983141 OOH983141:OPA983141 OYD983141:OYW983141 PHZ983141:PIS983141 PRV983141:PSO983141 QBR983141:QCK983141 QLN983141:QMG983141 QVJ983141:QWC983141 RFF983141:RFY983141 RPB983141:RPU983141 RYX983141:RZQ983141 SIT983141:SJM983141 SSP983141:STI983141 TCL983141:TDE983141 TMH983141:TNA983141 TWD983141:TWW983141 UFZ983141:UGS983141 UPV983141:UQO983141 UZR983141:VAK983141 VJN983141:VKG983141 VTJ983141:VUC983141 WDF983141:WDY983141 WNB983141:WNU983141 WWX983141:WXQ983141 AP89:BI89 KL89:LE89 UH89:VA89 AED89:AEW89 ANZ89:AOS89 AXV89:AYO89 BHR89:BIK89 BRN89:BSG89 CBJ89:CCC89 CLF89:CLY89 CVB89:CVU89 DEX89:DFQ89 DOT89:DPM89 DYP89:DZI89 EIL89:EJE89 ESH89:ETA89 FCD89:FCW89 FLZ89:FMS89 FVV89:FWO89 GFR89:GGK89 GPN89:GQG89 GZJ89:HAC89 HJF89:HJY89 HTB89:HTU89 ICX89:IDQ89 IMT89:INM89 IWP89:IXI89 JGL89:JHE89 JQH89:JRA89 KAD89:KAW89 KJZ89:KKS89 KTV89:KUO89 LDR89:LEK89 LNN89:LOG89 LXJ89:LYC89 MHF89:MHY89 MRB89:MRU89 NAX89:NBQ89 NKT89:NLM89 NUP89:NVI89 OEL89:OFE89 OOH89:OPA89 OYD89:OYW89 PHZ89:PIS89 PRV89:PSO89 QBR89:QCK89 QLN89:QMG89 QVJ89:QWC89 RFF89:RFY89 RPB89:RPU89 RYX89:RZQ89 SIT89:SJM89 SSP89:STI89 TCL89:TDE89 TMH89:TNA89 TWD89:TWW89 UFZ89:UGS89 UPV89:UQO89 UZR89:VAK89 VJN89:VKG89 VTJ89:VUC89 WDF89:WDY89 WNB89:WNU89 WWX89:WXQ89 AP65625:BI65625 KL65625:LE65625 UH65625:VA65625 AED65625:AEW65625 ANZ65625:AOS65625 AXV65625:AYO65625 BHR65625:BIK65625 BRN65625:BSG65625 CBJ65625:CCC65625 CLF65625:CLY65625 CVB65625:CVU65625 DEX65625:DFQ65625 DOT65625:DPM65625 DYP65625:DZI65625 EIL65625:EJE65625 ESH65625:ETA65625 FCD65625:FCW65625 FLZ65625:FMS65625 FVV65625:FWO65625 GFR65625:GGK65625 GPN65625:GQG65625 GZJ65625:HAC65625 HJF65625:HJY65625 HTB65625:HTU65625 ICX65625:IDQ65625 IMT65625:INM65625 IWP65625:IXI65625 JGL65625:JHE65625 JQH65625:JRA65625 KAD65625:KAW65625 KJZ65625:KKS65625 KTV65625:KUO65625 LDR65625:LEK65625 LNN65625:LOG65625 LXJ65625:LYC65625 MHF65625:MHY65625 MRB65625:MRU65625 NAX65625:NBQ65625 NKT65625:NLM65625 NUP65625:NVI65625 OEL65625:OFE65625 OOH65625:OPA65625 OYD65625:OYW65625 PHZ65625:PIS65625 PRV65625:PSO65625 QBR65625:QCK65625 QLN65625:QMG65625 QVJ65625:QWC65625 RFF65625:RFY65625 RPB65625:RPU65625 RYX65625:RZQ65625 SIT65625:SJM65625 SSP65625:STI65625 TCL65625:TDE65625 TMH65625:TNA65625 TWD65625:TWW65625 UFZ65625:UGS65625 UPV65625:UQO65625 UZR65625:VAK65625 VJN65625:VKG65625 VTJ65625:VUC65625 WDF65625:WDY65625 WNB65625:WNU65625 WWX65625:WXQ65625 AP131161:BI131161 KL131161:LE131161 UH131161:VA131161 AED131161:AEW131161 ANZ131161:AOS131161 AXV131161:AYO131161 BHR131161:BIK131161 BRN131161:BSG131161 CBJ131161:CCC131161 CLF131161:CLY131161 CVB131161:CVU131161 DEX131161:DFQ131161 DOT131161:DPM131161 DYP131161:DZI131161 EIL131161:EJE131161 ESH131161:ETA131161 FCD131161:FCW131161 FLZ131161:FMS131161 FVV131161:FWO131161 GFR131161:GGK131161 GPN131161:GQG131161 GZJ131161:HAC131161 HJF131161:HJY131161 HTB131161:HTU131161 ICX131161:IDQ131161 IMT131161:INM131161 IWP131161:IXI131161 JGL131161:JHE131161 JQH131161:JRA131161 KAD131161:KAW131161 KJZ131161:KKS131161 KTV131161:KUO131161 LDR131161:LEK131161 LNN131161:LOG131161 LXJ131161:LYC131161 MHF131161:MHY131161 MRB131161:MRU131161 NAX131161:NBQ131161 NKT131161:NLM131161 NUP131161:NVI131161 OEL131161:OFE131161 OOH131161:OPA131161 OYD131161:OYW131161 PHZ131161:PIS131161 PRV131161:PSO131161 QBR131161:QCK131161 QLN131161:QMG131161 QVJ131161:QWC131161 RFF131161:RFY131161 RPB131161:RPU131161 RYX131161:RZQ131161 SIT131161:SJM131161 SSP131161:STI131161 TCL131161:TDE131161 TMH131161:TNA131161 TWD131161:TWW131161 UFZ131161:UGS131161 UPV131161:UQO131161 UZR131161:VAK131161 VJN131161:VKG131161 VTJ131161:VUC131161 WDF131161:WDY131161 WNB131161:WNU131161 WWX131161:WXQ131161 AP196697:BI196697 KL196697:LE196697 UH196697:VA196697 AED196697:AEW196697 ANZ196697:AOS196697 AXV196697:AYO196697 BHR196697:BIK196697 BRN196697:BSG196697 CBJ196697:CCC196697 CLF196697:CLY196697 CVB196697:CVU196697 DEX196697:DFQ196697 DOT196697:DPM196697 DYP196697:DZI196697 EIL196697:EJE196697 ESH196697:ETA196697 FCD196697:FCW196697 FLZ196697:FMS196697 FVV196697:FWO196697 GFR196697:GGK196697 GPN196697:GQG196697 GZJ196697:HAC196697 HJF196697:HJY196697 HTB196697:HTU196697 ICX196697:IDQ196697 IMT196697:INM196697 IWP196697:IXI196697 JGL196697:JHE196697 JQH196697:JRA196697 KAD196697:KAW196697 KJZ196697:KKS196697 KTV196697:KUO196697 LDR196697:LEK196697 LNN196697:LOG196697 LXJ196697:LYC196697 MHF196697:MHY196697 MRB196697:MRU196697 NAX196697:NBQ196697 NKT196697:NLM196697 NUP196697:NVI196697 OEL196697:OFE196697 OOH196697:OPA196697 OYD196697:OYW196697 PHZ196697:PIS196697 PRV196697:PSO196697 QBR196697:QCK196697 QLN196697:QMG196697 QVJ196697:QWC196697 RFF196697:RFY196697 RPB196697:RPU196697 RYX196697:RZQ196697 SIT196697:SJM196697 SSP196697:STI196697 TCL196697:TDE196697 TMH196697:TNA196697 TWD196697:TWW196697 UFZ196697:UGS196697 UPV196697:UQO196697 UZR196697:VAK196697 VJN196697:VKG196697 VTJ196697:VUC196697 WDF196697:WDY196697 WNB196697:WNU196697 WWX196697:WXQ196697 AP262233:BI262233 KL262233:LE262233 UH262233:VA262233 AED262233:AEW262233 ANZ262233:AOS262233 AXV262233:AYO262233 BHR262233:BIK262233 BRN262233:BSG262233 CBJ262233:CCC262233 CLF262233:CLY262233 CVB262233:CVU262233 DEX262233:DFQ262233 DOT262233:DPM262233 DYP262233:DZI262233 EIL262233:EJE262233 ESH262233:ETA262233 FCD262233:FCW262233 FLZ262233:FMS262233 FVV262233:FWO262233 GFR262233:GGK262233 GPN262233:GQG262233 GZJ262233:HAC262233 HJF262233:HJY262233 HTB262233:HTU262233 ICX262233:IDQ262233 IMT262233:INM262233 IWP262233:IXI262233 JGL262233:JHE262233 JQH262233:JRA262233 KAD262233:KAW262233 KJZ262233:KKS262233 KTV262233:KUO262233 LDR262233:LEK262233 LNN262233:LOG262233 LXJ262233:LYC262233 MHF262233:MHY262233 MRB262233:MRU262233 NAX262233:NBQ262233 NKT262233:NLM262233 NUP262233:NVI262233 OEL262233:OFE262233 OOH262233:OPA262233 OYD262233:OYW262233 PHZ262233:PIS262233 PRV262233:PSO262233 QBR262233:QCK262233 QLN262233:QMG262233 QVJ262233:QWC262233 RFF262233:RFY262233 RPB262233:RPU262233 RYX262233:RZQ262233 SIT262233:SJM262233 SSP262233:STI262233 TCL262233:TDE262233 TMH262233:TNA262233 TWD262233:TWW262233 UFZ262233:UGS262233 UPV262233:UQO262233 UZR262233:VAK262233 VJN262233:VKG262233 VTJ262233:VUC262233 WDF262233:WDY262233 WNB262233:WNU262233 WWX262233:WXQ262233 AP327769:BI327769 KL327769:LE327769 UH327769:VA327769 AED327769:AEW327769 ANZ327769:AOS327769 AXV327769:AYO327769 BHR327769:BIK327769 BRN327769:BSG327769 CBJ327769:CCC327769 CLF327769:CLY327769 CVB327769:CVU327769 DEX327769:DFQ327769 DOT327769:DPM327769 DYP327769:DZI327769 EIL327769:EJE327769 ESH327769:ETA327769 FCD327769:FCW327769 FLZ327769:FMS327769 FVV327769:FWO327769 GFR327769:GGK327769 GPN327769:GQG327769 GZJ327769:HAC327769 HJF327769:HJY327769 HTB327769:HTU327769 ICX327769:IDQ327769 IMT327769:INM327769 IWP327769:IXI327769 JGL327769:JHE327769 JQH327769:JRA327769 KAD327769:KAW327769 KJZ327769:KKS327769 KTV327769:KUO327769 LDR327769:LEK327769 LNN327769:LOG327769 LXJ327769:LYC327769 MHF327769:MHY327769 MRB327769:MRU327769 NAX327769:NBQ327769 NKT327769:NLM327769 NUP327769:NVI327769 OEL327769:OFE327769 OOH327769:OPA327769 OYD327769:OYW327769 PHZ327769:PIS327769 PRV327769:PSO327769 QBR327769:QCK327769 QLN327769:QMG327769 QVJ327769:QWC327769 RFF327769:RFY327769 RPB327769:RPU327769 RYX327769:RZQ327769 SIT327769:SJM327769 SSP327769:STI327769 TCL327769:TDE327769 TMH327769:TNA327769 TWD327769:TWW327769 UFZ327769:UGS327769 UPV327769:UQO327769 UZR327769:VAK327769 VJN327769:VKG327769 VTJ327769:VUC327769 WDF327769:WDY327769 WNB327769:WNU327769 WWX327769:WXQ327769 AP393305:BI393305 KL393305:LE393305 UH393305:VA393305 AED393305:AEW393305 ANZ393305:AOS393305 AXV393305:AYO393305 BHR393305:BIK393305 BRN393305:BSG393305 CBJ393305:CCC393305 CLF393305:CLY393305 CVB393305:CVU393305 DEX393305:DFQ393305 DOT393305:DPM393305 DYP393305:DZI393305 EIL393305:EJE393305 ESH393305:ETA393305 FCD393305:FCW393305 FLZ393305:FMS393305 FVV393305:FWO393305 GFR393305:GGK393305 GPN393305:GQG393305 GZJ393305:HAC393305 HJF393305:HJY393305 HTB393305:HTU393305 ICX393305:IDQ393305 IMT393305:INM393305 IWP393305:IXI393305 JGL393305:JHE393305 JQH393305:JRA393305 KAD393305:KAW393305 KJZ393305:KKS393305 KTV393305:KUO393305 LDR393305:LEK393305 LNN393305:LOG393305 LXJ393305:LYC393305 MHF393305:MHY393305 MRB393305:MRU393305 NAX393305:NBQ393305 NKT393305:NLM393305 NUP393305:NVI393305 OEL393305:OFE393305 OOH393305:OPA393305 OYD393305:OYW393305 PHZ393305:PIS393305 PRV393305:PSO393305 QBR393305:QCK393305 QLN393305:QMG393305 QVJ393305:QWC393305 RFF393305:RFY393305 RPB393305:RPU393305 RYX393305:RZQ393305 SIT393305:SJM393305 SSP393305:STI393305 TCL393305:TDE393305 TMH393305:TNA393305 TWD393305:TWW393305 UFZ393305:UGS393305 UPV393305:UQO393305 UZR393305:VAK393305 VJN393305:VKG393305 VTJ393305:VUC393305 WDF393305:WDY393305 WNB393305:WNU393305 WWX393305:WXQ393305 AP458841:BI458841 KL458841:LE458841 UH458841:VA458841 AED458841:AEW458841 ANZ458841:AOS458841 AXV458841:AYO458841 BHR458841:BIK458841 BRN458841:BSG458841 CBJ458841:CCC458841 CLF458841:CLY458841 CVB458841:CVU458841 DEX458841:DFQ458841 DOT458841:DPM458841 DYP458841:DZI458841 EIL458841:EJE458841 ESH458841:ETA458841 FCD458841:FCW458841 FLZ458841:FMS458841 FVV458841:FWO458841 GFR458841:GGK458841 GPN458841:GQG458841 GZJ458841:HAC458841 HJF458841:HJY458841 HTB458841:HTU458841 ICX458841:IDQ458841 IMT458841:INM458841 IWP458841:IXI458841 JGL458841:JHE458841 JQH458841:JRA458841 KAD458841:KAW458841 KJZ458841:KKS458841 KTV458841:KUO458841 LDR458841:LEK458841 LNN458841:LOG458841 LXJ458841:LYC458841 MHF458841:MHY458841 MRB458841:MRU458841 NAX458841:NBQ458841 NKT458841:NLM458841 NUP458841:NVI458841 OEL458841:OFE458841 OOH458841:OPA458841 OYD458841:OYW458841 PHZ458841:PIS458841 PRV458841:PSO458841 QBR458841:QCK458841 QLN458841:QMG458841 QVJ458841:QWC458841 RFF458841:RFY458841 RPB458841:RPU458841 RYX458841:RZQ458841 SIT458841:SJM458841 SSP458841:STI458841 TCL458841:TDE458841 TMH458841:TNA458841 TWD458841:TWW458841 UFZ458841:UGS458841 UPV458841:UQO458841 UZR458841:VAK458841 VJN458841:VKG458841 VTJ458841:VUC458841 WDF458841:WDY458841 WNB458841:WNU458841 WWX458841:WXQ458841 AP524377:BI524377 KL524377:LE524377 UH524377:VA524377 AED524377:AEW524377 ANZ524377:AOS524377 AXV524377:AYO524377 BHR524377:BIK524377 BRN524377:BSG524377 CBJ524377:CCC524377 CLF524377:CLY524377 CVB524377:CVU524377 DEX524377:DFQ524377 DOT524377:DPM524377 DYP524377:DZI524377 EIL524377:EJE524377 ESH524377:ETA524377 FCD524377:FCW524377 FLZ524377:FMS524377 FVV524377:FWO524377 GFR524377:GGK524377 GPN524377:GQG524377 GZJ524377:HAC524377 HJF524377:HJY524377 HTB524377:HTU524377 ICX524377:IDQ524377 IMT524377:INM524377 IWP524377:IXI524377 JGL524377:JHE524377 JQH524377:JRA524377 KAD524377:KAW524377 KJZ524377:KKS524377 KTV524377:KUO524377 LDR524377:LEK524377 LNN524377:LOG524377 LXJ524377:LYC524377 MHF524377:MHY524377 MRB524377:MRU524377 NAX524377:NBQ524377 NKT524377:NLM524377 NUP524377:NVI524377 OEL524377:OFE524377 OOH524377:OPA524377 OYD524377:OYW524377 PHZ524377:PIS524377 PRV524377:PSO524377 QBR524377:QCK524377 QLN524377:QMG524377 QVJ524377:QWC524377 RFF524377:RFY524377 RPB524377:RPU524377 RYX524377:RZQ524377 SIT524377:SJM524377 SSP524377:STI524377 TCL524377:TDE524377 TMH524377:TNA524377 TWD524377:TWW524377 UFZ524377:UGS524377 UPV524377:UQO524377 UZR524377:VAK524377 VJN524377:VKG524377 VTJ524377:VUC524377 WDF524377:WDY524377 WNB524377:WNU524377 WWX524377:WXQ524377 AP589913:BI589913 KL589913:LE589913 UH589913:VA589913 AED589913:AEW589913 ANZ589913:AOS589913 AXV589913:AYO589913 BHR589913:BIK589913 BRN589913:BSG589913 CBJ589913:CCC589913 CLF589913:CLY589913 CVB589913:CVU589913 DEX589913:DFQ589913 DOT589913:DPM589913 DYP589913:DZI589913 EIL589913:EJE589913 ESH589913:ETA589913 FCD589913:FCW589913 FLZ589913:FMS589913 FVV589913:FWO589913 GFR589913:GGK589913 GPN589913:GQG589913 GZJ589913:HAC589913 HJF589913:HJY589913 HTB589913:HTU589913 ICX589913:IDQ589913 IMT589913:INM589913 IWP589913:IXI589913 JGL589913:JHE589913 JQH589913:JRA589913 KAD589913:KAW589913 KJZ589913:KKS589913 KTV589913:KUO589913 LDR589913:LEK589913 LNN589913:LOG589913 LXJ589913:LYC589913 MHF589913:MHY589913 MRB589913:MRU589913 NAX589913:NBQ589913 NKT589913:NLM589913 NUP589913:NVI589913 OEL589913:OFE589913 OOH589913:OPA589913 OYD589913:OYW589913 PHZ589913:PIS589913 PRV589913:PSO589913 QBR589913:QCK589913 QLN589913:QMG589913 QVJ589913:QWC589913 RFF589913:RFY589913 RPB589913:RPU589913 RYX589913:RZQ589913 SIT589913:SJM589913 SSP589913:STI589913 TCL589913:TDE589913 TMH589913:TNA589913 TWD589913:TWW589913 UFZ589913:UGS589913 UPV589913:UQO589913 UZR589913:VAK589913 VJN589913:VKG589913 VTJ589913:VUC589913 WDF589913:WDY589913 WNB589913:WNU589913 WWX589913:WXQ589913 AP655449:BI655449 KL655449:LE655449 UH655449:VA655449 AED655449:AEW655449 ANZ655449:AOS655449 AXV655449:AYO655449 BHR655449:BIK655449 BRN655449:BSG655449 CBJ655449:CCC655449 CLF655449:CLY655449 CVB655449:CVU655449 DEX655449:DFQ655449 DOT655449:DPM655449 DYP655449:DZI655449 EIL655449:EJE655449 ESH655449:ETA655449 FCD655449:FCW655449 FLZ655449:FMS655449 FVV655449:FWO655449 GFR655449:GGK655449 GPN655449:GQG655449 GZJ655449:HAC655449 HJF655449:HJY655449 HTB655449:HTU655449 ICX655449:IDQ655449 IMT655449:INM655449 IWP655449:IXI655449 JGL655449:JHE655449 JQH655449:JRA655449 KAD655449:KAW655449 KJZ655449:KKS655449 KTV655449:KUO655449 LDR655449:LEK655449 LNN655449:LOG655449 LXJ655449:LYC655449 MHF655449:MHY655449 MRB655449:MRU655449 NAX655449:NBQ655449 NKT655449:NLM655449 NUP655449:NVI655449 OEL655449:OFE655449 OOH655449:OPA655449 OYD655449:OYW655449 PHZ655449:PIS655449 PRV655449:PSO655449 QBR655449:QCK655449 QLN655449:QMG655449 QVJ655449:QWC655449 RFF655449:RFY655449 RPB655449:RPU655449 RYX655449:RZQ655449 SIT655449:SJM655449 SSP655449:STI655449 TCL655449:TDE655449 TMH655449:TNA655449 TWD655449:TWW655449 UFZ655449:UGS655449 UPV655449:UQO655449 UZR655449:VAK655449 VJN655449:VKG655449 VTJ655449:VUC655449 WDF655449:WDY655449 WNB655449:WNU655449 WWX655449:WXQ655449 AP720985:BI720985 KL720985:LE720985 UH720985:VA720985 AED720985:AEW720985 ANZ720985:AOS720985 AXV720985:AYO720985 BHR720985:BIK720985 BRN720985:BSG720985 CBJ720985:CCC720985 CLF720985:CLY720985 CVB720985:CVU720985 DEX720985:DFQ720985 DOT720985:DPM720985 DYP720985:DZI720985 EIL720985:EJE720985 ESH720985:ETA720985 FCD720985:FCW720985 FLZ720985:FMS720985 FVV720985:FWO720985 GFR720985:GGK720985 GPN720985:GQG720985 GZJ720985:HAC720985 HJF720985:HJY720985 HTB720985:HTU720985 ICX720985:IDQ720985 IMT720985:INM720985 IWP720985:IXI720985 JGL720985:JHE720985 JQH720985:JRA720985 KAD720985:KAW720985 KJZ720985:KKS720985 KTV720985:KUO720985 LDR720985:LEK720985 LNN720985:LOG720985 LXJ720985:LYC720985 MHF720985:MHY720985 MRB720985:MRU720985 NAX720985:NBQ720985 NKT720985:NLM720985 NUP720985:NVI720985 OEL720985:OFE720985 OOH720985:OPA720985 OYD720985:OYW720985 PHZ720985:PIS720985 PRV720985:PSO720985 QBR720985:QCK720985 QLN720985:QMG720985 QVJ720985:QWC720985 RFF720985:RFY720985 RPB720985:RPU720985 RYX720985:RZQ720985 SIT720985:SJM720985 SSP720985:STI720985 TCL720985:TDE720985 TMH720985:TNA720985 TWD720985:TWW720985 UFZ720985:UGS720985 UPV720985:UQO720985 UZR720985:VAK720985 VJN720985:VKG720985 VTJ720985:VUC720985 WDF720985:WDY720985 WNB720985:WNU720985 WWX720985:WXQ720985 AP786521:BI786521 KL786521:LE786521 UH786521:VA786521 AED786521:AEW786521 ANZ786521:AOS786521 AXV786521:AYO786521 BHR786521:BIK786521 BRN786521:BSG786521 CBJ786521:CCC786521 CLF786521:CLY786521 CVB786521:CVU786521 DEX786521:DFQ786521 DOT786521:DPM786521 DYP786521:DZI786521 EIL786521:EJE786521 ESH786521:ETA786521 FCD786521:FCW786521 FLZ786521:FMS786521 FVV786521:FWO786521 GFR786521:GGK786521 GPN786521:GQG786521 GZJ786521:HAC786521 HJF786521:HJY786521 HTB786521:HTU786521 ICX786521:IDQ786521 IMT786521:INM786521 IWP786521:IXI786521 JGL786521:JHE786521 JQH786521:JRA786521 KAD786521:KAW786521 KJZ786521:KKS786521 KTV786521:KUO786521 LDR786521:LEK786521 LNN786521:LOG786521 LXJ786521:LYC786521 MHF786521:MHY786521 MRB786521:MRU786521 NAX786521:NBQ786521 NKT786521:NLM786521 NUP786521:NVI786521 OEL786521:OFE786521 OOH786521:OPA786521 OYD786521:OYW786521 PHZ786521:PIS786521 PRV786521:PSO786521 QBR786521:QCK786521 QLN786521:QMG786521 QVJ786521:QWC786521 RFF786521:RFY786521 RPB786521:RPU786521 RYX786521:RZQ786521 SIT786521:SJM786521 SSP786521:STI786521 TCL786521:TDE786521 TMH786521:TNA786521 TWD786521:TWW786521 UFZ786521:UGS786521 UPV786521:UQO786521 UZR786521:VAK786521 VJN786521:VKG786521 VTJ786521:VUC786521 WDF786521:WDY786521 WNB786521:WNU786521 WWX786521:WXQ786521 AP852057:BI852057 KL852057:LE852057 UH852057:VA852057 AED852057:AEW852057 ANZ852057:AOS852057 AXV852057:AYO852057 BHR852057:BIK852057 BRN852057:BSG852057 CBJ852057:CCC852057 CLF852057:CLY852057 CVB852057:CVU852057 DEX852057:DFQ852057 DOT852057:DPM852057 DYP852057:DZI852057 EIL852057:EJE852057 ESH852057:ETA852057 FCD852057:FCW852057 FLZ852057:FMS852057 FVV852057:FWO852057 GFR852057:GGK852057 GPN852057:GQG852057 GZJ852057:HAC852057 HJF852057:HJY852057 HTB852057:HTU852057 ICX852057:IDQ852057 IMT852057:INM852057 IWP852057:IXI852057 JGL852057:JHE852057 JQH852057:JRA852057 KAD852057:KAW852057 KJZ852057:KKS852057 KTV852057:KUO852057 LDR852057:LEK852057 LNN852057:LOG852057 LXJ852057:LYC852057 MHF852057:MHY852057 MRB852057:MRU852057 NAX852057:NBQ852057 NKT852057:NLM852057 NUP852057:NVI852057 OEL852057:OFE852057 OOH852057:OPA852057 OYD852057:OYW852057 PHZ852057:PIS852057 PRV852057:PSO852057 QBR852057:QCK852057 QLN852057:QMG852057 QVJ852057:QWC852057 RFF852057:RFY852057 RPB852057:RPU852057 RYX852057:RZQ852057 SIT852057:SJM852057 SSP852057:STI852057 TCL852057:TDE852057 TMH852057:TNA852057 TWD852057:TWW852057 UFZ852057:UGS852057 UPV852057:UQO852057 UZR852057:VAK852057 VJN852057:VKG852057 VTJ852057:VUC852057 WDF852057:WDY852057 WNB852057:WNU852057 WWX852057:WXQ852057 AP917593:BI917593 KL917593:LE917593 UH917593:VA917593 AED917593:AEW917593 ANZ917593:AOS917593 AXV917593:AYO917593 BHR917593:BIK917593 BRN917593:BSG917593 CBJ917593:CCC917593 CLF917593:CLY917593 CVB917593:CVU917593 DEX917593:DFQ917593 DOT917593:DPM917593 DYP917593:DZI917593 EIL917593:EJE917593 ESH917593:ETA917593 FCD917593:FCW917593 FLZ917593:FMS917593 FVV917593:FWO917593 GFR917593:GGK917593 GPN917593:GQG917593 GZJ917593:HAC917593 HJF917593:HJY917593 HTB917593:HTU917593 ICX917593:IDQ917593 IMT917593:INM917593 IWP917593:IXI917593 JGL917593:JHE917593 JQH917593:JRA917593 KAD917593:KAW917593 KJZ917593:KKS917593 KTV917593:KUO917593 LDR917593:LEK917593 LNN917593:LOG917593 LXJ917593:LYC917593 MHF917593:MHY917593 MRB917593:MRU917593 NAX917593:NBQ917593 NKT917593:NLM917593 NUP917593:NVI917593 OEL917593:OFE917593 OOH917593:OPA917593 OYD917593:OYW917593 PHZ917593:PIS917593 PRV917593:PSO917593 QBR917593:QCK917593 QLN917593:QMG917593 QVJ917593:QWC917593 RFF917593:RFY917593 RPB917593:RPU917593 RYX917593:RZQ917593 SIT917593:SJM917593 SSP917593:STI917593 TCL917593:TDE917593 TMH917593:TNA917593 TWD917593:TWW917593 UFZ917593:UGS917593 UPV917593:UQO917593 UZR917593:VAK917593 VJN917593:VKG917593 VTJ917593:VUC917593 WDF917593:WDY917593 WNB917593:WNU917593 WWX917593:WXQ917593 AP983129:BI983129 KL983129:LE983129 UH983129:VA983129 AED983129:AEW983129 ANZ983129:AOS983129 AXV983129:AYO983129 BHR983129:BIK983129 BRN983129:BSG983129 CBJ983129:CCC983129 CLF983129:CLY983129 CVB983129:CVU983129 DEX983129:DFQ983129 DOT983129:DPM983129 DYP983129:DZI983129 EIL983129:EJE983129 ESH983129:ETA983129 FCD983129:FCW983129 FLZ983129:FMS983129 FVV983129:FWO983129 GFR983129:GGK983129 GPN983129:GQG983129 GZJ983129:HAC983129 HJF983129:HJY983129 HTB983129:HTU983129 ICX983129:IDQ983129 IMT983129:INM983129 IWP983129:IXI983129 JGL983129:JHE983129 JQH983129:JRA983129 KAD983129:KAW983129 KJZ983129:KKS983129 KTV983129:KUO983129 LDR983129:LEK983129 LNN983129:LOG983129 LXJ983129:LYC983129 MHF983129:MHY983129 MRB983129:MRU983129 NAX983129:NBQ983129 NKT983129:NLM983129 NUP983129:NVI983129 OEL983129:OFE983129 OOH983129:OPA983129 OYD983129:OYW983129 PHZ983129:PIS983129 PRV983129:PSO983129 QBR983129:QCK983129 QLN983129:QMG983129 QVJ983129:QWC983129 RFF983129:RFY983129 RPB983129:RPU983129 RYX983129:RZQ983129 SIT983129:SJM983129 SSP983129:STI983129 TCL983129:TDE983129 TMH983129:TNA983129 TWD983129:TWW983129 UFZ983129:UGS983129 UPV983129:UQO983129 UZR983129:VAK983129 VJN983129:VKG983129 VTJ983129:VUC983129 WDF983129:WDY983129 WNB983129:WNU983129 WWX983129:WXQ983129 M101:AM101 JI101:KI101 TE101:UE101 ADA101:AEA101 AMW101:ANW101 AWS101:AXS101 BGO101:BHO101 BQK101:BRK101 CAG101:CBG101 CKC101:CLC101 CTY101:CUY101 DDU101:DEU101 DNQ101:DOQ101 DXM101:DYM101 EHI101:EII101 ERE101:ESE101 FBA101:FCA101 FKW101:FLW101 FUS101:FVS101 GEO101:GFO101 GOK101:GPK101 GYG101:GZG101 HIC101:HJC101 HRY101:HSY101 IBU101:ICU101 ILQ101:IMQ101 IVM101:IWM101 JFI101:JGI101 JPE101:JQE101 JZA101:KAA101 KIW101:KJW101 KSS101:KTS101 LCO101:LDO101 LMK101:LNK101 LWG101:LXG101 MGC101:MHC101 MPY101:MQY101 MZU101:NAU101 NJQ101:NKQ101 NTM101:NUM101 ODI101:OEI101 ONE101:OOE101 OXA101:OYA101 PGW101:PHW101 PQS101:PRS101 QAO101:QBO101 QKK101:QLK101 QUG101:QVG101 REC101:RFC101 RNY101:ROY101 RXU101:RYU101 SHQ101:SIQ101 SRM101:SSM101 TBI101:TCI101 TLE101:TME101 TVA101:TWA101 UEW101:UFW101 UOS101:UPS101 UYO101:UZO101 VIK101:VJK101 VSG101:VTG101 WCC101:WDC101 WLY101:WMY101 WVU101:WWU101 M65637:AM65637 JI65637:KI65637 TE65637:UE65637 ADA65637:AEA65637 AMW65637:ANW65637 AWS65637:AXS65637 BGO65637:BHO65637 BQK65637:BRK65637 CAG65637:CBG65637 CKC65637:CLC65637 CTY65637:CUY65637 DDU65637:DEU65637 DNQ65637:DOQ65637 DXM65637:DYM65637 EHI65637:EII65637 ERE65637:ESE65637 FBA65637:FCA65637 FKW65637:FLW65637 FUS65637:FVS65637 GEO65637:GFO65637 GOK65637:GPK65637 GYG65637:GZG65637 HIC65637:HJC65637 HRY65637:HSY65637 IBU65637:ICU65637 ILQ65637:IMQ65637 IVM65637:IWM65637 JFI65637:JGI65637 JPE65637:JQE65637 JZA65637:KAA65637 KIW65637:KJW65637 KSS65637:KTS65637 LCO65637:LDO65637 LMK65637:LNK65637 LWG65637:LXG65637 MGC65637:MHC65637 MPY65637:MQY65637 MZU65637:NAU65637 NJQ65637:NKQ65637 NTM65637:NUM65637 ODI65637:OEI65637 ONE65637:OOE65637 OXA65637:OYA65637 PGW65637:PHW65637 PQS65637:PRS65637 QAO65637:QBO65637 QKK65637:QLK65637 QUG65637:QVG65637 REC65637:RFC65637 RNY65637:ROY65637 RXU65637:RYU65637 SHQ65637:SIQ65637 SRM65637:SSM65637 TBI65637:TCI65637 TLE65637:TME65637 TVA65637:TWA65637 UEW65637:UFW65637 UOS65637:UPS65637 UYO65637:UZO65637 VIK65637:VJK65637 VSG65637:VTG65637 WCC65637:WDC65637 WLY65637:WMY65637 WVU65637:WWU65637 M131173:AM131173 JI131173:KI131173 TE131173:UE131173 ADA131173:AEA131173 AMW131173:ANW131173 AWS131173:AXS131173 BGO131173:BHO131173 BQK131173:BRK131173 CAG131173:CBG131173 CKC131173:CLC131173 CTY131173:CUY131173 DDU131173:DEU131173 DNQ131173:DOQ131173 DXM131173:DYM131173 EHI131173:EII131173 ERE131173:ESE131173 FBA131173:FCA131173 FKW131173:FLW131173 FUS131173:FVS131173 GEO131173:GFO131173 GOK131173:GPK131173 GYG131173:GZG131173 HIC131173:HJC131173 HRY131173:HSY131173 IBU131173:ICU131173 ILQ131173:IMQ131173 IVM131173:IWM131173 JFI131173:JGI131173 JPE131173:JQE131173 JZA131173:KAA131173 KIW131173:KJW131173 KSS131173:KTS131173 LCO131173:LDO131173 LMK131173:LNK131173 LWG131173:LXG131173 MGC131173:MHC131173 MPY131173:MQY131173 MZU131173:NAU131173 NJQ131173:NKQ131173 NTM131173:NUM131173 ODI131173:OEI131173 ONE131173:OOE131173 OXA131173:OYA131173 PGW131173:PHW131173 PQS131173:PRS131173 QAO131173:QBO131173 QKK131173:QLK131173 QUG131173:QVG131173 REC131173:RFC131173 RNY131173:ROY131173 RXU131173:RYU131173 SHQ131173:SIQ131173 SRM131173:SSM131173 TBI131173:TCI131173 TLE131173:TME131173 TVA131173:TWA131173 UEW131173:UFW131173 UOS131173:UPS131173 UYO131173:UZO131173 VIK131173:VJK131173 VSG131173:VTG131173 WCC131173:WDC131173 WLY131173:WMY131173 WVU131173:WWU131173 M196709:AM196709 JI196709:KI196709 TE196709:UE196709 ADA196709:AEA196709 AMW196709:ANW196709 AWS196709:AXS196709 BGO196709:BHO196709 BQK196709:BRK196709 CAG196709:CBG196709 CKC196709:CLC196709 CTY196709:CUY196709 DDU196709:DEU196709 DNQ196709:DOQ196709 DXM196709:DYM196709 EHI196709:EII196709 ERE196709:ESE196709 FBA196709:FCA196709 FKW196709:FLW196709 FUS196709:FVS196709 GEO196709:GFO196709 GOK196709:GPK196709 GYG196709:GZG196709 HIC196709:HJC196709 HRY196709:HSY196709 IBU196709:ICU196709 ILQ196709:IMQ196709 IVM196709:IWM196709 JFI196709:JGI196709 JPE196709:JQE196709 JZA196709:KAA196709 KIW196709:KJW196709 KSS196709:KTS196709 LCO196709:LDO196709 LMK196709:LNK196709 LWG196709:LXG196709 MGC196709:MHC196709 MPY196709:MQY196709 MZU196709:NAU196709 NJQ196709:NKQ196709 NTM196709:NUM196709 ODI196709:OEI196709 ONE196709:OOE196709 OXA196709:OYA196709 PGW196709:PHW196709 PQS196709:PRS196709 QAO196709:QBO196709 QKK196709:QLK196709 QUG196709:QVG196709 REC196709:RFC196709 RNY196709:ROY196709 RXU196709:RYU196709 SHQ196709:SIQ196709 SRM196709:SSM196709 TBI196709:TCI196709 TLE196709:TME196709 TVA196709:TWA196709 UEW196709:UFW196709 UOS196709:UPS196709 UYO196709:UZO196709 VIK196709:VJK196709 VSG196709:VTG196709 WCC196709:WDC196709 WLY196709:WMY196709 WVU196709:WWU196709 M262245:AM262245 JI262245:KI262245 TE262245:UE262245 ADA262245:AEA262245 AMW262245:ANW262245 AWS262245:AXS262245 BGO262245:BHO262245 BQK262245:BRK262245 CAG262245:CBG262245 CKC262245:CLC262245 CTY262245:CUY262245 DDU262245:DEU262245 DNQ262245:DOQ262245 DXM262245:DYM262245 EHI262245:EII262245 ERE262245:ESE262245 FBA262245:FCA262245 FKW262245:FLW262245 FUS262245:FVS262245 GEO262245:GFO262245 GOK262245:GPK262245 GYG262245:GZG262245 HIC262245:HJC262245 HRY262245:HSY262245 IBU262245:ICU262245 ILQ262245:IMQ262245 IVM262245:IWM262245 JFI262245:JGI262245 JPE262245:JQE262245 JZA262245:KAA262245 KIW262245:KJW262245 KSS262245:KTS262245 LCO262245:LDO262245 LMK262245:LNK262245 LWG262245:LXG262245 MGC262245:MHC262245 MPY262245:MQY262245 MZU262245:NAU262245 NJQ262245:NKQ262245 NTM262245:NUM262245 ODI262245:OEI262245 ONE262245:OOE262245 OXA262245:OYA262245 PGW262245:PHW262245 PQS262245:PRS262245 QAO262245:QBO262245 QKK262245:QLK262245 QUG262245:QVG262245 REC262245:RFC262245 RNY262245:ROY262245 RXU262245:RYU262245 SHQ262245:SIQ262245 SRM262245:SSM262245 TBI262245:TCI262245 TLE262245:TME262245 TVA262245:TWA262245 UEW262245:UFW262245 UOS262245:UPS262245 UYO262245:UZO262245 VIK262245:VJK262245 VSG262245:VTG262245 WCC262245:WDC262245 WLY262245:WMY262245 WVU262245:WWU262245 M327781:AM327781 JI327781:KI327781 TE327781:UE327781 ADA327781:AEA327781 AMW327781:ANW327781 AWS327781:AXS327781 BGO327781:BHO327781 BQK327781:BRK327781 CAG327781:CBG327781 CKC327781:CLC327781 CTY327781:CUY327781 DDU327781:DEU327781 DNQ327781:DOQ327781 DXM327781:DYM327781 EHI327781:EII327781 ERE327781:ESE327781 FBA327781:FCA327781 FKW327781:FLW327781 FUS327781:FVS327781 GEO327781:GFO327781 GOK327781:GPK327781 GYG327781:GZG327781 HIC327781:HJC327781 HRY327781:HSY327781 IBU327781:ICU327781 ILQ327781:IMQ327781 IVM327781:IWM327781 JFI327781:JGI327781 JPE327781:JQE327781 JZA327781:KAA327781 KIW327781:KJW327781 KSS327781:KTS327781 LCO327781:LDO327781 LMK327781:LNK327781 LWG327781:LXG327781 MGC327781:MHC327781 MPY327781:MQY327781 MZU327781:NAU327781 NJQ327781:NKQ327781 NTM327781:NUM327781 ODI327781:OEI327781 ONE327781:OOE327781 OXA327781:OYA327781 PGW327781:PHW327781 PQS327781:PRS327781 QAO327781:QBO327781 QKK327781:QLK327781 QUG327781:QVG327781 REC327781:RFC327781 RNY327781:ROY327781 RXU327781:RYU327781 SHQ327781:SIQ327781 SRM327781:SSM327781 TBI327781:TCI327781 TLE327781:TME327781 TVA327781:TWA327781 UEW327781:UFW327781 UOS327781:UPS327781 UYO327781:UZO327781 VIK327781:VJK327781 VSG327781:VTG327781 WCC327781:WDC327781 WLY327781:WMY327781 WVU327781:WWU327781 M393317:AM393317 JI393317:KI393317 TE393317:UE393317 ADA393317:AEA393317 AMW393317:ANW393317 AWS393317:AXS393317 BGO393317:BHO393317 BQK393317:BRK393317 CAG393317:CBG393317 CKC393317:CLC393317 CTY393317:CUY393317 DDU393317:DEU393317 DNQ393317:DOQ393317 DXM393317:DYM393317 EHI393317:EII393317 ERE393317:ESE393317 FBA393317:FCA393317 FKW393317:FLW393317 FUS393317:FVS393317 GEO393317:GFO393317 GOK393317:GPK393317 GYG393317:GZG393317 HIC393317:HJC393317 HRY393317:HSY393317 IBU393317:ICU393317 ILQ393317:IMQ393317 IVM393317:IWM393317 JFI393317:JGI393317 JPE393317:JQE393317 JZA393317:KAA393317 KIW393317:KJW393317 KSS393317:KTS393317 LCO393317:LDO393317 LMK393317:LNK393317 LWG393317:LXG393317 MGC393317:MHC393317 MPY393317:MQY393317 MZU393317:NAU393317 NJQ393317:NKQ393317 NTM393317:NUM393317 ODI393317:OEI393317 ONE393317:OOE393317 OXA393317:OYA393317 PGW393317:PHW393317 PQS393317:PRS393317 QAO393317:QBO393317 QKK393317:QLK393317 QUG393317:QVG393317 REC393317:RFC393317 RNY393317:ROY393317 RXU393317:RYU393317 SHQ393317:SIQ393317 SRM393317:SSM393317 TBI393317:TCI393317 TLE393317:TME393317 TVA393317:TWA393317 UEW393317:UFW393317 UOS393317:UPS393317 UYO393317:UZO393317 VIK393317:VJK393317 VSG393317:VTG393317 WCC393317:WDC393317 WLY393317:WMY393317 WVU393317:WWU393317 M458853:AM458853 JI458853:KI458853 TE458853:UE458853 ADA458853:AEA458853 AMW458853:ANW458853 AWS458853:AXS458853 BGO458853:BHO458853 BQK458853:BRK458853 CAG458853:CBG458853 CKC458853:CLC458853 CTY458853:CUY458853 DDU458853:DEU458853 DNQ458853:DOQ458853 DXM458853:DYM458853 EHI458853:EII458853 ERE458853:ESE458853 FBA458853:FCA458853 FKW458853:FLW458853 FUS458853:FVS458853 GEO458853:GFO458853 GOK458853:GPK458853 GYG458853:GZG458853 HIC458853:HJC458853 HRY458853:HSY458853 IBU458853:ICU458853 ILQ458853:IMQ458853 IVM458853:IWM458853 JFI458853:JGI458853 JPE458853:JQE458853 JZA458853:KAA458853 KIW458853:KJW458853 KSS458853:KTS458853 LCO458853:LDO458853 LMK458853:LNK458853 LWG458853:LXG458853 MGC458853:MHC458853 MPY458853:MQY458853 MZU458853:NAU458853 NJQ458853:NKQ458853 NTM458853:NUM458853 ODI458853:OEI458853 ONE458853:OOE458853 OXA458853:OYA458853 PGW458853:PHW458853 PQS458853:PRS458853 QAO458853:QBO458853 QKK458853:QLK458853 QUG458853:QVG458853 REC458853:RFC458853 RNY458853:ROY458853 RXU458853:RYU458853 SHQ458853:SIQ458853 SRM458853:SSM458853 TBI458853:TCI458853 TLE458853:TME458853 TVA458853:TWA458853 UEW458853:UFW458853 UOS458853:UPS458853 UYO458853:UZO458853 VIK458853:VJK458853 VSG458853:VTG458853 WCC458853:WDC458853 WLY458853:WMY458853 WVU458853:WWU458853 M524389:AM524389 JI524389:KI524389 TE524389:UE524389 ADA524389:AEA524389 AMW524389:ANW524389 AWS524389:AXS524389 BGO524389:BHO524389 BQK524389:BRK524389 CAG524389:CBG524389 CKC524389:CLC524389 CTY524389:CUY524389 DDU524389:DEU524389 DNQ524389:DOQ524389 DXM524389:DYM524389 EHI524389:EII524389 ERE524389:ESE524389 FBA524389:FCA524389 FKW524389:FLW524389 FUS524389:FVS524389 GEO524389:GFO524389 GOK524389:GPK524389 GYG524389:GZG524389 HIC524389:HJC524389 HRY524389:HSY524389 IBU524389:ICU524389 ILQ524389:IMQ524389 IVM524389:IWM524389 JFI524389:JGI524389 JPE524389:JQE524389 JZA524389:KAA524389 KIW524389:KJW524389 KSS524389:KTS524389 LCO524389:LDO524389 LMK524389:LNK524389 LWG524389:LXG524389 MGC524389:MHC524389 MPY524389:MQY524389 MZU524389:NAU524389 NJQ524389:NKQ524389 NTM524389:NUM524389 ODI524389:OEI524389 ONE524389:OOE524389 OXA524389:OYA524389 PGW524389:PHW524389 PQS524389:PRS524389 QAO524389:QBO524389 QKK524389:QLK524389 QUG524389:QVG524389 REC524389:RFC524389 RNY524389:ROY524389 RXU524389:RYU524389 SHQ524389:SIQ524389 SRM524389:SSM524389 TBI524389:TCI524389 TLE524389:TME524389 TVA524389:TWA524389 UEW524389:UFW524389 UOS524389:UPS524389 UYO524389:UZO524389 VIK524389:VJK524389 VSG524389:VTG524389 WCC524389:WDC524389 WLY524389:WMY524389 WVU524389:WWU524389 M589925:AM589925 JI589925:KI589925 TE589925:UE589925 ADA589925:AEA589925 AMW589925:ANW589925 AWS589925:AXS589925 BGO589925:BHO589925 BQK589925:BRK589925 CAG589925:CBG589925 CKC589925:CLC589925 CTY589925:CUY589925 DDU589925:DEU589925 DNQ589925:DOQ589925 DXM589925:DYM589925 EHI589925:EII589925 ERE589925:ESE589925 FBA589925:FCA589925 FKW589925:FLW589925 FUS589925:FVS589925 GEO589925:GFO589925 GOK589925:GPK589925 GYG589925:GZG589925 HIC589925:HJC589925 HRY589925:HSY589925 IBU589925:ICU589925 ILQ589925:IMQ589925 IVM589925:IWM589925 JFI589925:JGI589925 JPE589925:JQE589925 JZA589925:KAA589925 KIW589925:KJW589925 KSS589925:KTS589925 LCO589925:LDO589925 LMK589925:LNK589925 LWG589925:LXG589925 MGC589925:MHC589925 MPY589925:MQY589925 MZU589925:NAU589925 NJQ589925:NKQ589925 NTM589925:NUM589925 ODI589925:OEI589925 ONE589925:OOE589925 OXA589925:OYA589925 PGW589925:PHW589925 PQS589925:PRS589925 QAO589925:QBO589925 QKK589925:QLK589925 QUG589925:QVG589925 REC589925:RFC589925 RNY589925:ROY589925 RXU589925:RYU589925 SHQ589925:SIQ589925 SRM589925:SSM589925 TBI589925:TCI589925 TLE589925:TME589925 TVA589925:TWA589925 UEW589925:UFW589925 UOS589925:UPS589925 UYO589925:UZO589925 VIK589925:VJK589925 VSG589925:VTG589925 WCC589925:WDC589925 WLY589925:WMY589925 WVU589925:WWU589925 M655461:AM655461 JI655461:KI655461 TE655461:UE655461 ADA655461:AEA655461 AMW655461:ANW655461 AWS655461:AXS655461 BGO655461:BHO655461 BQK655461:BRK655461 CAG655461:CBG655461 CKC655461:CLC655461 CTY655461:CUY655461 DDU655461:DEU655461 DNQ655461:DOQ655461 DXM655461:DYM655461 EHI655461:EII655461 ERE655461:ESE655461 FBA655461:FCA655461 FKW655461:FLW655461 FUS655461:FVS655461 GEO655461:GFO655461 GOK655461:GPK655461 GYG655461:GZG655461 HIC655461:HJC655461 HRY655461:HSY655461 IBU655461:ICU655461 ILQ655461:IMQ655461 IVM655461:IWM655461 JFI655461:JGI655461 JPE655461:JQE655461 JZA655461:KAA655461 KIW655461:KJW655461 KSS655461:KTS655461 LCO655461:LDO655461 LMK655461:LNK655461 LWG655461:LXG655461 MGC655461:MHC655461 MPY655461:MQY655461 MZU655461:NAU655461 NJQ655461:NKQ655461 NTM655461:NUM655461 ODI655461:OEI655461 ONE655461:OOE655461 OXA655461:OYA655461 PGW655461:PHW655461 PQS655461:PRS655461 QAO655461:QBO655461 QKK655461:QLK655461 QUG655461:QVG655461 REC655461:RFC655461 RNY655461:ROY655461 RXU655461:RYU655461 SHQ655461:SIQ655461 SRM655461:SSM655461 TBI655461:TCI655461 TLE655461:TME655461 TVA655461:TWA655461 UEW655461:UFW655461 UOS655461:UPS655461 UYO655461:UZO655461 VIK655461:VJK655461 VSG655461:VTG655461 WCC655461:WDC655461 WLY655461:WMY655461 WVU655461:WWU655461 M720997:AM720997 JI720997:KI720997 TE720997:UE720997 ADA720997:AEA720997 AMW720997:ANW720997 AWS720997:AXS720997 BGO720997:BHO720997 BQK720997:BRK720997 CAG720997:CBG720997 CKC720997:CLC720997 CTY720997:CUY720997 DDU720997:DEU720997 DNQ720997:DOQ720997 DXM720997:DYM720997 EHI720997:EII720997 ERE720997:ESE720997 FBA720997:FCA720997 FKW720997:FLW720997 FUS720997:FVS720997 GEO720997:GFO720997 GOK720997:GPK720997 GYG720997:GZG720997 HIC720997:HJC720997 HRY720997:HSY720997 IBU720997:ICU720997 ILQ720997:IMQ720997 IVM720997:IWM720997 JFI720997:JGI720997 JPE720997:JQE720997 JZA720997:KAA720997 KIW720997:KJW720997 KSS720997:KTS720997 LCO720997:LDO720997 LMK720997:LNK720997 LWG720997:LXG720997 MGC720997:MHC720997 MPY720997:MQY720997 MZU720997:NAU720997 NJQ720997:NKQ720997 NTM720997:NUM720997 ODI720997:OEI720997 ONE720997:OOE720997 OXA720997:OYA720997 PGW720997:PHW720997 PQS720997:PRS720997 QAO720997:QBO720997 QKK720997:QLK720997 QUG720997:QVG720997 REC720997:RFC720997 RNY720997:ROY720997 RXU720997:RYU720997 SHQ720997:SIQ720997 SRM720997:SSM720997 TBI720997:TCI720997 TLE720997:TME720997 TVA720997:TWA720997 UEW720997:UFW720997 UOS720997:UPS720997 UYO720997:UZO720997 VIK720997:VJK720997 VSG720997:VTG720997 WCC720997:WDC720997 WLY720997:WMY720997 WVU720997:WWU720997 M786533:AM786533 JI786533:KI786533 TE786533:UE786533 ADA786533:AEA786533 AMW786533:ANW786533 AWS786533:AXS786533 BGO786533:BHO786533 BQK786533:BRK786533 CAG786533:CBG786533 CKC786533:CLC786533 CTY786533:CUY786533 DDU786533:DEU786533 DNQ786533:DOQ786533 DXM786533:DYM786533 EHI786533:EII786533 ERE786533:ESE786533 FBA786533:FCA786533 FKW786533:FLW786533 FUS786533:FVS786533 GEO786533:GFO786533 GOK786533:GPK786533 GYG786533:GZG786533 HIC786533:HJC786533 HRY786533:HSY786533 IBU786533:ICU786533 ILQ786533:IMQ786533 IVM786533:IWM786533 JFI786533:JGI786533 JPE786533:JQE786533 JZA786533:KAA786533 KIW786533:KJW786533 KSS786533:KTS786533 LCO786533:LDO786533 LMK786533:LNK786533 LWG786533:LXG786533 MGC786533:MHC786533 MPY786533:MQY786533 MZU786533:NAU786533 NJQ786533:NKQ786533 NTM786533:NUM786533 ODI786533:OEI786533 ONE786533:OOE786533 OXA786533:OYA786533 PGW786533:PHW786533 PQS786533:PRS786533 QAO786533:QBO786533 QKK786533:QLK786533 QUG786533:QVG786533 REC786533:RFC786533 RNY786533:ROY786533 RXU786533:RYU786533 SHQ786533:SIQ786533 SRM786533:SSM786533 TBI786533:TCI786533 TLE786533:TME786533 TVA786533:TWA786533 UEW786533:UFW786533 UOS786533:UPS786533 UYO786533:UZO786533 VIK786533:VJK786533 VSG786533:VTG786533 WCC786533:WDC786533 WLY786533:WMY786533 WVU786533:WWU786533 M852069:AM852069 JI852069:KI852069 TE852069:UE852069 ADA852069:AEA852069 AMW852069:ANW852069 AWS852069:AXS852069 BGO852069:BHO852069 BQK852069:BRK852069 CAG852069:CBG852069 CKC852069:CLC852069 CTY852069:CUY852069 DDU852069:DEU852069 DNQ852069:DOQ852069 DXM852069:DYM852069 EHI852069:EII852069 ERE852069:ESE852069 FBA852069:FCA852069 FKW852069:FLW852069 FUS852069:FVS852069 GEO852069:GFO852069 GOK852069:GPK852069 GYG852069:GZG852069 HIC852069:HJC852069 HRY852069:HSY852069 IBU852069:ICU852069 ILQ852069:IMQ852069 IVM852069:IWM852069 JFI852069:JGI852069 JPE852069:JQE852069 JZA852069:KAA852069 KIW852069:KJW852069 KSS852069:KTS852069 LCO852069:LDO852069 LMK852069:LNK852069 LWG852069:LXG852069 MGC852069:MHC852069 MPY852069:MQY852069 MZU852069:NAU852069 NJQ852069:NKQ852069 NTM852069:NUM852069 ODI852069:OEI852069 ONE852069:OOE852069 OXA852069:OYA852069 PGW852069:PHW852069 PQS852069:PRS852069 QAO852069:QBO852069 QKK852069:QLK852069 QUG852069:QVG852069 REC852069:RFC852069 RNY852069:ROY852069 RXU852069:RYU852069 SHQ852069:SIQ852069 SRM852069:SSM852069 TBI852069:TCI852069 TLE852069:TME852069 TVA852069:TWA852069 UEW852069:UFW852069 UOS852069:UPS852069 UYO852069:UZO852069 VIK852069:VJK852069 VSG852069:VTG852069 WCC852069:WDC852069 WLY852069:WMY852069 WVU852069:WWU852069 M917605:AM917605 JI917605:KI917605 TE917605:UE917605 ADA917605:AEA917605 AMW917605:ANW917605 AWS917605:AXS917605 BGO917605:BHO917605 BQK917605:BRK917605 CAG917605:CBG917605 CKC917605:CLC917605 CTY917605:CUY917605 DDU917605:DEU917605 DNQ917605:DOQ917605 DXM917605:DYM917605 EHI917605:EII917605 ERE917605:ESE917605 FBA917605:FCA917605 FKW917605:FLW917605 FUS917605:FVS917605 GEO917605:GFO917605 GOK917605:GPK917605 GYG917605:GZG917605 HIC917605:HJC917605 HRY917605:HSY917605 IBU917605:ICU917605 ILQ917605:IMQ917605 IVM917605:IWM917605 JFI917605:JGI917605 JPE917605:JQE917605 JZA917605:KAA917605 KIW917605:KJW917605 KSS917605:KTS917605 LCO917605:LDO917605 LMK917605:LNK917605 LWG917605:LXG917605 MGC917605:MHC917605 MPY917605:MQY917605 MZU917605:NAU917605 NJQ917605:NKQ917605 NTM917605:NUM917605 ODI917605:OEI917605 ONE917605:OOE917605 OXA917605:OYA917605 PGW917605:PHW917605 PQS917605:PRS917605 QAO917605:QBO917605 QKK917605:QLK917605 QUG917605:QVG917605 REC917605:RFC917605 RNY917605:ROY917605 RXU917605:RYU917605 SHQ917605:SIQ917605 SRM917605:SSM917605 TBI917605:TCI917605 TLE917605:TME917605 TVA917605:TWA917605 UEW917605:UFW917605 UOS917605:UPS917605 UYO917605:UZO917605 VIK917605:VJK917605 VSG917605:VTG917605 WCC917605:WDC917605 WLY917605:WMY917605 WVU917605:WWU917605 M983141:AM983141 JI983141:KI983141 TE983141:UE983141 ADA983141:AEA983141 AMW983141:ANW983141 AWS983141:AXS983141 BGO983141:BHO983141 BQK983141:BRK983141 CAG983141:CBG983141 CKC983141:CLC983141 CTY983141:CUY983141 DDU983141:DEU983141 DNQ983141:DOQ983141 DXM983141:DYM983141 EHI983141:EII983141 ERE983141:ESE983141 FBA983141:FCA983141 FKW983141:FLW983141 FUS983141:FVS983141 GEO983141:GFO983141 GOK983141:GPK983141 GYG983141:GZG983141 HIC983141:HJC983141 HRY983141:HSY983141 IBU983141:ICU983141 ILQ983141:IMQ983141 IVM983141:IWM983141 JFI983141:JGI983141 JPE983141:JQE983141 JZA983141:KAA983141 KIW983141:KJW983141 KSS983141:KTS983141 LCO983141:LDO983141 LMK983141:LNK983141 LWG983141:LXG983141 MGC983141:MHC983141 MPY983141:MQY983141 MZU983141:NAU983141 NJQ983141:NKQ983141 NTM983141:NUM983141 ODI983141:OEI983141 ONE983141:OOE983141 OXA983141:OYA983141 PGW983141:PHW983141 PQS983141:PRS983141 QAO983141:QBO983141 QKK983141:QLK983141 QUG983141:QVG983141 REC983141:RFC983141 RNY983141:ROY983141 RXU983141:RYU983141 SHQ983141:SIQ983141 SRM983141:SSM983141 TBI983141:TCI983141 TLE983141:TME983141 TVA983141:TWA983141 UEW983141:UFW983141 UOS983141:UPS983141 UYO983141:UZO983141 VIK983141:VJK983141 VSG983141:VTG983141 WCC983141:WDC983141 WLY983141:WMY983141 WVU983141:WWU983141</xm:sqref>
        </x14:dataValidation>
        <x14:dataValidation type="whole" allowBlank="1" showInputMessage="1" showErrorMessage="1" xr:uid="{DA21CB7B-D9BB-4455-8FD0-3898F4956CD3}">
          <x14:formula1>
            <xm:f>1</xm:f>
          </x14:formula1>
          <x14:formula2>
            <xm:f>12</xm:f>
          </x14:formula2>
          <xm:sqref>AF9:AG9 KB9:KC9 TX9:TY9 ADT9:ADU9 ANP9:ANQ9 AXL9:AXM9 BHH9:BHI9 BRD9:BRE9 CAZ9:CBA9 CKV9:CKW9 CUR9:CUS9 DEN9:DEO9 DOJ9:DOK9 DYF9:DYG9 EIB9:EIC9 ERX9:ERY9 FBT9:FBU9 FLP9:FLQ9 FVL9:FVM9 GFH9:GFI9 GPD9:GPE9 GYZ9:GZA9 HIV9:HIW9 HSR9:HSS9 ICN9:ICO9 IMJ9:IMK9 IWF9:IWG9 JGB9:JGC9 JPX9:JPY9 JZT9:JZU9 KJP9:KJQ9 KTL9:KTM9 LDH9:LDI9 LND9:LNE9 LWZ9:LXA9 MGV9:MGW9 MQR9:MQS9 NAN9:NAO9 NKJ9:NKK9 NUF9:NUG9 OEB9:OEC9 ONX9:ONY9 OXT9:OXU9 PHP9:PHQ9 PRL9:PRM9 QBH9:QBI9 QLD9:QLE9 QUZ9:QVA9 REV9:REW9 ROR9:ROS9 RYN9:RYO9 SIJ9:SIK9 SSF9:SSG9 TCB9:TCC9 TLX9:TLY9 TVT9:TVU9 UFP9:UFQ9 UPL9:UPM9 UZH9:UZI9 VJD9:VJE9 VSZ9:VTA9 WCV9:WCW9 WMR9:WMS9 WWN9:WWO9 AF65545:AG65545 KB65545:KC65545 TX65545:TY65545 ADT65545:ADU65545 ANP65545:ANQ65545 AXL65545:AXM65545 BHH65545:BHI65545 BRD65545:BRE65545 CAZ65545:CBA65545 CKV65545:CKW65545 CUR65545:CUS65545 DEN65545:DEO65545 DOJ65545:DOK65545 DYF65545:DYG65545 EIB65545:EIC65545 ERX65545:ERY65545 FBT65545:FBU65545 FLP65545:FLQ65545 FVL65545:FVM65545 GFH65545:GFI65545 GPD65545:GPE65545 GYZ65545:GZA65545 HIV65545:HIW65545 HSR65545:HSS65545 ICN65545:ICO65545 IMJ65545:IMK65545 IWF65545:IWG65545 JGB65545:JGC65545 JPX65545:JPY65545 JZT65545:JZU65545 KJP65545:KJQ65545 KTL65545:KTM65545 LDH65545:LDI65545 LND65545:LNE65545 LWZ65545:LXA65545 MGV65545:MGW65545 MQR65545:MQS65545 NAN65545:NAO65545 NKJ65545:NKK65545 NUF65545:NUG65545 OEB65545:OEC65545 ONX65545:ONY65545 OXT65545:OXU65545 PHP65545:PHQ65545 PRL65545:PRM65545 QBH65545:QBI65545 QLD65545:QLE65545 QUZ65545:QVA65545 REV65545:REW65545 ROR65545:ROS65545 RYN65545:RYO65545 SIJ65545:SIK65545 SSF65545:SSG65545 TCB65545:TCC65545 TLX65545:TLY65545 TVT65545:TVU65545 UFP65545:UFQ65545 UPL65545:UPM65545 UZH65545:UZI65545 VJD65545:VJE65545 VSZ65545:VTA65545 WCV65545:WCW65545 WMR65545:WMS65545 WWN65545:WWO65545 AF131081:AG131081 KB131081:KC131081 TX131081:TY131081 ADT131081:ADU131081 ANP131081:ANQ131081 AXL131081:AXM131081 BHH131081:BHI131081 BRD131081:BRE131081 CAZ131081:CBA131081 CKV131081:CKW131081 CUR131081:CUS131081 DEN131081:DEO131081 DOJ131081:DOK131081 DYF131081:DYG131081 EIB131081:EIC131081 ERX131081:ERY131081 FBT131081:FBU131081 FLP131081:FLQ131081 FVL131081:FVM131081 GFH131081:GFI131081 GPD131081:GPE131081 GYZ131081:GZA131081 HIV131081:HIW131081 HSR131081:HSS131081 ICN131081:ICO131081 IMJ131081:IMK131081 IWF131081:IWG131081 JGB131081:JGC131081 JPX131081:JPY131081 JZT131081:JZU131081 KJP131081:KJQ131081 KTL131081:KTM131081 LDH131081:LDI131081 LND131081:LNE131081 LWZ131081:LXA131081 MGV131081:MGW131081 MQR131081:MQS131081 NAN131081:NAO131081 NKJ131081:NKK131081 NUF131081:NUG131081 OEB131081:OEC131081 ONX131081:ONY131081 OXT131081:OXU131081 PHP131081:PHQ131081 PRL131081:PRM131081 QBH131081:QBI131081 QLD131081:QLE131081 QUZ131081:QVA131081 REV131081:REW131081 ROR131081:ROS131081 RYN131081:RYO131081 SIJ131081:SIK131081 SSF131081:SSG131081 TCB131081:TCC131081 TLX131081:TLY131081 TVT131081:TVU131081 UFP131081:UFQ131081 UPL131081:UPM131081 UZH131081:UZI131081 VJD131081:VJE131081 VSZ131081:VTA131081 WCV131081:WCW131081 WMR131081:WMS131081 WWN131081:WWO131081 AF196617:AG196617 KB196617:KC196617 TX196617:TY196617 ADT196617:ADU196617 ANP196617:ANQ196617 AXL196617:AXM196617 BHH196617:BHI196617 BRD196617:BRE196617 CAZ196617:CBA196617 CKV196617:CKW196617 CUR196617:CUS196617 DEN196617:DEO196617 DOJ196617:DOK196617 DYF196617:DYG196617 EIB196617:EIC196617 ERX196617:ERY196617 FBT196617:FBU196617 FLP196617:FLQ196617 FVL196617:FVM196617 GFH196617:GFI196617 GPD196617:GPE196617 GYZ196617:GZA196617 HIV196617:HIW196617 HSR196617:HSS196617 ICN196617:ICO196617 IMJ196617:IMK196617 IWF196617:IWG196617 JGB196617:JGC196617 JPX196617:JPY196617 JZT196617:JZU196617 KJP196617:KJQ196617 KTL196617:KTM196617 LDH196617:LDI196617 LND196617:LNE196617 LWZ196617:LXA196617 MGV196617:MGW196617 MQR196617:MQS196617 NAN196617:NAO196617 NKJ196617:NKK196617 NUF196617:NUG196617 OEB196617:OEC196617 ONX196617:ONY196617 OXT196617:OXU196617 PHP196617:PHQ196617 PRL196617:PRM196617 QBH196617:QBI196617 QLD196617:QLE196617 QUZ196617:QVA196617 REV196617:REW196617 ROR196617:ROS196617 RYN196617:RYO196617 SIJ196617:SIK196617 SSF196617:SSG196617 TCB196617:TCC196617 TLX196617:TLY196617 TVT196617:TVU196617 UFP196617:UFQ196617 UPL196617:UPM196617 UZH196617:UZI196617 VJD196617:VJE196617 VSZ196617:VTA196617 WCV196617:WCW196617 WMR196617:WMS196617 WWN196617:WWO196617 AF262153:AG262153 KB262153:KC262153 TX262153:TY262153 ADT262153:ADU262153 ANP262153:ANQ262153 AXL262153:AXM262153 BHH262153:BHI262153 BRD262153:BRE262153 CAZ262153:CBA262153 CKV262153:CKW262153 CUR262153:CUS262153 DEN262153:DEO262153 DOJ262153:DOK262153 DYF262153:DYG262153 EIB262153:EIC262153 ERX262153:ERY262153 FBT262153:FBU262153 FLP262153:FLQ262153 FVL262153:FVM262153 GFH262153:GFI262153 GPD262153:GPE262153 GYZ262153:GZA262153 HIV262153:HIW262153 HSR262153:HSS262153 ICN262153:ICO262153 IMJ262153:IMK262153 IWF262153:IWG262153 JGB262153:JGC262153 JPX262153:JPY262153 JZT262153:JZU262153 KJP262153:KJQ262153 KTL262153:KTM262153 LDH262153:LDI262153 LND262153:LNE262153 LWZ262153:LXA262153 MGV262153:MGW262153 MQR262153:MQS262153 NAN262153:NAO262153 NKJ262153:NKK262153 NUF262153:NUG262153 OEB262153:OEC262153 ONX262153:ONY262153 OXT262153:OXU262153 PHP262153:PHQ262153 PRL262153:PRM262153 QBH262153:QBI262153 QLD262153:QLE262153 QUZ262153:QVA262153 REV262153:REW262153 ROR262153:ROS262153 RYN262153:RYO262153 SIJ262153:SIK262153 SSF262153:SSG262153 TCB262153:TCC262153 TLX262153:TLY262153 TVT262153:TVU262153 UFP262153:UFQ262153 UPL262153:UPM262153 UZH262153:UZI262153 VJD262153:VJE262153 VSZ262153:VTA262153 WCV262153:WCW262153 WMR262153:WMS262153 WWN262153:WWO262153 AF327689:AG327689 KB327689:KC327689 TX327689:TY327689 ADT327689:ADU327689 ANP327689:ANQ327689 AXL327689:AXM327689 BHH327689:BHI327689 BRD327689:BRE327689 CAZ327689:CBA327689 CKV327689:CKW327689 CUR327689:CUS327689 DEN327689:DEO327689 DOJ327689:DOK327689 DYF327689:DYG327689 EIB327689:EIC327689 ERX327689:ERY327689 FBT327689:FBU327689 FLP327689:FLQ327689 FVL327689:FVM327689 GFH327689:GFI327689 GPD327689:GPE327689 GYZ327689:GZA327689 HIV327689:HIW327689 HSR327689:HSS327689 ICN327689:ICO327689 IMJ327689:IMK327689 IWF327689:IWG327689 JGB327689:JGC327689 JPX327689:JPY327689 JZT327689:JZU327689 KJP327689:KJQ327689 KTL327689:KTM327689 LDH327689:LDI327689 LND327689:LNE327689 LWZ327689:LXA327689 MGV327689:MGW327689 MQR327689:MQS327689 NAN327689:NAO327689 NKJ327689:NKK327689 NUF327689:NUG327689 OEB327689:OEC327689 ONX327689:ONY327689 OXT327689:OXU327689 PHP327689:PHQ327689 PRL327689:PRM327689 QBH327689:QBI327689 QLD327689:QLE327689 QUZ327689:QVA327689 REV327689:REW327689 ROR327689:ROS327689 RYN327689:RYO327689 SIJ327689:SIK327689 SSF327689:SSG327689 TCB327689:TCC327689 TLX327689:TLY327689 TVT327689:TVU327689 UFP327689:UFQ327689 UPL327689:UPM327689 UZH327689:UZI327689 VJD327689:VJE327689 VSZ327689:VTA327689 WCV327689:WCW327689 WMR327689:WMS327689 WWN327689:WWO327689 AF393225:AG393225 KB393225:KC393225 TX393225:TY393225 ADT393225:ADU393225 ANP393225:ANQ393225 AXL393225:AXM393225 BHH393225:BHI393225 BRD393225:BRE393225 CAZ393225:CBA393225 CKV393225:CKW393225 CUR393225:CUS393225 DEN393225:DEO393225 DOJ393225:DOK393225 DYF393225:DYG393225 EIB393225:EIC393225 ERX393225:ERY393225 FBT393225:FBU393225 FLP393225:FLQ393225 FVL393225:FVM393225 GFH393225:GFI393225 GPD393225:GPE393225 GYZ393225:GZA393225 HIV393225:HIW393225 HSR393225:HSS393225 ICN393225:ICO393225 IMJ393225:IMK393225 IWF393225:IWG393225 JGB393225:JGC393225 JPX393225:JPY393225 JZT393225:JZU393225 KJP393225:KJQ393225 KTL393225:KTM393225 LDH393225:LDI393225 LND393225:LNE393225 LWZ393225:LXA393225 MGV393225:MGW393225 MQR393225:MQS393225 NAN393225:NAO393225 NKJ393225:NKK393225 NUF393225:NUG393225 OEB393225:OEC393225 ONX393225:ONY393225 OXT393225:OXU393225 PHP393225:PHQ393225 PRL393225:PRM393225 QBH393225:QBI393225 QLD393225:QLE393225 QUZ393225:QVA393225 REV393225:REW393225 ROR393225:ROS393225 RYN393225:RYO393225 SIJ393225:SIK393225 SSF393225:SSG393225 TCB393225:TCC393225 TLX393225:TLY393225 TVT393225:TVU393225 UFP393225:UFQ393225 UPL393225:UPM393225 UZH393225:UZI393225 VJD393225:VJE393225 VSZ393225:VTA393225 WCV393225:WCW393225 WMR393225:WMS393225 WWN393225:WWO393225 AF458761:AG458761 KB458761:KC458761 TX458761:TY458761 ADT458761:ADU458761 ANP458761:ANQ458761 AXL458761:AXM458761 BHH458761:BHI458761 BRD458761:BRE458761 CAZ458761:CBA458761 CKV458761:CKW458761 CUR458761:CUS458761 DEN458761:DEO458761 DOJ458761:DOK458761 DYF458761:DYG458761 EIB458761:EIC458761 ERX458761:ERY458761 FBT458761:FBU458761 FLP458761:FLQ458761 FVL458761:FVM458761 GFH458761:GFI458761 GPD458761:GPE458761 GYZ458761:GZA458761 HIV458761:HIW458761 HSR458761:HSS458761 ICN458761:ICO458761 IMJ458761:IMK458761 IWF458761:IWG458761 JGB458761:JGC458761 JPX458761:JPY458761 JZT458761:JZU458761 KJP458761:KJQ458761 KTL458761:KTM458761 LDH458761:LDI458761 LND458761:LNE458761 LWZ458761:LXA458761 MGV458761:MGW458761 MQR458761:MQS458761 NAN458761:NAO458761 NKJ458761:NKK458761 NUF458761:NUG458761 OEB458761:OEC458761 ONX458761:ONY458761 OXT458761:OXU458761 PHP458761:PHQ458761 PRL458761:PRM458761 QBH458761:QBI458761 QLD458761:QLE458761 QUZ458761:QVA458761 REV458761:REW458761 ROR458761:ROS458761 RYN458761:RYO458761 SIJ458761:SIK458761 SSF458761:SSG458761 TCB458761:TCC458761 TLX458761:TLY458761 TVT458761:TVU458761 UFP458761:UFQ458761 UPL458761:UPM458761 UZH458761:UZI458761 VJD458761:VJE458761 VSZ458761:VTA458761 WCV458761:WCW458761 WMR458761:WMS458761 WWN458761:WWO458761 AF524297:AG524297 KB524297:KC524297 TX524297:TY524297 ADT524297:ADU524297 ANP524297:ANQ524297 AXL524297:AXM524297 BHH524297:BHI524297 BRD524297:BRE524297 CAZ524297:CBA524297 CKV524297:CKW524297 CUR524297:CUS524297 DEN524297:DEO524297 DOJ524297:DOK524297 DYF524297:DYG524297 EIB524297:EIC524297 ERX524297:ERY524297 FBT524297:FBU524297 FLP524297:FLQ524297 FVL524297:FVM524297 GFH524297:GFI524297 GPD524297:GPE524297 GYZ524297:GZA524297 HIV524297:HIW524297 HSR524297:HSS524297 ICN524297:ICO524297 IMJ524297:IMK524297 IWF524297:IWG524297 JGB524297:JGC524297 JPX524297:JPY524297 JZT524297:JZU524297 KJP524297:KJQ524297 KTL524297:KTM524297 LDH524297:LDI524297 LND524297:LNE524297 LWZ524297:LXA524297 MGV524297:MGW524297 MQR524297:MQS524297 NAN524297:NAO524297 NKJ524297:NKK524297 NUF524297:NUG524297 OEB524297:OEC524297 ONX524297:ONY524297 OXT524297:OXU524297 PHP524297:PHQ524297 PRL524297:PRM524297 QBH524297:QBI524297 QLD524297:QLE524297 QUZ524297:QVA524297 REV524297:REW524297 ROR524297:ROS524297 RYN524297:RYO524297 SIJ524297:SIK524297 SSF524297:SSG524297 TCB524297:TCC524297 TLX524297:TLY524297 TVT524297:TVU524297 UFP524297:UFQ524297 UPL524297:UPM524297 UZH524297:UZI524297 VJD524297:VJE524297 VSZ524297:VTA524297 WCV524297:WCW524297 WMR524297:WMS524297 WWN524297:WWO524297 AF589833:AG589833 KB589833:KC589833 TX589833:TY589833 ADT589833:ADU589833 ANP589833:ANQ589833 AXL589833:AXM589833 BHH589833:BHI589833 BRD589833:BRE589833 CAZ589833:CBA589833 CKV589833:CKW589833 CUR589833:CUS589833 DEN589833:DEO589833 DOJ589833:DOK589833 DYF589833:DYG589833 EIB589833:EIC589833 ERX589833:ERY589833 FBT589833:FBU589833 FLP589833:FLQ589833 FVL589833:FVM589833 GFH589833:GFI589833 GPD589833:GPE589833 GYZ589833:GZA589833 HIV589833:HIW589833 HSR589833:HSS589833 ICN589833:ICO589833 IMJ589833:IMK589833 IWF589833:IWG589833 JGB589833:JGC589833 JPX589833:JPY589833 JZT589833:JZU589833 KJP589833:KJQ589833 KTL589833:KTM589833 LDH589833:LDI589833 LND589833:LNE589833 LWZ589833:LXA589833 MGV589833:MGW589833 MQR589833:MQS589833 NAN589833:NAO589833 NKJ589833:NKK589833 NUF589833:NUG589833 OEB589833:OEC589833 ONX589833:ONY589833 OXT589833:OXU589833 PHP589833:PHQ589833 PRL589833:PRM589833 QBH589833:QBI589833 QLD589833:QLE589833 QUZ589833:QVA589833 REV589833:REW589833 ROR589833:ROS589833 RYN589833:RYO589833 SIJ589833:SIK589833 SSF589833:SSG589833 TCB589833:TCC589833 TLX589833:TLY589833 TVT589833:TVU589833 UFP589833:UFQ589833 UPL589833:UPM589833 UZH589833:UZI589833 VJD589833:VJE589833 VSZ589833:VTA589833 WCV589833:WCW589833 WMR589833:WMS589833 WWN589833:WWO589833 AF655369:AG655369 KB655369:KC655369 TX655369:TY655369 ADT655369:ADU655369 ANP655369:ANQ655369 AXL655369:AXM655369 BHH655369:BHI655369 BRD655369:BRE655369 CAZ655369:CBA655369 CKV655369:CKW655369 CUR655369:CUS655369 DEN655369:DEO655369 DOJ655369:DOK655369 DYF655369:DYG655369 EIB655369:EIC655369 ERX655369:ERY655369 FBT655369:FBU655369 FLP655369:FLQ655369 FVL655369:FVM655369 GFH655369:GFI655369 GPD655369:GPE655369 GYZ655369:GZA655369 HIV655369:HIW655369 HSR655369:HSS655369 ICN655369:ICO655369 IMJ655369:IMK655369 IWF655369:IWG655369 JGB655369:JGC655369 JPX655369:JPY655369 JZT655369:JZU655369 KJP655369:KJQ655369 KTL655369:KTM655369 LDH655369:LDI655369 LND655369:LNE655369 LWZ655369:LXA655369 MGV655369:MGW655369 MQR655369:MQS655369 NAN655369:NAO655369 NKJ655369:NKK655369 NUF655369:NUG655369 OEB655369:OEC655369 ONX655369:ONY655369 OXT655369:OXU655369 PHP655369:PHQ655369 PRL655369:PRM655369 QBH655369:QBI655369 QLD655369:QLE655369 QUZ655369:QVA655369 REV655369:REW655369 ROR655369:ROS655369 RYN655369:RYO655369 SIJ655369:SIK655369 SSF655369:SSG655369 TCB655369:TCC655369 TLX655369:TLY655369 TVT655369:TVU655369 UFP655369:UFQ655369 UPL655369:UPM655369 UZH655369:UZI655369 VJD655369:VJE655369 VSZ655369:VTA655369 WCV655369:WCW655369 WMR655369:WMS655369 WWN655369:WWO655369 AF720905:AG720905 KB720905:KC720905 TX720905:TY720905 ADT720905:ADU720905 ANP720905:ANQ720905 AXL720905:AXM720905 BHH720905:BHI720905 BRD720905:BRE720905 CAZ720905:CBA720905 CKV720905:CKW720905 CUR720905:CUS720905 DEN720905:DEO720905 DOJ720905:DOK720905 DYF720905:DYG720905 EIB720905:EIC720905 ERX720905:ERY720905 FBT720905:FBU720905 FLP720905:FLQ720905 FVL720905:FVM720905 GFH720905:GFI720905 GPD720905:GPE720905 GYZ720905:GZA720905 HIV720905:HIW720905 HSR720905:HSS720905 ICN720905:ICO720905 IMJ720905:IMK720905 IWF720905:IWG720905 JGB720905:JGC720905 JPX720905:JPY720905 JZT720905:JZU720905 KJP720905:KJQ720905 KTL720905:KTM720905 LDH720905:LDI720905 LND720905:LNE720905 LWZ720905:LXA720905 MGV720905:MGW720905 MQR720905:MQS720905 NAN720905:NAO720905 NKJ720905:NKK720905 NUF720905:NUG720905 OEB720905:OEC720905 ONX720905:ONY720905 OXT720905:OXU720905 PHP720905:PHQ720905 PRL720905:PRM720905 QBH720905:QBI720905 QLD720905:QLE720905 QUZ720905:QVA720905 REV720905:REW720905 ROR720905:ROS720905 RYN720905:RYO720905 SIJ720905:SIK720905 SSF720905:SSG720905 TCB720905:TCC720905 TLX720905:TLY720905 TVT720905:TVU720905 UFP720905:UFQ720905 UPL720905:UPM720905 UZH720905:UZI720905 VJD720905:VJE720905 VSZ720905:VTA720905 WCV720905:WCW720905 WMR720905:WMS720905 WWN720905:WWO720905 AF786441:AG786441 KB786441:KC786441 TX786441:TY786441 ADT786441:ADU786441 ANP786441:ANQ786441 AXL786441:AXM786441 BHH786441:BHI786441 BRD786441:BRE786441 CAZ786441:CBA786441 CKV786441:CKW786441 CUR786441:CUS786441 DEN786441:DEO786441 DOJ786441:DOK786441 DYF786441:DYG786441 EIB786441:EIC786441 ERX786441:ERY786441 FBT786441:FBU786441 FLP786441:FLQ786441 FVL786441:FVM786441 GFH786441:GFI786441 GPD786441:GPE786441 GYZ786441:GZA786441 HIV786441:HIW786441 HSR786441:HSS786441 ICN786441:ICO786441 IMJ786441:IMK786441 IWF786441:IWG786441 JGB786441:JGC786441 JPX786441:JPY786441 JZT786441:JZU786441 KJP786441:KJQ786441 KTL786441:KTM786441 LDH786441:LDI786441 LND786441:LNE786441 LWZ786441:LXA786441 MGV786441:MGW786441 MQR786441:MQS786441 NAN786441:NAO786441 NKJ786441:NKK786441 NUF786441:NUG786441 OEB786441:OEC786441 ONX786441:ONY786441 OXT786441:OXU786441 PHP786441:PHQ786441 PRL786441:PRM786441 QBH786441:QBI786441 QLD786441:QLE786441 QUZ786441:QVA786441 REV786441:REW786441 ROR786441:ROS786441 RYN786441:RYO786441 SIJ786441:SIK786441 SSF786441:SSG786441 TCB786441:TCC786441 TLX786441:TLY786441 TVT786441:TVU786441 UFP786441:UFQ786441 UPL786441:UPM786441 UZH786441:UZI786441 VJD786441:VJE786441 VSZ786441:VTA786441 WCV786441:WCW786441 WMR786441:WMS786441 WWN786441:WWO786441 AF851977:AG851977 KB851977:KC851977 TX851977:TY851977 ADT851977:ADU851977 ANP851977:ANQ851977 AXL851977:AXM851977 BHH851977:BHI851977 BRD851977:BRE851977 CAZ851977:CBA851977 CKV851977:CKW851977 CUR851977:CUS851977 DEN851977:DEO851977 DOJ851977:DOK851977 DYF851977:DYG851977 EIB851977:EIC851977 ERX851977:ERY851977 FBT851977:FBU851977 FLP851977:FLQ851977 FVL851977:FVM851977 GFH851977:GFI851977 GPD851977:GPE851977 GYZ851977:GZA851977 HIV851977:HIW851977 HSR851977:HSS851977 ICN851977:ICO851977 IMJ851977:IMK851977 IWF851977:IWG851977 JGB851977:JGC851977 JPX851977:JPY851977 JZT851977:JZU851977 KJP851977:KJQ851977 KTL851977:KTM851977 LDH851977:LDI851977 LND851977:LNE851977 LWZ851977:LXA851977 MGV851977:MGW851977 MQR851977:MQS851977 NAN851977:NAO851977 NKJ851977:NKK851977 NUF851977:NUG851977 OEB851977:OEC851977 ONX851977:ONY851977 OXT851977:OXU851977 PHP851977:PHQ851977 PRL851977:PRM851977 QBH851977:QBI851977 QLD851977:QLE851977 QUZ851977:QVA851977 REV851977:REW851977 ROR851977:ROS851977 RYN851977:RYO851977 SIJ851977:SIK851977 SSF851977:SSG851977 TCB851977:TCC851977 TLX851977:TLY851977 TVT851977:TVU851977 UFP851977:UFQ851977 UPL851977:UPM851977 UZH851977:UZI851977 VJD851977:VJE851977 VSZ851977:VTA851977 WCV851977:WCW851977 WMR851977:WMS851977 WWN851977:WWO851977 AF917513:AG917513 KB917513:KC917513 TX917513:TY917513 ADT917513:ADU917513 ANP917513:ANQ917513 AXL917513:AXM917513 BHH917513:BHI917513 BRD917513:BRE917513 CAZ917513:CBA917513 CKV917513:CKW917513 CUR917513:CUS917513 DEN917513:DEO917513 DOJ917513:DOK917513 DYF917513:DYG917513 EIB917513:EIC917513 ERX917513:ERY917513 FBT917513:FBU917513 FLP917513:FLQ917513 FVL917513:FVM917513 GFH917513:GFI917513 GPD917513:GPE917513 GYZ917513:GZA917513 HIV917513:HIW917513 HSR917513:HSS917513 ICN917513:ICO917513 IMJ917513:IMK917513 IWF917513:IWG917513 JGB917513:JGC917513 JPX917513:JPY917513 JZT917513:JZU917513 KJP917513:KJQ917513 KTL917513:KTM917513 LDH917513:LDI917513 LND917513:LNE917513 LWZ917513:LXA917513 MGV917513:MGW917513 MQR917513:MQS917513 NAN917513:NAO917513 NKJ917513:NKK917513 NUF917513:NUG917513 OEB917513:OEC917513 ONX917513:ONY917513 OXT917513:OXU917513 PHP917513:PHQ917513 PRL917513:PRM917513 QBH917513:QBI917513 QLD917513:QLE917513 QUZ917513:QVA917513 REV917513:REW917513 ROR917513:ROS917513 RYN917513:RYO917513 SIJ917513:SIK917513 SSF917513:SSG917513 TCB917513:TCC917513 TLX917513:TLY917513 TVT917513:TVU917513 UFP917513:UFQ917513 UPL917513:UPM917513 UZH917513:UZI917513 VJD917513:VJE917513 VSZ917513:VTA917513 WCV917513:WCW917513 WMR917513:WMS917513 WWN917513:WWO917513 AF983049:AG983049 KB983049:KC983049 TX983049:TY983049 ADT983049:ADU983049 ANP983049:ANQ983049 AXL983049:AXM983049 BHH983049:BHI983049 BRD983049:BRE983049 CAZ983049:CBA983049 CKV983049:CKW983049 CUR983049:CUS983049 DEN983049:DEO983049 DOJ983049:DOK983049 DYF983049:DYG983049 EIB983049:EIC983049 ERX983049:ERY983049 FBT983049:FBU983049 FLP983049:FLQ983049 FVL983049:FVM983049 GFH983049:GFI983049 GPD983049:GPE983049 GYZ983049:GZA983049 HIV983049:HIW983049 HSR983049:HSS983049 ICN983049:ICO983049 IMJ983049:IMK983049 IWF983049:IWG983049 JGB983049:JGC983049 JPX983049:JPY983049 JZT983049:JZU983049 KJP983049:KJQ983049 KTL983049:KTM983049 LDH983049:LDI983049 LND983049:LNE983049 LWZ983049:LXA983049 MGV983049:MGW983049 MQR983049:MQS983049 NAN983049:NAO983049 NKJ983049:NKK983049 NUF983049:NUG983049 OEB983049:OEC983049 ONX983049:ONY983049 OXT983049:OXU983049 PHP983049:PHQ983049 PRL983049:PRM983049 QBH983049:QBI983049 QLD983049:QLE983049 QUZ983049:QVA983049 REV983049:REW983049 ROR983049:ROS983049 RYN983049:RYO983049 SIJ983049:SIK983049 SSF983049:SSG983049 TCB983049:TCC983049 TLX983049:TLY983049 TVT983049:TVU983049 UFP983049:UFQ983049 UPL983049:UPM983049 UZH983049:UZI983049 VJD983049:VJE983049 VSZ983049:VTA983049 WCV983049:WCW983049 WMR983049:WMS983049 WWN983049:WWO983049 BB9:BC9 KX9:KY9 UT9:UU9 AEP9:AEQ9 AOL9:AOM9 AYH9:AYI9 BID9:BIE9 BRZ9:BSA9 CBV9:CBW9 CLR9:CLS9 CVN9:CVO9 DFJ9:DFK9 DPF9:DPG9 DZB9:DZC9 EIX9:EIY9 EST9:ESU9 FCP9:FCQ9 FML9:FMM9 FWH9:FWI9 GGD9:GGE9 GPZ9:GQA9 GZV9:GZW9 HJR9:HJS9 HTN9:HTO9 IDJ9:IDK9 INF9:ING9 IXB9:IXC9 JGX9:JGY9 JQT9:JQU9 KAP9:KAQ9 KKL9:KKM9 KUH9:KUI9 LED9:LEE9 LNZ9:LOA9 LXV9:LXW9 MHR9:MHS9 MRN9:MRO9 NBJ9:NBK9 NLF9:NLG9 NVB9:NVC9 OEX9:OEY9 OOT9:OOU9 OYP9:OYQ9 PIL9:PIM9 PSH9:PSI9 QCD9:QCE9 QLZ9:QMA9 QVV9:QVW9 RFR9:RFS9 RPN9:RPO9 RZJ9:RZK9 SJF9:SJG9 STB9:STC9 TCX9:TCY9 TMT9:TMU9 TWP9:TWQ9 UGL9:UGM9 UQH9:UQI9 VAD9:VAE9 VJZ9:VKA9 VTV9:VTW9 WDR9:WDS9 WNN9:WNO9 WXJ9:WXK9 BB65545:BC65545 KX65545:KY65545 UT65545:UU65545 AEP65545:AEQ65545 AOL65545:AOM65545 AYH65545:AYI65545 BID65545:BIE65545 BRZ65545:BSA65545 CBV65545:CBW65545 CLR65545:CLS65545 CVN65545:CVO65545 DFJ65545:DFK65545 DPF65545:DPG65545 DZB65545:DZC65545 EIX65545:EIY65545 EST65545:ESU65545 FCP65545:FCQ65545 FML65545:FMM65545 FWH65545:FWI65545 GGD65545:GGE65545 GPZ65545:GQA65545 GZV65545:GZW65545 HJR65545:HJS65545 HTN65545:HTO65545 IDJ65545:IDK65545 INF65545:ING65545 IXB65545:IXC65545 JGX65545:JGY65545 JQT65545:JQU65545 KAP65545:KAQ65545 KKL65545:KKM65545 KUH65545:KUI65545 LED65545:LEE65545 LNZ65545:LOA65545 LXV65545:LXW65545 MHR65545:MHS65545 MRN65545:MRO65545 NBJ65545:NBK65545 NLF65545:NLG65545 NVB65545:NVC65545 OEX65545:OEY65545 OOT65545:OOU65545 OYP65545:OYQ65545 PIL65545:PIM65545 PSH65545:PSI65545 QCD65545:QCE65545 QLZ65545:QMA65545 QVV65545:QVW65545 RFR65545:RFS65545 RPN65545:RPO65545 RZJ65545:RZK65545 SJF65545:SJG65545 STB65545:STC65545 TCX65545:TCY65545 TMT65545:TMU65545 TWP65545:TWQ65545 UGL65545:UGM65545 UQH65545:UQI65545 VAD65545:VAE65545 VJZ65545:VKA65545 VTV65545:VTW65545 WDR65545:WDS65545 WNN65545:WNO65545 WXJ65545:WXK65545 BB131081:BC131081 KX131081:KY131081 UT131081:UU131081 AEP131081:AEQ131081 AOL131081:AOM131081 AYH131081:AYI131081 BID131081:BIE131081 BRZ131081:BSA131081 CBV131081:CBW131081 CLR131081:CLS131081 CVN131081:CVO131081 DFJ131081:DFK131081 DPF131081:DPG131081 DZB131081:DZC131081 EIX131081:EIY131081 EST131081:ESU131081 FCP131081:FCQ131081 FML131081:FMM131081 FWH131081:FWI131081 GGD131081:GGE131081 GPZ131081:GQA131081 GZV131081:GZW131081 HJR131081:HJS131081 HTN131081:HTO131081 IDJ131081:IDK131081 INF131081:ING131081 IXB131081:IXC131081 JGX131081:JGY131081 JQT131081:JQU131081 KAP131081:KAQ131081 KKL131081:KKM131081 KUH131081:KUI131081 LED131081:LEE131081 LNZ131081:LOA131081 LXV131081:LXW131081 MHR131081:MHS131081 MRN131081:MRO131081 NBJ131081:NBK131081 NLF131081:NLG131081 NVB131081:NVC131081 OEX131081:OEY131081 OOT131081:OOU131081 OYP131081:OYQ131081 PIL131081:PIM131081 PSH131081:PSI131081 QCD131081:QCE131081 QLZ131081:QMA131081 QVV131081:QVW131081 RFR131081:RFS131081 RPN131081:RPO131081 RZJ131081:RZK131081 SJF131081:SJG131081 STB131081:STC131081 TCX131081:TCY131081 TMT131081:TMU131081 TWP131081:TWQ131081 UGL131081:UGM131081 UQH131081:UQI131081 VAD131081:VAE131081 VJZ131081:VKA131081 VTV131081:VTW131081 WDR131081:WDS131081 WNN131081:WNO131081 WXJ131081:WXK131081 BB196617:BC196617 KX196617:KY196617 UT196617:UU196617 AEP196617:AEQ196617 AOL196617:AOM196617 AYH196617:AYI196617 BID196617:BIE196617 BRZ196617:BSA196617 CBV196617:CBW196617 CLR196617:CLS196617 CVN196617:CVO196617 DFJ196617:DFK196617 DPF196617:DPG196617 DZB196617:DZC196617 EIX196617:EIY196617 EST196617:ESU196617 FCP196617:FCQ196617 FML196617:FMM196617 FWH196617:FWI196617 GGD196617:GGE196617 GPZ196617:GQA196617 GZV196617:GZW196617 HJR196617:HJS196617 HTN196617:HTO196617 IDJ196617:IDK196617 INF196617:ING196617 IXB196617:IXC196617 JGX196617:JGY196617 JQT196617:JQU196617 KAP196617:KAQ196617 KKL196617:KKM196617 KUH196617:KUI196617 LED196617:LEE196617 LNZ196617:LOA196617 LXV196617:LXW196617 MHR196617:MHS196617 MRN196617:MRO196617 NBJ196617:NBK196617 NLF196617:NLG196617 NVB196617:NVC196617 OEX196617:OEY196617 OOT196617:OOU196617 OYP196617:OYQ196617 PIL196617:PIM196617 PSH196617:PSI196617 QCD196617:QCE196617 QLZ196617:QMA196617 QVV196617:QVW196617 RFR196617:RFS196617 RPN196617:RPO196617 RZJ196617:RZK196617 SJF196617:SJG196617 STB196617:STC196617 TCX196617:TCY196617 TMT196617:TMU196617 TWP196617:TWQ196617 UGL196617:UGM196617 UQH196617:UQI196617 VAD196617:VAE196617 VJZ196617:VKA196617 VTV196617:VTW196617 WDR196617:WDS196617 WNN196617:WNO196617 WXJ196617:WXK196617 BB262153:BC262153 KX262153:KY262153 UT262153:UU262153 AEP262153:AEQ262153 AOL262153:AOM262153 AYH262153:AYI262153 BID262153:BIE262153 BRZ262153:BSA262153 CBV262153:CBW262153 CLR262153:CLS262153 CVN262153:CVO262153 DFJ262153:DFK262153 DPF262153:DPG262153 DZB262153:DZC262153 EIX262153:EIY262153 EST262153:ESU262153 FCP262153:FCQ262153 FML262153:FMM262153 FWH262153:FWI262153 GGD262153:GGE262153 GPZ262153:GQA262153 GZV262153:GZW262153 HJR262153:HJS262153 HTN262153:HTO262153 IDJ262153:IDK262153 INF262153:ING262153 IXB262153:IXC262153 JGX262153:JGY262153 JQT262153:JQU262153 KAP262153:KAQ262153 KKL262153:KKM262153 KUH262153:KUI262153 LED262153:LEE262153 LNZ262153:LOA262153 LXV262153:LXW262153 MHR262153:MHS262153 MRN262153:MRO262153 NBJ262153:NBK262153 NLF262153:NLG262153 NVB262153:NVC262153 OEX262153:OEY262153 OOT262153:OOU262153 OYP262153:OYQ262153 PIL262153:PIM262153 PSH262153:PSI262153 QCD262153:QCE262153 QLZ262153:QMA262153 QVV262153:QVW262153 RFR262153:RFS262153 RPN262153:RPO262153 RZJ262153:RZK262153 SJF262153:SJG262153 STB262153:STC262153 TCX262153:TCY262153 TMT262153:TMU262153 TWP262153:TWQ262153 UGL262153:UGM262153 UQH262153:UQI262153 VAD262153:VAE262153 VJZ262153:VKA262153 VTV262153:VTW262153 WDR262153:WDS262153 WNN262153:WNO262153 WXJ262153:WXK262153 BB327689:BC327689 KX327689:KY327689 UT327689:UU327689 AEP327689:AEQ327689 AOL327689:AOM327689 AYH327689:AYI327689 BID327689:BIE327689 BRZ327689:BSA327689 CBV327689:CBW327689 CLR327689:CLS327689 CVN327689:CVO327689 DFJ327689:DFK327689 DPF327689:DPG327689 DZB327689:DZC327689 EIX327689:EIY327689 EST327689:ESU327689 FCP327689:FCQ327689 FML327689:FMM327689 FWH327689:FWI327689 GGD327689:GGE327689 GPZ327689:GQA327689 GZV327689:GZW327689 HJR327689:HJS327689 HTN327689:HTO327689 IDJ327689:IDK327689 INF327689:ING327689 IXB327689:IXC327689 JGX327689:JGY327689 JQT327689:JQU327689 KAP327689:KAQ327689 KKL327689:KKM327689 KUH327689:KUI327689 LED327689:LEE327689 LNZ327689:LOA327689 LXV327689:LXW327689 MHR327689:MHS327689 MRN327689:MRO327689 NBJ327689:NBK327689 NLF327689:NLG327689 NVB327689:NVC327689 OEX327689:OEY327689 OOT327689:OOU327689 OYP327689:OYQ327689 PIL327689:PIM327689 PSH327689:PSI327689 QCD327689:QCE327689 QLZ327689:QMA327689 QVV327689:QVW327689 RFR327689:RFS327689 RPN327689:RPO327689 RZJ327689:RZK327689 SJF327689:SJG327689 STB327689:STC327689 TCX327689:TCY327689 TMT327689:TMU327689 TWP327689:TWQ327689 UGL327689:UGM327689 UQH327689:UQI327689 VAD327689:VAE327689 VJZ327689:VKA327689 VTV327689:VTW327689 WDR327689:WDS327689 WNN327689:WNO327689 WXJ327689:WXK327689 BB393225:BC393225 KX393225:KY393225 UT393225:UU393225 AEP393225:AEQ393225 AOL393225:AOM393225 AYH393225:AYI393225 BID393225:BIE393225 BRZ393225:BSA393225 CBV393225:CBW393225 CLR393225:CLS393225 CVN393225:CVO393225 DFJ393225:DFK393225 DPF393225:DPG393225 DZB393225:DZC393225 EIX393225:EIY393225 EST393225:ESU393225 FCP393225:FCQ393225 FML393225:FMM393225 FWH393225:FWI393225 GGD393225:GGE393225 GPZ393225:GQA393225 GZV393225:GZW393225 HJR393225:HJS393225 HTN393225:HTO393225 IDJ393225:IDK393225 INF393225:ING393225 IXB393225:IXC393225 JGX393225:JGY393225 JQT393225:JQU393225 KAP393225:KAQ393225 KKL393225:KKM393225 KUH393225:KUI393225 LED393225:LEE393225 LNZ393225:LOA393225 LXV393225:LXW393225 MHR393225:MHS393225 MRN393225:MRO393225 NBJ393225:NBK393225 NLF393225:NLG393225 NVB393225:NVC393225 OEX393225:OEY393225 OOT393225:OOU393225 OYP393225:OYQ393225 PIL393225:PIM393225 PSH393225:PSI393225 QCD393225:QCE393225 QLZ393225:QMA393225 QVV393225:QVW393225 RFR393225:RFS393225 RPN393225:RPO393225 RZJ393225:RZK393225 SJF393225:SJG393225 STB393225:STC393225 TCX393225:TCY393225 TMT393225:TMU393225 TWP393225:TWQ393225 UGL393225:UGM393225 UQH393225:UQI393225 VAD393225:VAE393225 VJZ393225:VKA393225 VTV393225:VTW393225 WDR393225:WDS393225 WNN393225:WNO393225 WXJ393225:WXK393225 BB458761:BC458761 KX458761:KY458761 UT458761:UU458761 AEP458761:AEQ458761 AOL458761:AOM458761 AYH458761:AYI458761 BID458761:BIE458761 BRZ458761:BSA458761 CBV458761:CBW458761 CLR458761:CLS458761 CVN458761:CVO458761 DFJ458761:DFK458761 DPF458761:DPG458761 DZB458761:DZC458761 EIX458761:EIY458761 EST458761:ESU458761 FCP458761:FCQ458761 FML458761:FMM458761 FWH458761:FWI458761 GGD458761:GGE458761 GPZ458761:GQA458761 GZV458761:GZW458761 HJR458761:HJS458761 HTN458761:HTO458761 IDJ458761:IDK458761 INF458761:ING458761 IXB458761:IXC458761 JGX458761:JGY458761 JQT458761:JQU458761 KAP458761:KAQ458761 KKL458761:KKM458761 KUH458761:KUI458761 LED458761:LEE458761 LNZ458761:LOA458761 LXV458761:LXW458761 MHR458761:MHS458761 MRN458761:MRO458761 NBJ458761:NBK458761 NLF458761:NLG458761 NVB458761:NVC458761 OEX458761:OEY458761 OOT458761:OOU458761 OYP458761:OYQ458761 PIL458761:PIM458761 PSH458761:PSI458761 QCD458761:QCE458761 QLZ458761:QMA458761 QVV458761:QVW458761 RFR458761:RFS458761 RPN458761:RPO458761 RZJ458761:RZK458761 SJF458761:SJG458761 STB458761:STC458761 TCX458761:TCY458761 TMT458761:TMU458761 TWP458761:TWQ458761 UGL458761:UGM458761 UQH458761:UQI458761 VAD458761:VAE458761 VJZ458761:VKA458761 VTV458761:VTW458761 WDR458761:WDS458761 WNN458761:WNO458761 WXJ458761:WXK458761 BB524297:BC524297 KX524297:KY524297 UT524297:UU524297 AEP524297:AEQ524297 AOL524297:AOM524297 AYH524297:AYI524297 BID524297:BIE524297 BRZ524297:BSA524297 CBV524297:CBW524297 CLR524297:CLS524297 CVN524297:CVO524297 DFJ524297:DFK524297 DPF524297:DPG524297 DZB524297:DZC524297 EIX524297:EIY524297 EST524297:ESU524297 FCP524297:FCQ524297 FML524297:FMM524297 FWH524297:FWI524297 GGD524297:GGE524297 GPZ524297:GQA524297 GZV524297:GZW524297 HJR524297:HJS524297 HTN524297:HTO524297 IDJ524297:IDK524297 INF524297:ING524297 IXB524297:IXC524297 JGX524297:JGY524297 JQT524297:JQU524297 KAP524297:KAQ524297 KKL524297:KKM524297 KUH524297:KUI524297 LED524297:LEE524297 LNZ524297:LOA524297 LXV524297:LXW524297 MHR524297:MHS524297 MRN524297:MRO524297 NBJ524297:NBK524297 NLF524297:NLG524297 NVB524297:NVC524297 OEX524297:OEY524297 OOT524297:OOU524297 OYP524297:OYQ524297 PIL524297:PIM524297 PSH524297:PSI524297 QCD524297:QCE524297 QLZ524297:QMA524297 QVV524297:QVW524297 RFR524297:RFS524297 RPN524297:RPO524297 RZJ524297:RZK524297 SJF524297:SJG524297 STB524297:STC524297 TCX524297:TCY524297 TMT524297:TMU524297 TWP524297:TWQ524297 UGL524297:UGM524297 UQH524297:UQI524297 VAD524297:VAE524297 VJZ524297:VKA524297 VTV524297:VTW524297 WDR524297:WDS524297 WNN524297:WNO524297 WXJ524297:WXK524297 BB589833:BC589833 KX589833:KY589833 UT589833:UU589833 AEP589833:AEQ589833 AOL589833:AOM589833 AYH589833:AYI589833 BID589833:BIE589833 BRZ589833:BSA589833 CBV589833:CBW589833 CLR589833:CLS589833 CVN589833:CVO589833 DFJ589833:DFK589833 DPF589833:DPG589833 DZB589833:DZC589833 EIX589833:EIY589833 EST589833:ESU589833 FCP589833:FCQ589833 FML589833:FMM589833 FWH589833:FWI589833 GGD589833:GGE589833 GPZ589833:GQA589833 GZV589833:GZW589833 HJR589833:HJS589833 HTN589833:HTO589833 IDJ589833:IDK589833 INF589833:ING589833 IXB589833:IXC589833 JGX589833:JGY589833 JQT589833:JQU589833 KAP589833:KAQ589833 KKL589833:KKM589833 KUH589833:KUI589833 LED589833:LEE589833 LNZ589833:LOA589833 LXV589833:LXW589833 MHR589833:MHS589833 MRN589833:MRO589833 NBJ589833:NBK589833 NLF589833:NLG589833 NVB589833:NVC589833 OEX589833:OEY589833 OOT589833:OOU589833 OYP589833:OYQ589833 PIL589833:PIM589833 PSH589833:PSI589833 QCD589833:QCE589833 QLZ589833:QMA589833 QVV589833:QVW589833 RFR589833:RFS589833 RPN589833:RPO589833 RZJ589833:RZK589833 SJF589833:SJG589833 STB589833:STC589833 TCX589833:TCY589833 TMT589833:TMU589833 TWP589833:TWQ589833 UGL589833:UGM589833 UQH589833:UQI589833 VAD589833:VAE589833 VJZ589833:VKA589833 VTV589833:VTW589833 WDR589833:WDS589833 WNN589833:WNO589833 WXJ589833:WXK589833 BB655369:BC655369 KX655369:KY655369 UT655369:UU655369 AEP655369:AEQ655369 AOL655369:AOM655369 AYH655369:AYI655369 BID655369:BIE655369 BRZ655369:BSA655369 CBV655369:CBW655369 CLR655369:CLS655369 CVN655369:CVO655369 DFJ655369:DFK655369 DPF655369:DPG655369 DZB655369:DZC655369 EIX655369:EIY655369 EST655369:ESU655369 FCP655369:FCQ655369 FML655369:FMM655369 FWH655369:FWI655369 GGD655369:GGE655369 GPZ655369:GQA655369 GZV655369:GZW655369 HJR655369:HJS655369 HTN655369:HTO655369 IDJ655369:IDK655369 INF655369:ING655369 IXB655369:IXC655369 JGX655369:JGY655369 JQT655369:JQU655369 KAP655369:KAQ655369 KKL655369:KKM655369 KUH655369:KUI655369 LED655369:LEE655369 LNZ655369:LOA655369 LXV655369:LXW655369 MHR655369:MHS655369 MRN655369:MRO655369 NBJ655369:NBK655369 NLF655369:NLG655369 NVB655369:NVC655369 OEX655369:OEY655369 OOT655369:OOU655369 OYP655369:OYQ655369 PIL655369:PIM655369 PSH655369:PSI655369 QCD655369:QCE655369 QLZ655369:QMA655369 QVV655369:QVW655369 RFR655369:RFS655369 RPN655369:RPO655369 RZJ655369:RZK655369 SJF655369:SJG655369 STB655369:STC655369 TCX655369:TCY655369 TMT655369:TMU655369 TWP655369:TWQ655369 UGL655369:UGM655369 UQH655369:UQI655369 VAD655369:VAE655369 VJZ655369:VKA655369 VTV655369:VTW655369 WDR655369:WDS655369 WNN655369:WNO655369 WXJ655369:WXK655369 BB720905:BC720905 KX720905:KY720905 UT720905:UU720905 AEP720905:AEQ720905 AOL720905:AOM720905 AYH720905:AYI720905 BID720905:BIE720905 BRZ720905:BSA720905 CBV720905:CBW720905 CLR720905:CLS720905 CVN720905:CVO720905 DFJ720905:DFK720905 DPF720905:DPG720905 DZB720905:DZC720905 EIX720905:EIY720905 EST720905:ESU720905 FCP720905:FCQ720905 FML720905:FMM720905 FWH720905:FWI720905 GGD720905:GGE720905 GPZ720905:GQA720905 GZV720905:GZW720905 HJR720905:HJS720905 HTN720905:HTO720905 IDJ720905:IDK720905 INF720905:ING720905 IXB720905:IXC720905 JGX720905:JGY720905 JQT720905:JQU720905 KAP720905:KAQ720905 KKL720905:KKM720905 KUH720905:KUI720905 LED720905:LEE720905 LNZ720905:LOA720905 LXV720905:LXW720905 MHR720905:MHS720905 MRN720905:MRO720905 NBJ720905:NBK720905 NLF720905:NLG720905 NVB720905:NVC720905 OEX720905:OEY720905 OOT720905:OOU720905 OYP720905:OYQ720905 PIL720905:PIM720905 PSH720905:PSI720905 QCD720905:QCE720905 QLZ720905:QMA720905 QVV720905:QVW720905 RFR720905:RFS720905 RPN720905:RPO720905 RZJ720905:RZK720905 SJF720905:SJG720905 STB720905:STC720905 TCX720905:TCY720905 TMT720905:TMU720905 TWP720905:TWQ720905 UGL720905:UGM720905 UQH720905:UQI720905 VAD720905:VAE720905 VJZ720905:VKA720905 VTV720905:VTW720905 WDR720905:WDS720905 WNN720905:WNO720905 WXJ720905:WXK720905 BB786441:BC786441 KX786441:KY786441 UT786441:UU786441 AEP786441:AEQ786441 AOL786441:AOM786441 AYH786441:AYI786441 BID786441:BIE786441 BRZ786441:BSA786441 CBV786441:CBW786441 CLR786441:CLS786441 CVN786441:CVO786441 DFJ786441:DFK786441 DPF786441:DPG786441 DZB786441:DZC786441 EIX786441:EIY786441 EST786441:ESU786441 FCP786441:FCQ786441 FML786441:FMM786441 FWH786441:FWI786441 GGD786441:GGE786441 GPZ786441:GQA786441 GZV786441:GZW786441 HJR786441:HJS786441 HTN786441:HTO786441 IDJ786441:IDK786441 INF786441:ING786441 IXB786441:IXC786441 JGX786441:JGY786441 JQT786441:JQU786441 KAP786441:KAQ786441 KKL786441:KKM786441 KUH786441:KUI786441 LED786441:LEE786441 LNZ786441:LOA786441 LXV786441:LXW786441 MHR786441:MHS786441 MRN786441:MRO786441 NBJ786441:NBK786441 NLF786441:NLG786441 NVB786441:NVC786441 OEX786441:OEY786441 OOT786441:OOU786441 OYP786441:OYQ786441 PIL786441:PIM786441 PSH786441:PSI786441 QCD786441:QCE786441 QLZ786441:QMA786441 QVV786441:QVW786441 RFR786441:RFS786441 RPN786441:RPO786441 RZJ786441:RZK786441 SJF786441:SJG786441 STB786441:STC786441 TCX786441:TCY786441 TMT786441:TMU786441 TWP786441:TWQ786441 UGL786441:UGM786441 UQH786441:UQI786441 VAD786441:VAE786441 VJZ786441:VKA786441 VTV786441:VTW786441 WDR786441:WDS786441 WNN786441:WNO786441 WXJ786441:WXK786441 BB851977:BC851977 KX851977:KY851977 UT851977:UU851977 AEP851977:AEQ851977 AOL851977:AOM851977 AYH851977:AYI851977 BID851977:BIE851977 BRZ851977:BSA851977 CBV851977:CBW851977 CLR851977:CLS851977 CVN851977:CVO851977 DFJ851977:DFK851977 DPF851977:DPG851977 DZB851977:DZC851977 EIX851977:EIY851977 EST851977:ESU851977 FCP851977:FCQ851977 FML851977:FMM851977 FWH851977:FWI851977 GGD851977:GGE851977 GPZ851977:GQA851977 GZV851977:GZW851977 HJR851977:HJS851977 HTN851977:HTO851977 IDJ851977:IDK851977 INF851977:ING851977 IXB851977:IXC851977 JGX851977:JGY851977 JQT851977:JQU851977 KAP851977:KAQ851977 KKL851977:KKM851977 KUH851977:KUI851977 LED851977:LEE851977 LNZ851977:LOA851977 LXV851977:LXW851977 MHR851977:MHS851977 MRN851977:MRO851977 NBJ851977:NBK851977 NLF851977:NLG851977 NVB851977:NVC851977 OEX851977:OEY851977 OOT851977:OOU851977 OYP851977:OYQ851977 PIL851977:PIM851977 PSH851977:PSI851977 QCD851977:QCE851977 QLZ851977:QMA851977 QVV851977:QVW851977 RFR851977:RFS851977 RPN851977:RPO851977 RZJ851977:RZK851977 SJF851977:SJG851977 STB851977:STC851977 TCX851977:TCY851977 TMT851977:TMU851977 TWP851977:TWQ851977 UGL851977:UGM851977 UQH851977:UQI851977 VAD851977:VAE851977 VJZ851977:VKA851977 VTV851977:VTW851977 WDR851977:WDS851977 WNN851977:WNO851977 WXJ851977:WXK851977 BB917513:BC917513 KX917513:KY917513 UT917513:UU917513 AEP917513:AEQ917513 AOL917513:AOM917513 AYH917513:AYI917513 BID917513:BIE917513 BRZ917513:BSA917513 CBV917513:CBW917513 CLR917513:CLS917513 CVN917513:CVO917513 DFJ917513:DFK917513 DPF917513:DPG917513 DZB917513:DZC917513 EIX917513:EIY917513 EST917513:ESU917513 FCP917513:FCQ917513 FML917513:FMM917513 FWH917513:FWI917513 GGD917513:GGE917513 GPZ917513:GQA917513 GZV917513:GZW917513 HJR917513:HJS917513 HTN917513:HTO917513 IDJ917513:IDK917513 INF917513:ING917513 IXB917513:IXC917513 JGX917513:JGY917513 JQT917513:JQU917513 KAP917513:KAQ917513 KKL917513:KKM917513 KUH917513:KUI917513 LED917513:LEE917513 LNZ917513:LOA917513 LXV917513:LXW917513 MHR917513:MHS917513 MRN917513:MRO917513 NBJ917513:NBK917513 NLF917513:NLG917513 NVB917513:NVC917513 OEX917513:OEY917513 OOT917513:OOU917513 OYP917513:OYQ917513 PIL917513:PIM917513 PSH917513:PSI917513 QCD917513:QCE917513 QLZ917513:QMA917513 QVV917513:QVW917513 RFR917513:RFS917513 RPN917513:RPO917513 RZJ917513:RZK917513 SJF917513:SJG917513 STB917513:STC917513 TCX917513:TCY917513 TMT917513:TMU917513 TWP917513:TWQ917513 UGL917513:UGM917513 UQH917513:UQI917513 VAD917513:VAE917513 VJZ917513:VKA917513 VTV917513:VTW917513 WDR917513:WDS917513 WNN917513:WNO917513 WXJ917513:WXK917513 BB983049:BC983049 KX983049:KY983049 UT983049:UU983049 AEP983049:AEQ983049 AOL983049:AOM983049 AYH983049:AYI983049 BID983049:BIE983049 BRZ983049:BSA983049 CBV983049:CBW983049 CLR983049:CLS983049 CVN983049:CVO983049 DFJ983049:DFK983049 DPF983049:DPG983049 DZB983049:DZC983049 EIX983049:EIY983049 EST983049:ESU983049 FCP983049:FCQ983049 FML983049:FMM983049 FWH983049:FWI983049 GGD983049:GGE983049 GPZ983049:GQA983049 GZV983049:GZW983049 HJR983049:HJS983049 HTN983049:HTO983049 IDJ983049:IDK983049 INF983049:ING983049 IXB983049:IXC983049 JGX983049:JGY983049 JQT983049:JQU983049 KAP983049:KAQ983049 KKL983049:KKM983049 KUH983049:KUI983049 LED983049:LEE983049 LNZ983049:LOA983049 LXV983049:LXW983049 MHR983049:MHS983049 MRN983049:MRO983049 NBJ983049:NBK983049 NLF983049:NLG983049 NVB983049:NVC983049 OEX983049:OEY983049 OOT983049:OOU983049 OYP983049:OYQ983049 PIL983049:PIM983049 PSH983049:PSI983049 QCD983049:QCE983049 QLZ983049:QMA983049 QVV983049:QVW983049 RFR983049:RFS983049 RPN983049:RPO983049 RZJ983049:RZK983049 SJF983049:SJG983049 STB983049:STC983049 TCX983049:TCY983049 TMT983049:TMU983049 TWP983049:TWQ983049 UGL983049:UGM983049 UQH983049:UQI983049 VAD983049:VAE983049 VJZ983049:VKA983049 VTV983049:VTW983049 WDR983049:WDS983049 WNN983049:WNO983049 WXJ983049:WXK983049 BX9:BY9 LT9:LU9 VP9:VQ9 AFL9:AFM9 APH9:API9 AZD9:AZE9 BIZ9:BJA9 BSV9:BSW9 CCR9:CCS9 CMN9:CMO9 CWJ9:CWK9 DGF9:DGG9 DQB9:DQC9 DZX9:DZY9 EJT9:EJU9 ETP9:ETQ9 FDL9:FDM9 FNH9:FNI9 FXD9:FXE9 GGZ9:GHA9 GQV9:GQW9 HAR9:HAS9 HKN9:HKO9 HUJ9:HUK9 IEF9:IEG9 IOB9:IOC9 IXX9:IXY9 JHT9:JHU9 JRP9:JRQ9 KBL9:KBM9 KLH9:KLI9 KVD9:KVE9 LEZ9:LFA9 LOV9:LOW9 LYR9:LYS9 MIN9:MIO9 MSJ9:MSK9 NCF9:NCG9 NMB9:NMC9 NVX9:NVY9 OFT9:OFU9 OPP9:OPQ9 OZL9:OZM9 PJH9:PJI9 PTD9:PTE9 QCZ9:QDA9 QMV9:QMW9 QWR9:QWS9 RGN9:RGO9 RQJ9:RQK9 SAF9:SAG9 SKB9:SKC9 STX9:STY9 TDT9:TDU9 TNP9:TNQ9 TXL9:TXM9 UHH9:UHI9 URD9:URE9 VAZ9:VBA9 VKV9:VKW9 VUR9:VUS9 WEN9:WEO9 WOJ9:WOK9 WYF9:WYG9 BX65545:BY65545 LT65545:LU65545 VP65545:VQ65545 AFL65545:AFM65545 APH65545:API65545 AZD65545:AZE65545 BIZ65545:BJA65545 BSV65545:BSW65545 CCR65545:CCS65545 CMN65545:CMO65545 CWJ65545:CWK65545 DGF65545:DGG65545 DQB65545:DQC65545 DZX65545:DZY65545 EJT65545:EJU65545 ETP65545:ETQ65545 FDL65545:FDM65545 FNH65545:FNI65545 FXD65545:FXE65545 GGZ65545:GHA65545 GQV65545:GQW65545 HAR65545:HAS65545 HKN65545:HKO65545 HUJ65545:HUK65545 IEF65545:IEG65545 IOB65545:IOC65545 IXX65545:IXY65545 JHT65545:JHU65545 JRP65545:JRQ65545 KBL65545:KBM65545 KLH65545:KLI65545 KVD65545:KVE65545 LEZ65545:LFA65545 LOV65545:LOW65545 LYR65545:LYS65545 MIN65545:MIO65545 MSJ65545:MSK65545 NCF65545:NCG65545 NMB65545:NMC65545 NVX65545:NVY65545 OFT65545:OFU65545 OPP65545:OPQ65545 OZL65545:OZM65545 PJH65545:PJI65545 PTD65545:PTE65545 QCZ65545:QDA65545 QMV65545:QMW65545 QWR65545:QWS65545 RGN65545:RGO65545 RQJ65545:RQK65545 SAF65545:SAG65545 SKB65545:SKC65545 STX65545:STY65545 TDT65545:TDU65545 TNP65545:TNQ65545 TXL65545:TXM65545 UHH65545:UHI65545 URD65545:URE65545 VAZ65545:VBA65545 VKV65545:VKW65545 VUR65545:VUS65545 WEN65545:WEO65545 WOJ65545:WOK65545 WYF65545:WYG65545 BX131081:BY131081 LT131081:LU131081 VP131081:VQ131081 AFL131081:AFM131081 APH131081:API131081 AZD131081:AZE131081 BIZ131081:BJA131081 BSV131081:BSW131081 CCR131081:CCS131081 CMN131081:CMO131081 CWJ131081:CWK131081 DGF131081:DGG131081 DQB131081:DQC131081 DZX131081:DZY131081 EJT131081:EJU131081 ETP131081:ETQ131081 FDL131081:FDM131081 FNH131081:FNI131081 FXD131081:FXE131081 GGZ131081:GHA131081 GQV131081:GQW131081 HAR131081:HAS131081 HKN131081:HKO131081 HUJ131081:HUK131081 IEF131081:IEG131081 IOB131081:IOC131081 IXX131081:IXY131081 JHT131081:JHU131081 JRP131081:JRQ131081 KBL131081:KBM131081 KLH131081:KLI131081 KVD131081:KVE131081 LEZ131081:LFA131081 LOV131081:LOW131081 LYR131081:LYS131081 MIN131081:MIO131081 MSJ131081:MSK131081 NCF131081:NCG131081 NMB131081:NMC131081 NVX131081:NVY131081 OFT131081:OFU131081 OPP131081:OPQ131081 OZL131081:OZM131081 PJH131081:PJI131081 PTD131081:PTE131081 QCZ131081:QDA131081 QMV131081:QMW131081 QWR131081:QWS131081 RGN131081:RGO131081 RQJ131081:RQK131081 SAF131081:SAG131081 SKB131081:SKC131081 STX131081:STY131081 TDT131081:TDU131081 TNP131081:TNQ131081 TXL131081:TXM131081 UHH131081:UHI131081 URD131081:URE131081 VAZ131081:VBA131081 VKV131081:VKW131081 VUR131081:VUS131081 WEN131081:WEO131081 WOJ131081:WOK131081 WYF131081:WYG131081 BX196617:BY196617 LT196617:LU196617 VP196617:VQ196617 AFL196617:AFM196617 APH196617:API196617 AZD196617:AZE196617 BIZ196617:BJA196617 BSV196617:BSW196617 CCR196617:CCS196617 CMN196617:CMO196617 CWJ196617:CWK196617 DGF196617:DGG196617 DQB196617:DQC196617 DZX196617:DZY196617 EJT196617:EJU196617 ETP196617:ETQ196617 FDL196617:FDM196617 FNH196617:FNI196617 FXD196617:FXE196617 GGZ196617:GHA196617 GQV196617:GQW196617 HAR196617:HAS196617 HKN196617:HKO196617 HUJ196617:HUK196617 IEF196617:IEG196617 IOB196617:IOC196617 IXX196617:IXY196617 JHT196617:JHU196617 JRP196617:JRQ196617 KBL196617:KBM196617 KLH196617:KLI196617 KVD196617:KVE196617 LEZ196617:LFA196617 LOV196617:LOW196617 LYR196617:LYS196617 MIN196617:MIO196617 MSJ196617:MSK196617 NCF196617:NCG196617 NMB196617:NMC196617 NVX196617:NVY196617 OFT196617:OFU196617 OPP196617:OPQ196617 OZL196617:OZM196617 PJH196617:PJI196617 PTD196617:PTE196617 QCZ196617:QDA196617 QMV196617:QMW196617 QWR196617:QWS196617 RGN196617:RGO196617 RQJ196617:RQK196617 SAF196617:SAG196617 SKB196617:SKC196617 STX196617:STY196617 TDT196617:TDU196617 TNP196617:TNQ196617 TXL196617:TXM196617 UHH196617:UHI196617 URD196617:URE196617 VAZ196617:VBA196617 VKV196617:VKW196617 VUR196617:VUS196617 WEN196617:WEO196617 WOJ196617:WOK196617 WYF196617:WYG196617 BX262153:BY262153 LT262153:LU262153 VP262153:VQ262153 AFL262153:AFM262153 APH262153:API262153 AZD262153:AZE262153 BIZ262153:BJA262153 BSV262153:BSW262153 CCR262153:CCS262153 CMN262153:CMO262153 CWJ262153:CWK262153 DGF262153:DGG262153 DQB262153:DQC262153 DZX262153:DZY262153 EJT262153:EJU262153 ETP262153:ETQ262153 FDL262153:FDM262153 FNH262153:FNI262153 FXD262153:FXE262153 GGZ262153:GHA262153 GQV262153:GQW262153 HAR262153:HAS262153 HKN262153:HKO262153 HUJ262153:HUK262153 IEF262153:IEG262153 IOB262153:IOC262153 IXX262153:IXY262153 JHT262153:JHU262153 JRP262153:JRQ262153 KBL262153:KBM262153 KLH262153:KLI262153 KVD262153:KVE262153 LEZ262153:LFA262153 LOV262153:LOW262153 LYR262153:LYS262153 MIN262153:MIO262153 MSJ262153:MSK262153 NCF262153:NCG262153 NMB262153:NMC262153 NVX262153:NVY262153 OFT262153:OFU262153 OPP262153:OPQ262153 OZL262153:OZM262153 PJH262153:PJI262153 PTD262153:PTE262153 QCZ262153:QDA262153 QMV262153:QMW262153 QWR262153:QWS262153 RGN262153:RGO262153 RQJ262153:RQK262153 SAF262153:SAG262153 SKB262153:SKC262153 STX262153:STY262153 TDT262153:TDU262153 TNP262153:TNQ262153 TXL262153:TXM262153 UHH262153:UHI262153 URD262153:URE262153 VAZ262153:VBA262153 VKV262153:VKW262153 VUR262153:VUS262153 WEN262153:WEO262153 WOJ262153:WOK262153 WYF262153:WYG262153 BX327689:BY327689 LT327689:LU327689 VP327689:VQ327689 AFL327689:AFM327689 APH327689:API327689 AZD327689:AZE327689 BIZ327689:BJA327689 BSV327689:BSW327689 CCR327689:CCS327689 CMN327689:CMO327689 CWJ327689:CWK327689 DGF327689:DGG327689 DQB327689:DQC327689 DZX327689:DZY327689 EJT327689:EJU327689 ETP327689:ETQ327689 FDL327689:FDM327689 FNH327689:FNI327689 FXD327689:FXE327689 GGZ327689:GHA327689 GQV327689:GQW327689 HAR327689:HAS327689 HKN327689:HKO327689 HUJ327689:HUK327689 IEF327689:IEG327689 IOB327689:IOC327689 IXX327689:IXY327689 JHT327689:JHU327689 JRP327689:JRQ327689 KBL327689:KBM327689 KLH327689:KLI327689 KVD327689:KVE327689 LEZ327689:LFA327689 LOV327689:LOW327689 LYR327689:LYS327689 MIN327689:MIO327689 MSJ327689:MSK327689 NCF327689:NCG327689 NMB327689:NMC327689 NVX327689:NVY327689 OFT327689:OFU327689 OPP327689:OPQ327689 OZL327689:OZM327689 PJH327689:PJI327689 PTD327689:PTE327689 QCZ327689:QDA327689 QMV327689:QMW327689 QWR327689:QWS327689 RGN327689:RGO327689 RQJ327689:RQK327689 SAF327689:SAG327689 SKB327689:SKC327689 STX327689:STY327689 TDT327689:TDU327689 TNP327689:TNQ327689 TXL327689:TXM327689 UHH327689:UHI327689 URD327689:URE327689 VAZ327689:VBA327689 VKV327689:VKW327689 VUR327689:VUS327689 WEN327689:WEO327689 WOJ327689:WOK327689 WYF327689:WYG327689 BX393225:BY393225 LT393225:LU393225 VP393225:VQ393225 AFL393225:AFM393225 APH393225:API393225 AZD393225:AZE393225 BIZ393225:BJA393225 BSV393225:BSW393225 CCR393225:CCS393225 CMN393225:CMO393225 CWJ393225:CWK393225 DGF393225:DGG393225 DQB393225:DQC393225 DZX393225:DZY393225 EJT393225:EJU393225 ETP393225:ETQ393225 FDL393225:FDM393225 FNH393225:FNI393225 FXD393225:FXE393225 GGZ393225:GHA393225 GQV393225:GQW393225 HAR393225:HAS393225 HKN393225:HKO393225 HUJ393225:HUK393225 IEF393225:IEG393225 IOB393225:IOC393225 IXX393225:IXY393225 JHT393225:JHU393225 JRP393225:JRQ393225 KBL393225:KBM393225 KLH393225:KLI393225 KVD393225:KVE393225 LEZ393225:LFA393225 LOV393225:LOW393225 LYR393225:LYS393225 MIN393225:MIO393225 MSJ393225:MSK393225 NCF393225:NCG393225 NMB393225:NMC393225 NVX393225:NVY393225 OFT393225:OFU393225 OPP393225:OPQ393225 OZL393225:OZM393225 PJH393225:PJI393225 PTD393225:PTE393225 QCZ393225:QDA393225 QMV393225:QMW393225 QWR393225:QWS393225 RGN393225:RGO393225 RQJ393225:RQK393225 SAF393225:SAG393225 SKB393225:SKC393225 STX393225:STY393225 TDT393225:TDU393225 TNP393225:TNQ393225 TXL393225:TXM393225 UHH393225:UHI393225 URD393225:URE393225 VAZ393225:VBA393225 VKV393225:VKW393225 VUR393225:VUS393225 WEN393225:WEO393225 WOJ393225:WOK393225 WYF393225:WYG393225 BX458761:BY458761 LT458761:LU458761 VP458761:VQ458761 AFL458761:AFM458761 APH458761:API458761 AZD458761:AZE458761 BIZ458761:BJA458761 BSV458761:BSW458761 CCR458761:CCS458761 CMN458761:CMO458761 CWJ458761:CWK458761 DGF458761:DGG458761 DQB458761:DQC458761 DZX458761:DZY458761 EJT458761:EJU458761 ETP458761:ETQ458761 FDL458761:FDM458761 FNH458761:FNI458761 FXD458761:FXE458761 GGZ458761:GHA458761 GQV458761:GQW458761 HAR458761:HAS458761 HKN458761:HKO458761 HUJ458761:HUK458761 IEF458761:IEG458761 IOB458761:IOC458761 IXX458761:IXY458761 JHT458761:JHU458761 JRP458761:JRQ458761 KBL458761:KBM458761 KLH458761:KLI458761 KVD458761:KVE458761 LEZ458761:LFA458761 LOV458761:LOW458761 LYR458761:LYS458761 MIN458761:MIO458761 MSJ458761:MSK458761 NCF458761:NCG458761 NMB458761:NMC458761 NVX458761:NVY458761 OFT458761:OFU458761 OPP458761:OPQ458761 OZL458761:OZM458761 PJH458761:PJI458761 PTD458761:PTE458761 QCZ458761:QDA458761 QMV458761:QMW458761 QWR458761:QWS458761 RGN458761:RGO458761 RQJ458761:RQK458761 SAF458761:SAG458761 SKB458761:SKC458761 STX458761:STY458761 TDT458761:TDU458761 TNP458761:TNQ458761 TXL458761:TXM458761 UHH458761:UHI458761 URD458761:URE458761 VAZ458761:VBA458761 VKV458761:VKW458761 VUR458761:VUS458761 WEN458761:WEO458761 WOJ458761:WOK458761 WYF458761:WYG458761 BX524297:BY524297 LT524297:LU524297 VP524297:VQ524297 AFL524297:AFM524297 APH524297:API524297 AZD524297:AZE524297 BIZ524297:BJA524297 BSV524297:BSW524297 CCR524297:CCS524297 CMN524297:CMO524297 CWJ524297:CWK524297 DGF524297:DGG524297 DQB524297:DQC524297 DZX524297:DZY524297 EJT524297:EJU524297 ETP524297:ETQ524297 FDL524297:FDM524297 FNH524297:FNI524297 FXD524297:FXE524297 GGZ524297:GHA524297 GQV524297:GQW524297 HAR524297:HAS524297 HKN524297:HKO524297 HUJ524297:HUK524297 IEF524297:IEG524297 IOB524297:IOC524297 IXX524297:IXY524297 JHT524297:JHU524297 JRP524297:JRQ524297 KBL524297:KBM524297 KLH524297:KLI524297 KVD524297:KVE524297 LEZ524297:LFA524297 LOV524297:LOW524297 LYR524297:LYS524297 MIN524297:MIO524297 MSJ524297:MSK524297 NCF524297:NCG524297 NMB524297:NMC524297 NVX524297:NVY524297 OFT524297:OFU524297 OPP524297:OPQ524297 OZL524297:OZM524297 PJH524297:PJI524297 PTD524297:PTE524297 QCZ524297:QDA524297 QMV524297:QMW524297 QWR524297:QWS524297 RGN524297:RGO524297 RQJ524297:RQK524297 SAF524297:SAG524297 SKB524297:SKC524297 STX524297:STY524297 TDT524297:TDU524297 TNP524297:TNQ524297 TXL524297:TXM524297 UHH524297:UHI524297 URD524297:URE524297 VAZ524297:VBA524297 VKV524297:VKW524297 VUR524297:VUS524297 WEN524297:WEO524297 WOJ524297:WOK524297 WYF524297:WYG524297 BX589833:BY589833 LT589833:LU589833 VP589833:VQ589833 AFL589833:AFM589833 APH589833:API589833 AZD589833:AZE589833 BIZ589833:BJA589833 BSV589833:BSW589833 CCR589833:CCS589833 CMN589833:CMO589833 CWJ589833:CWK589833 DGF589833:DGG589833 DQB589833:DQC589833 DZX589833:DZY589833 EJT589833:EJU589833 ETP589833:ETQ589833 FDL589833:FDM589833 FNH589833:FNI589833 FXD589833:FXE589833 GGZ589833:GHA589833 GQV589833:GQW589833 HAR589833:HAS589833 HKN589833:HKO589833 HUJ589833:HUK589833 IEF589833:IEG589833 IOB589833:IOC589833 IXX589833:IXY589833 JHT589833:JHU589833 JRP589833:JRQ589833 KBL589833:KBM589833 KLH589833:KLI589833 KVD589833:KVE589833 LEZ589833:LFA589833 LOV589833:LOW589833 LYR589833:LYS589833 MIN589833:MIO589833 MSJ589833:MSK589833 NCF589833:NCG589833 NMB589833:NMC589833 NVX589833:NVY589833 OFT589833:OFU589833 OPP589833:OPQ589833 OZL589833:OZM589833 PJH589833:PJI589833 PTD589833:PTE589833 QCZ589833:QDA589833 QMV589833:QMW589833 QWR589833:QWS589833 RGN589833:RGO589833 RQJ589833:RQK589833 SAF589833:SAG589833 SKB589833:SKC589833 STX589833:STY589833 TDT589833:TDU589833 TNP589833:TNQ589833 TXL589833:TXM589833 UHH589833:UHI589833 URD589833:URE589833 VAZ589833:VBA589833 VKV589833:VKW589833 VUR589833:VUS589833 WEN589833:WEO589833 WOJ589833:WOK589833 WYF589833:WYG589833 BX655369:BY655369 LT655369:LU655369 VP655369:VQ655369 AFL655369:AFM655369 APH655369:API655369 AZD655369:AZE655369 BIZ655369:BJA655369 BSV655369:BSW655369 CCR655369:CCS655369 CMN655369:CMO655369 CWJ655369:CWK655369 DGF655369:DGG655369 DQB655369:DQC655369 DZX655369:DZY655369 EJT655369:EJU655369 ETP655369:ETQ655369 FDL655369:FDM655369 FNH655369:FNI655369 FXD655369:FXE655369 GGZ655369:GHA655369 GQV655369:GQW655369 HAR655369:HAS655369 HKN655369:HKO655369 HUJ655369:HUK655369 IEF655369:IEG655369 IOB655369:IOC655369 IXX655369:IXY655369 JHT655369:JHU655369 JRP655369:JRQ655369 KBL655369:KBM655369 KLH655369:KLI655369 KVD655369:KVE655369 LEZ655369:LFA655369 LOV655369:LOW655369 LYR655369:LYS655369 MIN655369:MIO655369 MSJ655369:MSK655369 NCF655369:NCG655369 NMB655369:NMC655369 NVX655369:NVY655369 OFT655369:OFU655369 OPP655369:OPQ655369 OZL655369:OZM655369 PJH655369:PJI655369 PTD655369:PTE655369 QCZ655369:QDA655369 QMV655369:QMW655369 QWR655369:QWS655369 RGN655369:RGO655369 RQJ655369:RQK655369 SAF655369:SAG655369 SKB655369:SKC655369 STX655369:STY655369 TDT655369:TDU655369 TNP655369:TNQ655369 TXL655369:TXM655369 UHH655369:UHI655369 URD655369:URE655369 VAZ655369:VBA655369 VKV655369:VKW655369 VUR655369:VUS655369 WEN655369:WEO655369 WOJ655369:WOK655369 WYF655369:WYG655369 BX720905:BY720905 LT720905:LU720905 VP720905:VQ720905 AFL720905:AFM720905 APH720905:API720905 AZD720905:AZE720905 BIZ720905:BJA720905 BSV720905:BSW720905 CCR720905:CCS720905 CMN720905:CMO720905 CWJ720905:CWK720905 DGF720905:DGG720905 DQB720905:DQC720905 DZX720905:DZY720905 EJT720905:EJU720905 ETP720905:ETQ720905 FDL720905:FDM720905 FNH720905:FNI720905 FXD720905:FXE720905 GGZ720905:GHA720905 GQV720905:GQW720905 HAR720905:HAS720905 HKN720905:HKO720905 HUJ720905:HUK720905 IEF720905:IEG720905 IOB720905:IOC720905 IXX720905:IXY720905 JHT720905:JHU720905 JRP720905:JRQ720905 KBL720905:KBM720905 KLH720905:KLI720905 KVD720905:KVE720905 LEZ720905:LFA720905 LOV720905:LOW720905 LYR720905:LYS720905 MIN720905:MIO720905 MSJ720905:MSK720905 NCF720905:NCG720905 NMB720905:NMC720905 NVX720905:NVY720905 OFT720905:OFU720905 OPP720905:OPQ720905 OZL720905:OZM720905 PJH720905:PJI720905 PTD720905:PTE720905 QCZ720905:QDA720905 QMV720905:QMW720905 QWR720905:QWS720905 RGN720905:RGO720905 RQJ720905:RQK720905 SAF720905:SAG720905 SKB720905:SKC720905 STX720905:STY720905 TDT720905:TDU720905 TNP720905:TNQ720905 TXL720905:TXM720905 UHH720905:UHI720905 URD720905:URE720905 VAZ720905:VBA720905 VKV720905:VKW720905 VUR720905:VUS720905 WEN720905:WEO720905 WOJ720905:WOK720905 WYF720905:WYG720905 BX786441:BY786441 LT786441:LU786441 VP786441:VQ786441 AFL786441:AFM786441 APH786441:API786441 AZD786441:AZE786441 BIZ786441:BJA786441 BSV786441:BSW786441 CCR786441:CCS786441 CMN786441:CMO786441 CWJ786441:CWK786441 DGF786441:DGG786441 DQB786441:DQC786441 DZX786441:DZY786441 EJT786441:EJU786441 ETP786441:ETQ786441 FDL786441:FDM786441 FNH786441:FNI786441 FXD786441:FXE786441 GGZ786441:GHA786441 GQV786441:GQW786441 HAR786441:HAS786441 HKN786441:HKO786441 HUJ786441:HUK786441 IEF786441:IEG786441 IOB786441:IOC786441 IXX786441:IXY786441 JHT786441:JHU786441 JRP786441:JRQ786441 KBL786441:KBM786441 KLH786441:KLI786441 KVD786441:KVE786441 LEZ786441:LFA786441 LOV786441:LOW786441 LYR786441:LYS786441 MIN786441:MIO786441 MSJ786441:MSK786441 NCF786441:NCG786441 NMB786441:NMC786441 NVX786441:NVY786441 OFT786441:OFU786441 OPP786441:OPQ786441 OZL786441:OZM786441 PJH786441:PJI786441 PTD786441:PTE786441 QCZ786441:QDA786441 QMV786441:QMW786441 QWR786441:QWS786441 RGN786441:RGO786441 RQJ786441:RQK786441 SAF786441:SAG786441 SKB786441:SKC786441 STX786441:STY786441 TDT786441:TDU786441 TNP786441:TNQ786441 TXL786441:TXM786441 UHH786441:UHI786441 URD786441:URE786441 VAZ786441:VBA786441 VKV786441:VKW786441 VUR786441:VUS786441 WEN786441:WEO786441 WOJ786441:WOK786441 WYF786441:WYG786441 BX851977:BY851977 LT851977:LU851977 VP851977:VQ851977 AFL851977:AFM851977 APH851977:API851977 AZD851977:AZE851977 BIZ851977:BJA851977 BSV851977:BSW851977 CCR851977:CCS851977 CMN851977:CMO851977 CWJ851977:CWK851977 DGF851977:DGG851977 DQB851977:DQC851977 DZX851977:DZY851977 EJT851977:EJU851977 ETP851977:ETQ851977 FDL851977:FDM851977 FNH851977:FNI851977 FXD851977:FXE851977 GGZ851977:GHA851977 GQV851977:GQW851977 HAR851977:HAS851977 HKN851977:HKO851977 HUJ851977:HUK851977 IEF851977:IEG851977 IOB851977:IOC851977 IXX851977:IXY851977 JHT851977:JHU851977 JRP851977:JRQ851977 KBL851977:KBM851977 KLH851977:KLI851977 KVD851977:KVE851977 LEZ851977:LFA851977 LOV851977:LOW851977 LYR851977:LYS851977 MIN851977:MIO851977 MSJ851977:MSK851977 NCF851977:NCG851977 NMB851977:NMC851977 NVX851977:NVY851977 OFT851977:OFU851977 OPP851977:OPQ851977 OZL851977:OZM851977 PJH851977:PJI851977 PTD851977:PTE851977 QCZ851977:QDA851977 QMV851977:QMW851977 QWR851977:QWS851977 RGN851977:RGO851977 RQJ851977:RQK851977 SAF851977:SAG851977 SKB851977:SKC851977 STX851977:STY851977 TDT851977:TDU851977 TNP851977:TNQ851977 TXL851977:TXM851977 UHH851977:UHI851977 URD851977:URE851977 VAZ851977:VBA851977 VKV851977:VKW851977 VUR851977:VUS851977 WEN851977:WEO851977 WOJ851977:WOK851977 WYF851977:WYG851977 BX917513:BY917513 LT917513:LU917513 VP917513:VQ917513 AFL917513:AFM917513 APH917513:API917513 AZD917513:AZE917513 BIZ917513:BJA917513 BSV917513:BSW917513 CCR917513:CCS917513 CMN917513:CMO917513 CWJ917513:CWK917513 DGF917513:DGG917513 DQB917513:DQC917513 DZX917513:DZY917513 EJT917513:EJU917513 ETP917513:ETQ917513 FDL917513:FDM917513 FNH917513:FNI917513 FXD917513:FXE917513 GGZ917513:GHA917513 GQV917513:GQW917513 HAR917513:HAS917513 HKN917513:HKO917513 HUJ917513:HUK917513 IEF917513:IEG917513 IOB917513:IOC917513 IXX917513:IXY917513 JHT917513:JHU917513 JRP917513:JRQ917513 KBL917513:KBM917513 KLH917513:KLI917513 KVD917513:KVE917513 LEZ917513:LFA917513 LOV917513:LOW917513 LYR917513:LYS917513 MIN917513:MIO917513 MSJ917513:MSK917513 NCF917513:NCG917513 NMB917513:NMC917513 NVX917513:NVY917513 OFT917513:OFU917513 OPP917513:OPQ917513 OZL917513:OZM917513 PJH917513:PJI917513 PTD917513:PTE917513 QCZ917513:QDA917513 QMV917513:QMW917513 QWR917513:QWS917513 RGN917513:RGO917513 RQJ917513:RQK917513 SAF917513:SAG917513 SKB917513:SKC917513 STX917513:STY917513 TDT917513:TDU917513 TNP917513:TNQ917513 TXL917513:TXM917513 UHH917513:UHI917513 URD917513:URE917513 VAZ917513:VBA917513 VKV917513:VKW917513 VUR917513:VUS917513 WEN917513:WEO917513 WOJ917513:WOK917513 WYF917513:WYG917513 BX983049:BY983049 LT983049:LU983049 VP983049:VQ983049 AFL983049:AFM983049 APH983049:API983049 AZD983049:AZE983049 BIZ983049:BJA983049 BSV983049:BSW983049 CCR983049:CCS983049 CMN983049:CMO983049 CWJ983049:CWK983049 DGF983049:DGG983049 DQB983049:DQC983049 DZX983049:DZY983049 EJT983049:EJU983049 ETP983049:ETQ983049 FDL983049:FDM983049 FNH983049:FNI983049 FXD983049:FXE983049 GGZ983049:GHA983049 GQV983049:GQW983049 HAR983049:HAS983049 HKN983049:HKO983049 HUJ983049:HUK983049 IEF983049:IEG983049 IOB983049:IOC983049 IXX983049:IXY983049 JHT983049:JHU983049 JRP983049:JRQ983049 KBL983049:KBM983049 KLH983049:KLI983049 KVD983049:KVE983049 LEZ983049:LFA983049 LOV983049:LOW983049 LYR983049:LYS983049 MIN983049:MIO983049 MSJ983049:MSK983049 NCF983049:NCG983049 NMB983049:NMC983049 NVX983049:NVY983049 OFT983049:OFU983049 OPP983049:OPQ983049 OZL983049:OZM983049 PJH983049:PJI983049 PTD983049:PTE983049 QCZ983049:QDA983049 QMV983049:QMW983049 QWR983049:QWS983049 RGN983049:RGO983049 RQJ983049:RQK983049 SAF983049:SAG983049 SKB983049:SKC983049 STX983049:STY983049 TDT983049:TDU983049 TNP983049:TNQ983049 TXL983049:TXM983049 UHH983049:UHI983049 URD983049:URE983049 VAZ983049:VBA983049 VKV983049:VKW983049 VUR983049:VUS983049 WEN983049:WEO983049 WOJ983049:WOK983049 WYF983049:WYG983049 AF35:AG35 KB35:KC35 TX35:TY35 ADT35:ADU35 ANP35:ANQ35 AXL35:AXM35 BHH35:BHI35 BRD35:BRE35 CAZ35:CBA35 CKV35:CKW35 CUR35:CUS35 DEN35:DEO35 DOJ35:DOK35 DYF35:DYG35 EIB35:EIC35 ERX35:ERY35 FBT35:FBU35 FLP35:FLQ35 FVL35:FVM35 GFH35:GFI35 GPD35:GPE35 GYZ35:GZA35 HIV35:HIW35 HSR35:HSS35 ICN35:ICO35 IMJ35:IMK35 IWF35:IWG35 JGB35:JGC35 JPX35:JPY35 JZT35:JZU35 KJP35:KJQ35 KTL35:KTM35 LDH35:LDI35 LND35:LNE35 LWZ35:LXA35 MGV35:MGW35 MQR35:MQS35 NAN35:NAO35 NKJ35:NKK35 NUF35:NUG35 OEB35:OEC35 ONX35:ONY35 OXT35:OXU35 PHP35:PHQ35 PRL35:PRM35 QBH35:QBI35 QLD35:QLE35 QUZ35:QVA35 REV35:REW35 ROR35:ROS35 RYN35:RYO35 SIJ35:SIK35 SSF35:SSG35 TCB35:TCC35 TLX35:TLY35 TVT35:TVU35 UFP35:UFQ35 UPL35:UPM35 UZH35:UZI35 VJD35:VJE35 VSZ35:VTA35 WCV35:WCW35 WMR35:WMS35 WWN35:WWO35 AF65571:AG65571 KB65571:KC65571 TX65571:TY65571 ADT65571:ADU65571 ANP65571:ANQ65571 AXL65571:AXM65571 BHH65571:BHI65571 BRD65571:BRE65571 CAZ65571:CBA65571 CKV65571:CKW65571 CUR65571:CUS65571 DEN65571:DEO65571 DOJ65571:DOK65571 DYF65571:DYG65571 EIB65571:EIC65571 ERX65571:ERY65571 FBT65571:FBU65571 FLP65571:FLQ65571 FVL65571:FVM65571 GFH65571:GFI65571 GPD65571:GPE65571 GYZ65571:GZA65571 HIV65571:HIW65571 HSR65571:HSS65571 ICN65571:ICO65571 IMJ65571:IMK65571 IWF65571:IWG65571 JGB65571:JGC65571 JPX65571:JPY65571 JZT65571:JZU65571 KJP65571:KJQ65571 KTL65571:KTM65571 LDH65571:LDI65571 LND65571:LNE65571 LWZ65571:LXA65571 MGV65571:MGW65571 MQR65571:MQS65571 NAN65571:NAO65571 NKJ65571:NKK65571 NUF65571:NUG65571 OEB65571:OEC65571 ONX65571:ONY65571 OXT65571:OXU65571 PHP65571:PHQ65571 PRL65571:PRM65571 QBH65571:QBI65571 QLD65571:QLE65571 QUZ65571:QVA65571 REV65571:REW65571 ROR65571:ROS65571 RYN65571:RYO65571 SIJ65571:SIK65571 SSF65571:SSG65571 TCB65571:TCC65571 TLX65571:TLY65571 TVT65571:TVU65571 UFP65571:UFQ65571 UPL65571:UPM65571 UZH65571:UZI65571 VJD65571:VJE65571 VSZ65571:VTA65571 WCV65571:WCW65571 WMR65571:WMS65571 WWN65571:WWO65571 AF131107:AG131107 KB131107:KC131107 TX131107:TY131107 ADT131107:ADU131107 ANP131107:ANQ131107 AXL131107:AXM131107 BHH131107:BHI131107 BRD131107:BRE131107 CAZ131107:CBA131107 CKV131107:CKW131107 CUR131107:CUS131107 DEN131107:DEO131107 DOJ131107:DOK131107 DYF131107:DYG131107 EIB131107:EIC131107 ERX131107:ERY131107 FBT131107:FBU131107 FLP131107:FLQ131107 FVL131107:FVM131107 GFH131107:GFI131107 GPD131107:GPE131107 GYZ131107:GZA131107 HIV131107:HIW131107 HSR131107:HSS131107 ICN131107:ICO131107 IMJ131107:IMK131107 IWF131107:IWG131107 JGB131107:JGC131107 JPX131107:JPY131107 JZT131107:JZU131107 KJP131107:KJQ131107 KTL131107:KTM131107 LDH131107:LDI131107 LND131107:LNE131107 LWZ131107:LXA131107 MGV131107:MGW131107 MQR131107:MQS131107 NAN131107:NAO131107 NKJ131107:NKK131107 NUF131107:NUG131107 OEB131107:OEC131107 ONX131107:ONY131107 OXT131107:OXU131107 PHP131107:PHQ131107 PRL131107:PRM131107 QBH131107:QBI131107 QLD131107:QLE131107 QUZ131107:QVA131107 REV131107:REW131107 ROR131107:ROS131107 RYN131107:RYO131107 SIJ131107:SIK131107 SSF131107:SSG131107 TCB131107:TCC131107 TLX131107:TLY131107 TVT131107:TVU131107 UFP131107:UFQ131107 UPL131107:UPM131107 UZH131107:UZI131107 VJD131107:VJE131107 VSZ131107:VTA131107 WCV131107:WCW131107 WMR131107:WMS131107 WWN131107:WWO131107 AF196643:AG196643 KB196643:KC196643 TX196643:TY196643 ADT196643:ADU196643 ANP196643:ANQ196643 AXL196643:AXM196643 BHH196643:BHI196643 BRD196643:BRE196643 CAZ196643:CBA196643 CKV196643:CKW196643 CUR196643:CUS196643 DEN196643:DEO196643 DOJ196643:DOK196643 DYF196643:DYG196643 EIB196643:EIC196643 ERX196643:ERY196643 FBT196643:FBU196643 FLP196643:FLQ196643 FVL196643:FVM196643 GFH196643:GFI196643 GPD196643:GPE196643 GYZ196643:GZA196643 HIV196643:HIW196643 HSR196643:HSS196643 ICN196643:ICO196643 IMJ196643:IMK196643 IWF196643:IWG196643 JGB196643:JGC196643 JPX196643:JPY196643 JZT196643:JZU196643 KJP196643:KJQ196643 KTL196643:KTM196643 LDH196643:LDI196643 LND196643:LNE196643 LWZ196643:LXA196643 MGV196643:MGW196643 MQR196643:MQS196643 NAN196643:NAO196643 NKJ196643:NKK196643 NUF196643:NUG196643 OEB196643:OEC196643 ONX196643:ONY196643 OXT196643:OXU196643 PHP196643:PHQ196643 PRL196643:PRM196643 QBH196643:QBI196643 QLD196643:QLE196643 QUZ196643:QVA196643 REV196643:REW196643 ROR196643:ROS196643 RYN196643:RYO196643 SIJ196643:SIK196643 SSF196643:SSG196643 TCB196643:TCC196643 TLX196643:TLY196643 TVT196643:TVU196643 UFP196643:UFQ196643 UPL196643:UPM196643 UZH196643:UZI196643 VJD196643:VJE196643 VSZ196643:VTA196643 WCV196643:WCW196643 WMR196643:WMS196643 WWN196643:WWO196643 AF262179:AG262179 KB262179:KC262179 TX262179:TY262179 ADT262179:ADU262179 ANP262179:ANQ262179 AXL262179:AXM262179 BHH262179:BHI262179 BRD262179:BRE262179 CAZ262179:CBA262179 CKV262179:CKW262179 CUR262179:CUS262179 DEN262179:DEO262179 DOJ262179:DOK262179 DYF262179:DYG262179 EIB262179:EIC262179 ERX262179:ERY262179 FBT262179:FBU262179 FLP262179:FLQ262179 FVL262179:FVM262179 GFH262179:GFI262179 GPD262179:GPE262179 GYZ262179:GZA262179 HIV262179:HIW262179 HSR262179:HSS262179 ICN262179:ICO262179 IMJ262179:IMK262179 IWF262179:IWG262179 JGB262179:JGC262179 JPX262179:JPY262179 JZT262179:JZU262179 KJP262179:KJQ262179 KTL262179:KTM262179 LDH262179:LDI262179 LND262179:LNE262179 LWZ262179:LXA262179 MGV262179:MGW262179 MQR262179:MQS262179 NAN262179:NAO262179 NKJ262179:NKK262179 NUF262179:NUG262179 OEB262179:OEC262179 ONX262179:ONY262179 OXT262179:OXU262179 PHP262179:PHQ262179 PRL262179:PRM262179 QBH262179:QBI262179 QLD262179:QLE262179 QUZ262179:QVA262179 REV262179:REW262179 ROR262179:ROS262179 RYN262179:RYO262179 SIJ262179:SIK262179 SSF262179:SSG262179 TCB262179:TCC262179 TLX262179:TLY262179 TVT262179:TVU262179 UFP262179:UFQ262179 UPL262179:UPM262179 UZH262179:UZI262179 VJD262179:VJE262179 VSZ262179:VTA262179 WCV262179:WCW262179 WMR262179:WMS262179 WWN262179:WWO262179 AF327715:AG327715 KB327715:KC327715 TX327715:TY327715 ADT327715:ADU327715 ANP327715:ANQ327715 AXL327715:AXM327715 BHH327715:BHI327715 BRD327715:BRE327715 CAZ327715:CBA327715 CKV327715:CKW327715 CUR327715:CUS327715 DEN327715:DEO327715 DOJ327715:DOK327715 DYF327715:DYG327715 EIB327715:EIC327715 ERX327715:ERY327715 FBT327715:FBU327715 FLP327715:FLQ327715 FVL327715:FVM327715 GFH327715:GFI327715 GPD327715:GPE327715 GYZ327715:GZA327715 HIV327715:HIW327715 HSR327715:HSS327715 ICN327715:ICO327715 IMJ327715:IMK327715 IWF327715:IWG327715 JGB327715:JGC327715 JPX327715:JPY327715 JZT327715:JZU327715 KJP327715:KJQ327715 KTL327715:KTM327715 LDH327715:LDI327715 LND327715:LNE327715 LWZ327715:LXA327715 MGV327715:MGW327715 MQR327715:MQS327715 NAN327715:NAO327715 NKJ327715:NKK327715 NUF327715:NUG327715 OEB327715:OEC327715 ONX327715:ONY327715 OXT327715:OXU327715 PHP327715:PHQ327715 PRL327715:PRM327715 QBH327715:QBI327715 QLD327715:QLE327715 QUZ327715:QVA327715 REV327715:REW327715 ROR327715:ROS327715 RYN327715:RYO327715 SIJ327715:SIK327715 SSF327715:SSG327715 TCB327715:TCC327715 TLX327715:TLY327715 TVT327715:TVU327715 UFP327715:UFQ327715 UPL327715:UPM327715 UZH327715:UZI327715 VJD327715:VJE327715 VSZ327715:VTA327715 WCV327715:WCW327715 WMR327715:WMS327715 WWN327715:WWO327715 AF393251:AG393251 KB393251:KC393251 TX393251:TY393251 ADT393251:ADU393251 ANP393251:ANQ393251 AXL393251:AXM393251 BHH393251:BHI393251 BRD393251:BRE393251 CAZ393251:CBA393251 CKV393251:CKW393251 CUR393251:CUS393251 DEN393251:DEO393251 DOJ393251:DOK393251 DYF393251:DYG393251 EIB393251:EIC393251 ERX393251:ERY393251 FBT393251:FBU393251 FLP393251:FLQ393251 FVL393251:FVM393251 GFH393251:GFI393251 GPD393251:GPE393251 GYZ393251:GZA393251 HIV393251:HIW393251 HSR393251:HSS393251 ICN393251:ICO393251 IMJ393251:IMK393251 IWF393251:IWG393251 JGB393251:JGC393251 JPX393251:JPY393251 JZT393251:JZU393251 KJP393251:KJQ393251 KTL393251:KTM393251 LDH393251:LDI393251 LND393251:LNE393251 LWZ393251:LXA393251 MGV393251:MGW393251 MQR393251:MQS393251 NAN393251:NAO393251 NKJ393251:NKK393251 NUF393251:NUG393251 OEB393251:OEC393251 ONX393251:ONY393251 OXT393251:OXU393251 PHP393251:PHQ393251 PRL393251:PRM393251 QBH393251:QBI393251 QLD393251:QLE393251 QUZ393251:QVA393251 REV393251:REW393251 ROR393251:ROS393251 RYN393251:RYO393251 SIJ393251:SIK393251 SSF393251:SSG393251 TCB393251:TCC393251 TLX393251:TLY393251 TVT393251:TVU393251 UFP393251:UFQ393251 UPL393251:UPM393251 UZH393251:UZI393251 VJD393251:VJE393251 VSZ393251:VTA393251 WCV393251:WCW393251 WMR393251:WMS393251 WWN393251:WWO393251 AF458787:AG458787 KB458787:KC458787 TX458787:TY458787 ADT458787:ADU458787 ANP458787:ANQ458787 AXL458787:AXM458787 BHH458787:BHI458787 BRD458787:BRE458787 CAZ458787:CBA458787 CKV458787:CKW458787 CUR458787:CUS458787 DEN458787:DEO458787 DOJ458787:DOK458787 DYF458787:DYG458787 EIB458787:EIC458787 ERX458787:ERY458787 FBT458787:FBU458787 FLP458787:FLQ458787 FVL458787:FVM458787 GFH458787:GFI458787 GPD458787:GPE458787 GYZ458787:GZA458787 HIV458787:HIW458787 HSR458787:HSS458787 ICN458787:ICO458787 IMJ458787:IMK458787 IWF458787:IWG458787 JGB458787:JGC458787 JPX458787:JPY458787 JZT458787:JZU458787 KJP458787:KJQ458787 KTL458787:KTM458787 LDH458787:LDI458787 LND458787:LNE458787 LWZ458787:LXA458787 MGV458787:MGW458787 MQR458787:MQS458787 NAN458787:NAO458787 NKJ458787:NKK458787 NUF458787:NUG458787 OEB458787:OEC458787 ONX458787:ONY458787 OXT458787:OXU458787 PHP458787:PHQ458787 PRL458787:PRM458787 QBH458787:QBI458787 QLD458787:QLE458787 QUZ458787:QVA458787 REV458787:REW458787 ROR458787:ROS458787 RYN458787:RYO458787 SIJ458787:SIK458787 SSF458787:SSG458787 TCB458787:TCC458787 TLX458787:TLY458787 TVT458787:TVU458787 UFP458787:UFQ458787 UPL458787:UPM458787 UZH458787:UZI458787 VJD458787:VJE458787 VSZ458787:VTA458787 WCV458787:WCW458787 WMR458787:WMS458787 WWN458787:WWO458787 AF524323:AG524323 KB524323:KC524323 TX524323:TY524323 ADT524323:ADU524323 ANP524323:ANQ524323 AXL524323:AXM524323 BHH524323:BHI524323 BRD524323:BRE524323 CAZ524323:CBA524323 CKV524323:CKW524323 CUR524323:CUS524323 DEN524323:DEO524323 DOJ524323:DOK524323 DYF524323:DYG524323 EIB524323:EIC524323 ERX524323:ERY524323 FBT524323:FBU524323 FLP524323:FLQ524323 FVL524323:FVM524323 GFH524323:GFI524323 GPD524323:GPE524323 GYZ524323:GZA524323 HIV524323:HIW524323 HSR524323:HSS524323 ICN524323:ICO524323 IMJ524323:IMK524323 IWF524323:IWG524323 JGB524323:JGC524323 JPX524323:JPY524323 JZT524323:JZU524323 KJP524323:KJQ524323 KTL524323:KTM524323 LDH524323:LDI524323 LND524323:LNE524323 LWZ524323:LXA524323 MGV524323:MGW524323 MQR524323:MQS524323 NAN524323:NAO524323 NKJ524323:NKK524323 NUF524323:NUG524323 OEB524323:OEC524323 ONX524323:ONY524323 OXT524323:OXU524323 PHP524323:PHQ524323 PRL524323:PRM524323 QBH524323:QBI524323 QLD524323:QLE524323 QUZ524323:QVA524323 REV524323:REW524323 ROR524323:ROS524323 RYN524323:RYO524323 SIJ524323:SIK524323 SSF524323:SSG524323 TCB524323:TCC524323 TLX524323:TLY524323 TVT524323:TVU524323 UFP524323:UFQ524323 UPL524323:UPM524323 UZH524323:UZI524323 VJD524323:VJE524323 VSZ524323:VTA524323 WCV524323:WCW524323 WMR524323:WMS524323 WWN524323:WWO524323 AF589859:AG589859 KB589859:KC589859 TX589859:TY589859 ADT589859:ADU589859 ANP589859:ANQ589859 AXL589859:AXM589859 BHH589859:BHI589859 BRD589859:BRE589859 CAZ589859:CBA589859 CKV589859:CKW589859 CUR589859:CUS589859 DEN589859:DEO589859 DOJ589859:DOK589859 DYF589859:DYG589859 EIB589859:EIC589859 ERX589859:ERY589859 FBT589859:FBU589859 FLP589859:FLQ589859 FVL589859:FVM589859 GFH589859:GFI589859 GPD589859:GPE589859 GYZ589859:GZA589859 HIV589859:HIW589859 HSR589859:HSS589859 ICN589859:ICO589859 IMJ589859:IMK589859 IWF589859:IWG589859 JGB589859:JGC589859 JPX589859:JPY589859 JZT589859:JZU589859 KJP589859:KJQ589859 KTL589859:KTM589859 LDH589859:LDI589859 LND589859:LNE589859 LWZ589859:LXA589859 MGV589859:MGW589859 MQR589859:MQS589859 NAN589859:NAO589859 NKJ589859:NKK589859 NUF589859:NUG589859 OEB589859:OEC589859 ONX589859:ONY589859 OXT589859:OXU589859 PHP589859:PHQ589859 PRL589859:PRM589859 QBH589859:QBI589859 QLD589859:QLE589859 QUZ589859:QVA589859 REV589859:REW589859 ROR589859:ROS589859 RYN589859:RYO589859 SIJ589859:SIK589859 SSF589859:SSG589859 TCB589859:TCC589859 TLX589859:TLY589859 TVT589859:TVU589859 UFP589859:UFQ589859 UPL589859:UPM589859 UZH589859:UZI589859 VJD589859:VJE589859 VSZ589859:VTA589859 WCV589859:WCW589859 WMR589859:WMS589859 WWN589859:WWO589859 AF655395:AG655395 KB655395:KC655395 TX655395:TY655395 ADT655395:ADU655395 ANP655395:ANQ655395 AXL655395:AXM655395 BHH655395:BHI655395 BRD655395:BRE655395 CAZ655395:CBA655395 CKV655395:CKW655395 CUR655395:CUS655395 DEN655395:DEO655395 DOJ655395:DOK655395 DYF655395:DYG655395 EIB655395:EIC655395 ERX655395:ERY655395 FBT655395:FBU655395 FLP655395:FLQ655395 FVL655395:FVM655395 GFH655395:GFI655395 GPD655395:GPE655395 GYZ655395:GZA655395 HIV655395:HIW655395 HSR655395:HSS655395 ICN655395:ICO655395 IMJ655395:IMK655395 IWF655395:IWG655395 JGB655395:JGC655395 JPX655395:JPY655395 JZT655395:JZU655395 KJP655395:KJQ655395 KTL655395:KTM655395 LDH655395:LDI655395 LND655395:LNE655395 LWZ655395:LXA655395 MGV655395:MGW655395 MQR655395:MQS655395 NAN655395:NAO655395 NKJ655395:NKK655395 NUF655395:NUG655395 OEB655395:OEC655395 ONX655395:ONY655395 OXT655395:OXU655395 PHP655395:PHQ655395 PRL655395:PRM655395 QBH655395:QBI655395 QLD655395:QLE655395 QUZ655395:QVA655395 REV655395:REW655395 ROR655395:ROS655395 RYN655395:RYO655395 SIJ655395:SIK655395 SSF655395:SSG655395 TCB655395:TCC655395 TLX655395:TLY655395 TVT655395:TVU655395 UFP655395:UFQ655395 UPL655395:UPM655395 UZH655395:UZI655395 VJD655395:VJE655395 VSZ655395:VTA655395 WCV655395:WCW655395 WMR655395:WMS655395 WWN655395:WWO655395 AF720931:AG720931 KB720931:KC720931 TX720931:TY720931 ADT720931:ADU720931 ANP720931:ANQ720931 AXL720931:AXM720931 BHH720931:BHI720931 BRD720931:BRE720931 CAZ720931:CBA720931 CKV720931:CKW720931 CUR720931:CUS720931 DEN720931:DEO720931 DOJ720931:DOK720931 DYF720931:DYG720931 EIB720931:EIC720931 ERX720931:ERY720931 FBT720931:FBU720931 FLP720931:FLQ720931 FVL720931:FVM720931 GFH720931:GFI720931 GPD720931:GPE720931 GYZ720931:GZA720931 HIV720931:HIW720931 HSR720931:HSS720931 ICN720931:ICO720931 IMJ720931:IMK720931 IWF720931:IWG720931 JGB720931:JGC720931 JPX720931:JPY720931 JZT720931:JZU720931 KJP720931:KJQ720931 KTL720931:KTM720931 LDH720931:LDI720931 LND720931:LNE720931 LWZ720931:LXA720931 MGV720931:MGW720931 MQR720931:MQS720931 NAN720931:NAO720931 NKJ720931:NKK720931 NUF720931:NUG720931 OEB720931:OEC720931 ONX720931:ONY720931 OXT720931:OXU720931 PHP720931:PHQ720931 PRL720931:PRM720931 QBH720931:QBI720931 QLD720931:QLE720931 QUZ720931:QVA720931 REV720931:REW720931 ROR720931:ROS720931 RYN720931:RYO720931 SIJ720931:SIK720931 SSF720931:SSG720931 TCB720931:TCC720931 TLX720931:TLY720931 TVT720931:TVU720931 UFP720931:UFQ720931 UPL720931:UPM720931 UZH720931:UZI720931 VJD720931:VJE720931 VSZ720931:VTA720931 WCV720931:WCW720931 WMR720931:WMS720931 WWN720931:WWO720931 AF786467:AG786467 KB786467:KC786467 TX786467:TY786467 ADT786467:ADU786467 ANP786467:ANQ786467 AXL786467:AXM786467 BHH786467:BHI786467 BRD786467:BRE786467 CAZ786467:CBA786467 CKV786467:CKW786467 CUR786467:CUS786467 DEN786467:DEO786467 DOJ786467:DOK786467 DYF786467:DYG786467 EIB786467:EIC786467 ERX786467:ERY786467 FBT786467:FBU786467 FLP786467:FLQ786467 FVL786467:FVM786467 GFH786467:GFI786467 GPD786467:GPE786467 GYZ786467:GZA786467 HIV786467:HIW786467 HSR786467:HSS786467 ICN786467:ICO786467 IMJ786467:IMK786467 IWF786467:IWG786467 JGB786467:JGC786467 JPX786467:JPY786467 JZT786467:JZU786467 KJP786467:KJQ786467 KTL786467:KTM786467 LDH786467:LDI786467 LND786467:LNE786467 LWZ786467:LXA786467 MGV786467:MGW786467 MQR786467:MQS786467 NAN786467:NAO786467 NKJ786467:NKK786467 NUF786467:NUG786467 OEB786467:OEC786467 ONX786467:ONY786467 OXT786467:OXU786467 PHP786467:PHQ786467 PRL786467:PRM786467 QBH786467:QBI786467 QLD786467:QLE786467 QUZ786467:QVA786467 REV786467:REW786467 ROR786467:ROS786467 RYN786467:RYO786467 SIJ786467:SIK786467 SSF786467:SSG786467 TCB786467:TCC786467 TLX786467:TLY786467 TVT786467:TVU786467 UFP786467:UFQ786467 UPL786467:UPM786467 UZH786467:UZI786467 VJD786467:VJE786467 VSZ786467:VTA786467 WCV786467:WCW786467 WMR786467:WMS786467 WWN786467:WWO786467 AF852003:AG852003 KB852003:KC852003 TX852003:TY852003 ADT852003:ADU852003 ANP852003:ANQ852003 AXL852003:AXM852003 BHH852003:BHI852003 BRD852003:BRE852003 CAZ852003:CBA852003 CKV852003:CKW852003 CUR852003:CUS852003 DEN852003:DEO852003 DOJ852003:DOK852003 DYF852003:DYG852003 EIB852003:EIC852003 ERX852003:ERY852003 FBT852003:FBU852003 FLP852003:FLQ852003 FVL852003:FVM852003 GFH852003:GFI852003 GPD852003:GPE852003 GYZ852003:GZA852003 HIV852003:HIW852003 HSR852003:HSS852003 ICN852003:ICO852003 IMJ852003:IMK852003 IWF852003:IWG852003 JGB852003:JGC852003 JPX852003:JPY852003 JZT852003:JZU852003 KJP852003:KJQ852003 KTL852003:KTM852003 LDH852003:LDI852003 LND852003:LNE852003 LWZ852003:LXA852003 MGV852003:MGW852003 MQR852003:MQS852003 NAN852003:NAO852003 NKJ852003:NKK852003 NUF852003:NUG852003 OEB852003:OEC852003 ONX852003:ONY852003 OXT852003:OXU852003 PHP852003:PHQ852003 PRL852003:PRM852003 QBH852003:QBI852003 QLD852003:QLE852003 QUZ852003:QVA852003 REV852003:REW852003 ROR852003:ROS852003 RYN852003:RYO852003 SIJ852003:SIK852003 SSF852003:SSG852003 TCB852003:TCC852003 TLX852003:TLY852003 TVT852003:TVU852003 UFP852003:UFQ852003 UPL852003:UPM852003 UZH852003:UZI852003 VJD852003:VJE852003 VSZ852003:VTA852003 WCV852003:WCW852003 WMR852003:WMS852003 WWN852003:WWO852003 AF917539:AG917539 KB917539:KC917539 TX917539:TY917539 ADT917539:ADU917539 ANP917539:ANQ917539 AXL917539:AXM917539 BHH917539:BHI917539 BRD917539:BRE917539 CAZ917539:CBA917539 CKV917539:CKW917539 CUR917539:CUS917539 DEN917539:DEO917539 DOJ917539:DOK917539 DYF917539:DYG917539 EIB917539:EIC917539 ERX917539:ERY917539 FBT917539:FBU917539 FLP917539:FLQ917539 FVL917539:FVM917539 GFH917539:GFI917539 GPD917539:GPE917539 GYZ917539:GZA917539 HIV917539:HIW917539 HSR917539:HSS917539 ICN917539:ICO917539 IMJ917539:IMK917539 IWF917539:IWG917539 JGB917539:JGC917539 JPX917539:JPY917539 JZT917539:JZU917539 KJP917539:KJQ917539 KTL917539:KTM917539 LDH917539:LDI917539 LND917539:LNE917539 LWZ917539:LXA917539 MGV917539:MGW917539 MQR917539:MQS917539 NAN917539:NAO917539 NKJ917539:NKK917539 NUF917539:NUG917539 OEB917539:OEC917539 ONX917539:ONY917539 OXT917539:OXU917539 PHP917539:PHQ917539 PRL917539:PRM917539 QBH917539:QBI917539 QLD917539:QLE917539 QUZ917539:QVA917539 REV917539:REW917539 ROR917539:ROS917539 RYN917539:RYO917539 SIJ917539:SIK917539 SSF917539:SSG917539 TCB917539:TCC917539 TLX917539:TLY917539 TVT917539:TVU917539 UFP917539:UFQ917539 UPL917539:UPM917539 UZH917539:UZI917539 VJD917539:VJE917539 VSZ917539:VTA917539 WCV917539:WCW917539 WMR917539:WMS917539 WWN917539:WWO917539 AF983075:AG983075 KB983075:KC983075 TX983075:TY983075 ADT983075:ADU983075 ANP983075:ANQ983075 AXL983075:AXM983075 BHH983075:BHI983075 BRD983075:BRE983075 CAZ983075:CBA983075 CKV983075:CKW983075 CUR983075:CUS983075 DEN983075:DEO983075 DOJ983075:DOK983075 DYF983075:DYG983075 EIB983075:EIC983075 ERX983075:ERY983075 FBT983075:FBU983075 FLP983075:FLQ983075 FVL983075:FVM983075 GFH983075:GFI983075 GPD983075:GPE983075 GYZ983075:GZA983075 HIV983075:HIW983075 HSR983075:HSS983075 ICN983075:ICO983075 IMJ983075:IMK983075 IWF983075:IWG983075 JGB983075:JGC983075 JPX983075:JPY983075 JZT983075:JZU983075 KJP983075:KJQ983075 KTL983075:KTM983075 LDH983075:LDI983075 LND983075:LNE983075 LWZ983075:LXA983075 MGV983075:MGW983075 MQR983075:MQS983075 NAN983075:NAO983075 NKJ983075:NKK983075 NUF983075:NUG983075 OEB983075:OEC983075 ONX983075:ONY983075 OXT983075:OXU983075 PHP983075:PHQ983075 PRL983075:PRM983075 QBH983075:QBI983075 QLD983075:QLE983075 QUZ983075:QVA983075 REV983075:REW983075 ROR983075:ROS983075 RYN983075:RYO983075 SIJ983075:SIK983075 SSF983075:SSG983075 TCB983075:TCC983075 TLX983075:TLY983075 TVT983075:TVU983075 UFP983075:UFQ983075 UPL983075:UPM983075 UZH983075:UZI983075 VJD983075:VJE983075 VSZ983075:VTA983075 WCV983075:WCW983075 WMR983075:WMS983075 WWN983075:WWO983075 BB35:BC35 KX35:KY35 UT35:UU35 AEP35:AEQ35 AOL35:AOM35 AYH35:AYI35 BID35:BIE35 BRZ35:BSA35 CBV35:CBW35 CLR35:CLS35 CVN35:CVO35 DFJ35:DFK35 DPF35:DPG35 DZB35:DZC35 EIX35:EIY35 EST35:ESU35 FCP35:FCQ35 FML35:FMM35 FWH35:FWI35 GGD35:GGE35 GPZ35:GQA35 GZV35:GZW35 HJR35:HJS35 HTN35:HTO35 IDJ35:IDK35 INF35:ING35 IXB35:IXC35 JGX35:JGY35 JQT35:JQU35 KAP35:KAQ35 KKL35:KKM35 KUH35:KUI35 LED35:LEE35 LNZ35:LOA35 LXV35:LXW35 MHR35:MHS35 MRN35:MRO35 NBJ35:NBK35 NLF35:NLG35 NVB35:NVC35 OEX35:OEY35 OOT35:OOU35 OYP35:OYQ35 PIL35:PIM35 PSH35:PSI35 QCD35:QCE35 QLZ35:QMA35 QVV35:QVW35 RFR35:RFS35 RPN35:RPO35 RZJ35:RZK35 SJF35:SJG35 STB35:STC35 TCX35:TCY35 TMT35:TMU35 TWP35:TWQ35 UGL35:UGM35 UQH35:UQI35 VAD35:VAE35 VJZ35:VKA35 VTV35:VTW35 WDR35:WDS35 WNN35:WNO35 WXJ35:WXK35 BB65571:BC65571 KX65571:KY65571 UT65571:UU65571 AEP65571:AEQ65571 AOL65571:AOM65571 AYH65571:AYI65571 BID65571:BIE65571 BRZ65571:BSA65571 CBV65571:CBW65571 CLR65571:CLS65571 CVN65571:CVO65571 DFJ65571:DFK65571 DPF65571:DPG65571 DZB65571:DZC65571 EIX65571:EIY65571 EST65571:ESU65571 FCP65571:FCQ65571 FML65571:FMM65571 FWH65571:FWI65571 GGD65571:GGE65571 GPZ65571:GQA65571 GZV65571:GZW65571 HJR65571:HJS65571 HTN65571:HTO65571 IDJ65571:IDK65571 INF65571:ING65571 IXB65571:IXC65571 JGX65571:JGY65571 JQT65571:JQU65571 KAP65571:KAQ65571 KKL65571:KKM65571 KUH65571:KUI65571 LED65571:LEE65571 LNZ65571:LOA65571 LXV65571:LXW65571 MHR65571:MHS65571 MRN65571:MRO65571 NBJ65571:NBK65571 NLF65571:NLG65571 NVB65571:NVC65571 OEX65571:OEY65571 OOT65571:OOU65571 OYP65571:OYQ65571 PIL65571:PIM65571 PSH65571:PSI65571 QCD65571:QCE65571 QLZ65571:QMA65571 QVV65571:QVW65571 RFR65571:RFS65571 RPN65571:RPO65571 RZJ65571:RZK65571 SJF65571:SJG65571 STB65571:STC65571 TCX65571:TCY65571 TMT65571:TMU65571 TWP65571:TWQ65571 UGL65571:UGM65571 UQH65571:UQI65571 VAD65571:VAE65571 VJZ65571:VKA65571 VTV65571:VTW65571 WDR65571:WDS65571 WNN65571:WNO65571 WXJ65571:WXK65571 BB131107:BC131107 KX131107:KY131107 UT131107:UU131107 AEP131107:AEQ131107 AOL131107:AOM131107 AYH131107:AYI131107 BID131107:BIE131107 BRZ131107:BSA131107 CBV131107:CBW131107 CLR131107:CLS131107 CVN131107:CVO131107 DFJ131107:DFK131107 DPF131107:DPG131107 DZB131107:DZC131107 EIX131107:EIY131107 EST131107:ESU131107 FCP131107:FCQ131107 FML131107:FMM131107 FWH131107:FWI131107 GGD131107:GGE131107 GPZ131107:GQA131107 GZV131107:GZW131107 HJR131107:HJS131107 HTN131107:HTO131107 IDJ131107:IDK131107 INF131107:ING131107 IXB131107:IXC131107 JGX131107:JGY131107 JQT131107:JQU131107 KAP131107:KAQ131107 KKL131107:KKM131107 KUH131107:KUI131107 LED131107:LEE131107 LNZ131107:LOA131107 LXV131107:LXW131107 MHR131107:MHS131107 MRN131107:MRO131107 NBJ131107:NBK131107 NLF131107:NLG131107 NVB131107:NVC131107 OEX131107:OEY131107 OOT131107:OOU131107 OYP131107:OYQ131107 PIL131107:PIM131107 PSH131107:PSI131107 QCD131107:QCE131107 QLZ131107:QMA131107 QVV131107:QVW131107 RFR131107:RFS131107 RPN131107:RPO131107 RZJ131107:RZK131107 SJF131107:SJG131107 STB131107:STC131107 TCX131107:TCY131107 TMT131107:TMU131107 TWP131107:TWQ131107 UGL131107:UGM131107 UQH131107:UQI131107 VAD131107:VAE131107 VJZ131107:VKA131107 VTV131107:VTW131107 WDR131107:WDS131107 WNN131107:WNO131107 WXJ131107:WXK131107 BB196643:BC196643 KX196643:KY196643 UT196643:UU196643 AEP196643:AEQ196643 AOL196643:AOM196643 AYH196643:AYI196643 BID196643:BIE196643 BRZ196643:BSA196643 CBV196643:CBW196643 CLR196643:CLS196643 CVN196643:CVO196643 DFJ196643:DFK196643 DPF196643:DPG196643 DZB196643:DZC196643 EIX196643:EIY196643 EST196643:ESU196643 FCP196643:FCQ196643 FML196643:FMM196643 FWH196643:FWI196643 GGD196643:GGE196643 GPZ196643:GQA196643 GZV196643:GZW196643 HJR196643:HJS196643 HTN196643:HTO196643 IDJ196643:IDK196643 INF196643:ING196643 IXB196643:IXC196643 JGX196643:JGY196643 JQT196643:JQU196643 KAP196643:KAQ196643 KKL196643:KKM196643 KUH196643:KUI196643 LED196643:LEE196643 LNZ196643:LOA196643 LXV196643:LXW196643 MHR196643:MHS196643 MRN196643:MRO196643 NBJ196643:NBK196643 NLF196643:NLG196643 NVB196643:NVC196643 OEX196643:OEY196643 OOT196643:OOU196643 OYP196643:OYQ196643 PIL196643:PIM196643 PSH196643:PSI196643 QCD196643:QCE196643 QLZ196643:QMA196643 QVV196643:QVW196643 RFR196643:RFS196643 RPN196643:RPO196643 RZJ196643:RZK196643 SJF196643:SJG196643 STB196643:STC196643 TCX196643:TCY196643 TMT196643:TMU196643 TWP196643:TWQ196643 UGL196643:UGM196643 UQH196643:UQI196643 VAD196643:VAE196643 VJZ196643:VKA196643 VTV196643:VTW196643 WDR196643:WDS196643 WNN196643:WNO196643 WXJ196643:WXK196643 BB262179:BC262179 KX262179:KY262179 UT262179:UU262179 AEP262179:AEQ262179 AOL262179:AOM262179 AYH262179:AYI262179 BID262179:BIE262179 BRZ262179:BSA262179 CBV262179:CBW262179 CLR262179:CLS262179 CVN262179:CVO262179 DFJ262179:DFK262179 DPF262179:DPG262179 DZB262179:DZC262179 EIX262179:EIY262179 EST262179:ESU262179 FCP262179:FCQ262179 FML262179:FMM262179 FWH262179:FWI262179 GGD262179:GGE262179 GPZ262179:GQA262179 GZV262179:GZW262179 HJR262179:HJS262179 HTN262179:HTO262179 IDJ262179:IDK262179 INF262179:ING262179 IXB262179:IXC262179 JGX262179:JGY262179 JQT262179:JQU262179 KAP262179:KAQ262179 KKL262179:KKM262179 KUH262179:KUI262179 LED262179:LEE262179 LNZ262179:LOA262179 LXV262179:LXW262179 MHR262179:MHS262179 MRN262179:MRO262179 NBJ262179:NBK262179 NLF262179:NLG262179 NVB262179:NVC262179 OEX262179:OEY262179 OOT262179:OOU262179 OYP262179:OYQ262179 PIL262179:PIM262179 PSH262179:PSI262179 QCD262179:QCE262179 QLZ262179:QMA262179 QVV262179:QVW262179 RFR262179:RFS262179 RPN262179:RPO262179 RZJ262179:RZK262179 SJF262179:SJG262179 STB262179:STC262179 TCX262179:TCY262179 TMT262179:TMU262179 TWP262179:TWQ262179 UGL262179:UGM262179 UQH262179:UQI262179 VAD262179:VAE262179 VJZ262179:VKA262179 VTV262179:VTW262179 WDR262179:WDS262179 WNN262179:WNO262179 WXJ262179:WXK262179 BB327715:BC327715 KX327715:KY327715 UT327715:UU327715 AEP327715:AEQ327715 AOL327715:AOM327715 AYH327715:AYI327715 BID327715:BIE327715 BRZ327715:BSA327715 CBV327715:CBW327715 CLR327715:CLS327715 CVN327715:CVO327715 DFJ327715:DFK327715 DPF327715:DPG327715 DZB327715:DZC327715 EIX327715:EIY327715 EST327715:ESU327715 FCP327715:FCQ327715 FML327715:FMM327715 FWH327715:FWI327715 GGD327715:GGE327715 GPZ327715:GQA327715 GZV327715:GZW327715 HJR327715:HJS327715 HTN327715:HTO327715 IDJ327715:IDK327715 INF327715:ING327715 IXB327715:IXC327715 JGX327715:JGY327715 JQT327715:JQU327715 KAP327715:KAQ327715 KKL327715:KKM327715 KUH327715:KUI327715 LED327715:LEE327715 LNZ327715:LOA327715 LXV327715:LXW327715 MHR327715:MHS327715 MRN327715:MRO327715 NBJ327715:NBK327715 NLF327715:NLG327715 NVB327715:NVC327715 OEX327715:OEY327715 OOT327715:OOU327715 OYP327715:OYQ327715 PIL327715:PIM327715 PSH327715:PSI327715 QCD327715:QCE327715 QLZ327715:QMA327715 QVV327715:QVW327715 RFR327715:RFS327715 RPN327715:RPO327715 RZJ327715:RZK327715 SJF327715:SJG327715 STB327715:STC327715 TCX327715:TCY327715 TMT327715:TMU327715 TWP327715:TWQ327715 UGL327715:UGM327715 UQH327715:UQI327715 VAD327715:VAE327715 VJZ327715:VKA327715 VTV327715:VTW327715 WDR327715:WDS327715 WNN327715:WNO327715 WXJ327715:WXK327715 BB393251:BC393251 KX393251:KY393251 UT393251:UU393251 AEP393251:AEQ393251 AOL393251:AOM393251 AYH393251:AYI393251 BID393251:BIE393251 BRZ393251:BSA393251 CBV393251:CBW393251 CLR393251:CLS393251 CVN393251:CVO393251 DFJ393251:DFK393251 DPF393251:DPG393251 DZB393251:DZC393251 EIX393251:EIY393251 EST393251:ESU393251 FCP393251:FCQ393251 FML393251:FMM393251 FWH393251:FWI393251 GGD393251:GGE393251 GPZ393251:GQA393251 GZV393251:GZW393251 HJR393251:HJS393251 HTN393251:HTO393251 IDJ393251:IDK393251 INF393251:ING393251 IXB393251:IXC393251 JGX393251:JGY393251 JQT393251:JQU393251 KAP393251:KAQ393251 KKL393251:KKM393251 KUH393251:KUI393251 LED393251:LEE393251 LNZ393251:LOA393251 LXV393251:LXW393251 MHR393251:MHS393251 MRN393251:MRO393251 NBJ393251:NBK393251 NLF393251:NLG393251 NVB393251:NVC393251 OEX393251:OEY393251 OOT393251:OOU393251 OYP393251:OYQ393251 PIL393251:PIM393251 PSH393251:PSI393251 QCD393251:QCE393251 QLZ393251:QMA393251 QVV393251:QVW393251 RFR393251:RFS393251 RPN393251:RPO393251 RZJ393251:RZK393251 SJF393251:SJG393251 STB393251:STC393251 TCX393251:TCY393251 TMT393251:TMU393251 TWP393251:TWQ393251 UGL393251:UGM393251 UQH393251:UQI393251 VAD393251:VAE393251 VJZ393251:VKA393251 VTV393251:VTW393251 WDR393251:WDS393251 WNN393251:WNO393251 WXJ393251:WXK393251 BB458787:BC458787 KX458787:KY458787 UT458787:UU458787 AEP458787:AEQ458787 AOL458787:AOM458787 AYH458787:AYI458787 BID458787:BIE458787 BRZ458787:BSA458787 CBV458787:CBW458787 CLR458787:CLS458787 CVN458787:CVO458787 DFJ458787:DFK458787 DPF458787:DPG458787 DZB458787:DZC458787 EIX458787:EIY458787 EST458787:ESU458787 FCP458787:FCQ458787 FML458787:FMM458787 FWH458787:FWI458787 GGD458787:GGE458787 GPZ458787:GQA458787 GZV458787:GZW458787 HJR458787:HJS458787 HTN458787:HTO458787 IDJ458787:IDK458787 INF458787:ING458787 IXB458787:IXC458787 JGX458787:JGY458787 JQT458787:JQU458787 KAP458787:KAQ458787 KKL458787:KKM458787 KUH458787:KUI458787 LED458787:LEE458787 LNZ458787:LOA458787 LXV458787:LXW458787 MHR458787:MHS458787 MRN458787:MRO458787 NBJ458787:NBK458787 NLF458787:NLG458787 NVB458787:NVC458787 OEX458787:OEY458787 OOT458787:OOU458787 OYP458787:OYQ458787 PIL458787:PIM458787 PSH458787:PSI458787 QCD458787:QCE458787 QLZ458787:QMA458787 QVV458787:QVW458787 RFR458787:RFS458787 RPN458787:RPO458787 RZJ458787:RZK458787 SJF458787:SJG458787 STB458787:STC458787 TCX458787:TCY458787 TMT458787:TMU458787 TWP458787:TWQ458787 UGL458787:UGM458787 UQH458787:UQI458787 VAD458787:VAE458787 VJZ458787:VKA458787 VTV458787:VTW458787 WDR458787:WDS458787 WNN458787:WNO458787 WXJ458787:WXK458787 BB524323:BC524323 KX524323:KY524323 UT524323:UU524323 AEP524323:AEQ524323 AOL524323:AOM524323 AYH524323:AYI524323 BID524323:BIE524323 BRZ524323:BSA524323 CBV524323:CBW524323 CLR524323:CLS524323 CVN524323:CVO524323 DFJ524323:DFK524323 DPF524323:DPG524323 DZB524323:DZC524323 EIX524323:EIY524323 EST524323:ESU524323 FCP524323:FCQ524323 FML524323:FMM524323 FWH524323:FWI524323 GGD524323:GGE524323 GPZ524323:GQA524323 GZV524323:GZW524323 HJR524323:HJS524323 HTN524323:HTO524323 IDJ524323:IDK524323 INF524323:ING524323 IXB524323:IXC524323 JGX524323:JGY524323 JQT524323:JQU524323 KAP524323:KAQ524323 KKL524323:KKM524323 KUH524323:KUI524323 LED524323:LEE524323 LNZ524323:LOA524323 LXV524323:LXW524323 MHR524323:MHS524323 MRN524323:MRO524323 NBJ524323:NBK524323 NLF524323:NLG524323 NVB524323:NVC524323 OEX524323:OEY524323 OOT524323:OOU524323 OYP524323:OYQ524323 PIL524323:PIM524323 PSH524323:PSI524323 QCD524323:QCE524323 QLZ524323:QMA524323 QVV524323:QVW524323 RFR524323:RFS524323 RPN524323:RPO524323 RZJ524323:RZK524323 SJF524323:SJG524323 STB524323:STC524323 TCX524323:TCY524323 TMT524323:TMU524323 TWP524323:TWQ524323 UGL524323:UGM524323 UQH524323:UQI524323 VAD524323:VAE524323 VJZ524323:VKA524323 VTV524323:VTW524323 WDR524323:WDS524323 WNN524323:WNO524323 WXJ524323:WXK524323 BB589859:BC589859 KX589859:KY589859 UT589859:UU589859 AEP589859:AEQ589859 AOL589859:AOM589859 AYH589859:AYI589859 BID589859:BIE589859 BRZ589859:BSA589859 CBV589859:CBW589859 CLR589859:CLS589859 CVN589859:CVO589859 DFJ589859:DFK589859 DPF589859:DPG589859 DZB589859:DZC589859 EIX589859:EIY589859 EST589859:ESU589859 FCP589859:FCQ589859 FML589859:FMM589859 FWH589859:FWI589859 GGD589859:GGE589859 GPZ589859:GQA589859 GZV589859:GZW589859 HJR589859:HJS589859 HTN589859:HTO589859 IDJ589859:IDK589859 INF589859:ING589859 IXB589859:IXC589859 JGX589859:JGY589859 JQT589859:JQU589859 KAP589859:KAQ589859 KKL589859:KKM589859 KUH589859:KUI589859 LED589859:LEE589859 LNZ589859:LOA589859 LXV589859:LXW589859 MHR589859:MHS589859 MRN589859:MRO589859 NBJ589859:NBK589859 NLF589859:NLG589859 NVB589859:NVC589859 OEX589859:OEY589859 OOT589859:OOU589859 OYP589859:OYQ589859 PIL589859:PIM589859 PSH589859:PSI589859 QCD589859:QCE589859 QLZ589859:QMA589859 QVV589859:QVW589859 RFR589859:RFS589859 RPN589859:RPO589859 RZJ589859:RZK589859 SJF589859:SJG589859 STB589859:STC589859 TCX589859:TCY589859 TMT589859:TMU589859 TWP589859:TWQ589859 UGL589859:UGM589859 UQH589859:UQI589859 VAD589859:VAE589859 VJZ589859:VKA589859 VTV589859:VTW589859 WDR589859:WDS589859 WNN589859:WNO589859 WXJ589859:WXK589859 BB655395:BC655395 KX655395:KY655395 UT655395:UU655395 AEP655395:AEQ655395 AOL655395:AOM655395 AYH655395:AYI655395 BID655395:BIE655395 BRZ655395:BSA655395 CBV655395:CBW655395 CLR655395:CLS655395 CVN655395:CVO655395 DFJ655395:DFK655395 DPF655395:DPG655395 DZB655395:DZC655395 EIX655395:EIY655395 EST655395:ESU655395 FCP655395:FCQ655395 FML655395:FMM655395 FWH655395:FWI655395 GGD655395:GGE655395 GPZ655395:GQA655395 GZV655395:GZW655395 HJR655395:HJS655395 HTN655395:HTO655395 IDJ655395:IDK655395 INF655395:ING655395 IXB655395:IXC655395 JGX655395:JGY655395 JQT655395:JQU655395 KAP655395:KAQ655395 KKL655395:KKM655395 KUH655395:KUI655395 LED655395:LEE655395 LNZ655395:LOA655395 LXV655395:LXW655395 MHR655395:MHS655395 MRN655395:MRO655395 NBJ655395:NBK655395 NLF655395:NLG655395 NVB655395:NVC655395 OEX655395:OEY655395 OOT655395:OOU655395 OYP655395:OYQ655395 PIL655395:PIM655395 PSH655395:PSI655395 QCD655395:QCE655395 QLZ655395:QMA655395 QVV655395:QVW655395 RFR655395:RFS655395 RPN655395:RPO655395 RZJ655395:RZK655395 SJF655395:SJG655395 STB655395:STC655395 TCX655395:TCY655395 TMT655395:TMU655395 TWP655395:TWQ655395 UGL655395:UGM655395 UQH655395:UQI655395 VAD655395:VAE655395 VJZ655395:VKA655395 VTV655395:VTW655395 WDR655395:WDS655395 WNN655395:WNO655395 WXJ655395:WXK655395 BB720931:BC720931 KX720931:KY720931 UT720931:UU720931 AEP720931:AEQ720931 AOL720931:AOM720931 AYH720931:AYI720931 BID720931:BIE720931 BRZ720931:BSA720931 CBV720931:CBW720931 CLR720931:CLS720931 CVN720931:CVO720931 DFJ720931:DFK720931 DPF720931:DPG720931 DZB720931:DZC720931 EIX720931:EIY720931 EST720931:ESU720931 FCP720931:FCQ720931 FML720931:FMM720931 FWH720931:FWI720931 GGD720931:GGE720931 GPZ720931:GQA720931 GZV720931:GZW720931 HJR720931:HJS720931 HTN720931:HTO720931 IDJ720931:IDK720931 INF720931:ING720931 IXB720931:IXC720931 JGX720931:JGY720931 JQT720931:JQU720931 KAP720931:KAQ720931 KKL720931:KKM720931 KUH720931:KUI720931 LED720931:LEE720931 LNZ720931:LOA720931 LXV720931:LXW720931 MHR720931:MHS720931 MRN720931:MRO720931 NBJ720931:NBK720931 NLF720931:NLG720931 NVB720931:NVC720931 OEX720931:OEY720931 OOT720931:OOU720931 OYP720931:OYQ720931 PIL720931:PIM720931 PSH720931:PSI720931 QCD720931:QCE720931 QLZ720931:QMA720931 QVV720931:QVW720931 RFR720931:RFS720931 RPN720931:RPO720931 RZJ720931:RZK720931 SJF720931:SJG720931 STB720931:STC720931 TCX720931:TCY720931 TMT720931:TMU720931 TWP720931:TWQ720931 UGL720931:UGM720931 UQH720931:UQI720931 VAD720931:VAE720931 VJZ720931:VKA720931 VTV720931:VTW720931 WDR720931:WDS720931 WNN720931:WNO720931 WXJ720931:WXK720931 BB786467:BC786467 KX786467:KY786467 UT786467:UU786467 AEP786467:AEQ786467 AOL786467:AOM786467 AYH786467:AYI786467 BID786467:BIE786467 BRZ786467:BSA786467 CBV786467:CBW786467 CLR786467:CLS786467 CVN786467:CVO786467 DFJ786467:DFK786467 DPF786467:DPG786467 DZB786467:DZC786467 EIX786467:EIY786467 EST786467:ESU786467 FCP786467:FCQ786467 FML786467:FMM786467 FWH786467:FWI786467 GGD786467:GGE786467 GPZ786467:GQA786467 GZV786467:GZW786467 HJR786467:HJS786467 HTN786467:HTO786467 IDJ786467:IDK786467 INF786467:ING786467 IXB786467:IXC786467 JGX786467:JGY786467 JQT786467:JQU786467 KAP786467:KAQ786467 KKL786467:KKM786467 KUH786467:KUI786467 LED786467:LEE786467 LNZ786467:LOA786467 LXV786467:LXW786467 MHR786467:MHS786467 MRN786467:MRO786467 NBJ786467:NBK786467 NLF786467:NLG786467 NVB786467:NVC786467 OEX786467:OEY786467 OOT786467:OOU786467 OYP786467:OYQ786467 PIL786467:PIM786467 PSH786467:PSI786467 QCD786467:QCE786467 QLZ786467:QMA786467 QVV786467:QVW786467 RFR786467:RFS786467 RPN786467:RPO786467 RZJ786467:RZK786467 SJF786467:SJG786467 STB786467:STC786467 TCX786467:TCY786467 TMT786467:TMU786467 TWP786467:TWQ786467 UGL786467:UGM786467 UQH786467:UQI786467 VAD786467:VAE786467 VJZ786467:VKA786467 VTV786467:VTW786467 WDR786467:WDS786467 WNN786467:WNO786467 WXJ786467:WXK786467 BB852003:BC852003 KX852003:KY852003 UT852003:UU852003 AEP852003:AEQ852003 AOL852003:AOM852003 AYH852003:AYI852003 BID852003:BIE852003 BRZ852003:BSA852003 CBV852003:CBW852003 CLR852003:CLS852003 CVN852003:CVO852003 DFJ852003:DFK852003 DPF852003:DPG852003 DZB852003:DZC852003 EIX852003:EIY852003 EST852003:ESU852003 FCP852003:FCQ852003 FML852003:FMM852003 FWH852003:FWI852003 GGD852003:GGE852003 GPZ852003:GQA852003 GZV852003:GZW852003 HJR852003:HJS852003 HTN852003:HTO852003 IDJ852003:IDK852003 INF852003:ING852003 IXB852003:IXC852003 JGX852003:JGY852003 JQT852003:JQU852003 KAP852003:KAQ852003 KKL852003:KKM852003 KUH852003:KUI852003 LED852003:LEE852003 LNZ852003:LOA852003 LXV852003:LXW852003 MHR852003:MHS852003 MRN852003:MRO852003 NBJ852003:NBK852003 NLF852003:NLG852003 NVB852003:NVC852003 OEX852003:OEY852003 OOT852003:OOU852003 OYP852003:OYQ852003 PIL852003:PIM852003 PSH852003:PSI852003 QCD852003:QCE852003 QLZ852003:QMA852003 QVV852003:QVW852003 RFR852003:RFS852003 RPN852003:RPO852003 RZJ852003:RZK852003 SJF852003:SJG852003 STB852003:STC852003 TCX852003:TCY852003 TMT852003:TMU852003 TWP852003:TWQ852003 UGL852003:UGM852003 UQH852003:UQI852003 VAD852003:VAE852003 VJZ852003:VKA852003 VTV852003:VTW852003 WDR852003:WDS852003 WNN852003:WNO852003 WXJ852003:WXK852003 BB917539:BC917539 KX917539:KY917539 UT917539:UU917539 AEP917539:AEQ917539 AOL917539:AOM917539 AYH917539:AYI917539 BID917539:BIE917539 BRZ917539:BSA917539 CBV917539:CBW917539 CLR917539:CLS917539 CVN917539:CVO917539 DFJ917539:DFK917539 DPF917539:DPG917539 DZB917539:DZC917539 EIX917539:EIY917539 EST917539:ESU917539 FCP917539:FCQ917539 FML917539:FMM917539 FWH917539:FWI917539 GGD917539:GGE917539 GPZ917539:GQA917539 GZV917539:GZW917539 HJR917539:HJS917539 HTN917539:HTO917539 IDJ917539:IDK917539 INF917539:ING917539 IXB917539:IXC917539 JGX917539:JGY917539 JQT917539:JQU917539 KAP917539:KAQ917539 KKL917539:KKM917539 KUH917539:KUI917539 LED917539:LEE917539 LNZ917539:LOA917539 LXV917539:LXW917539 MHR917539:MHS917539 MRN917539:MRO917539 NBJ917539:NBK917539 NLF917539:NLG917539 NVB917539:NVC917539 OEX917539:OEY917539 OOT917539:OOU917539 OYP917539:OYQ917539 PIL917539:PIM917539 PSH917539:PSI917539 QCD917539:QCE917539 QLZ917539:QMA917539 QVV917539:QVW917539 RFR917539:RFS917539 RPN917539:RPO917539 RZJ917539:RZK917539 SJF917539:SJG917539 STB917539:STC917539 TCX917539:TCY917539 TMT917539:TMU917539 TWP917539:TWQ917539 UGL917539:UGM917539 UQH917539:UQI917539 VAD917539:VAE917539 VJZ917539:VKA917539 VTV917539:VTW917539 WDR917539:WDS917539 WNN917539:WNO917539 WXJ917539:WXK917539 BB983075:BC983075 KX983075:KY983075 UT983075:UU983075 AEP983075:AEQ983075 AOL983075:AOM983075 AYH983075:AYI983075 BID983075:BIE983075 BRZ983075:BSA983075 CBV983075:CBW983075 CLR983075:CLS983075 CVN983075:CVO983075 DFJ983075:DFK983075 DPF983075:DPG983075 DZB983075:DZC983075 EIX983075:EIY983075 EST983075:ESU983075 FCP983075:FCQ983075 FML983075:FMM983075 FWH983075:FWI983075 GGD983075:GGE983075 GPZ983075:GQA983075 GZV983075:GZW983075 HJR983075:HJS983075 HTN983075:HTO983075 IDJ983075:IDK983075 INF983075:ING983075 IXB983075:IXC983075 JGX983075:JGY983075 JQT983075:JQU983075 KAP983075:KAQ983075 KKL983075:KKM983075 KUH983075:KUI983075 LED983075:LEE983075 LNZ983075:LOA983075 LXV983075:LXW983075 MHR983075:MHS983075 MRN983075:MRO983075 NBJ983075:NBK983075 NLF983075:NLG983075 NVB983075:NVC983075 OEX983075:OEY983075 OOT983075:OOU983075 OYP983075:OYQ983075 PIL983075:PIM983075 PSH983075:PSI983075 QCD983075:QCE983075 QLZ983075:QMA983075 QVV983075:QVW983075 RFR983075:RFS983075 RPN983075:RPO983075 RZJ983075:RZK983075 SJF983075:SJG983075 STB983075:STC983075 TCX983075:TCY983075 TMT983075:TMU983075 TWP983075:TWQ983075 UGL983075:UGM983075 UQH983075:UQI983075 VAD983075:VAE983075 VJZ983075:VKA983075 VTV983075:VTW983075 WDR983075:WDS983075 WNN983075:WNO983075 WXJ983075:WXK983075 AF61:AG61 KB61:KC61 TX61:TY61 ADT61:ADU61 ANP61:ANQ61 AXL61:AXM61 BHH61:BHI61 BRD61:BRE61 CAZ61:CBA61 CKV61:CKW61 CUR61:CUS61 DEN61:DEO61 DOJ61:DOK61 DYF61:DYG61 EIB61:EIC61 ERX61:ERY61 FBT61:FBU61 FLP61:FLQ61 FVL61:FVM61 GFH61:GFI61 GPD61:GPE61 GYZ61:GZA61 HIV61:HIW61 HSR61:HSS61 ICN61:ICO61 IMJ61:IMK61 IWF61:IWG61 JGB61:JGC61 JPX61:JPY61 JZT61:JZU61 KJP61:KJQ61 KTL61:KTM61 LDH61:LDI61 LND61:LNE61 LWZ61:LXA61 MGV61:MGW61 MQR61:MQS61 NAN61:NAO61 NKJ61:NKK61 NUF61:NUG61 OEB61:OEC61 ONX61:ONY61 OXT61:OXU61 PHP61:PHQ61 PRL61:PRM61 QBH61:QBI61 QLD61:QLE61 QUZ61:QVA61 REV61:REW61 ROR61:ROS61 RYN61:RYO61 SIJ61:SIK61 SSF61:SSG61 TCB61:TCC61 TLX61:TLY61 TVT61:TVU61 UFP61:UFQ61 UPL61:UPM61 UZH61:UZI61 VJD61:VJE61 VSZ61:VTA61 WCV61:WCW61 WMR61:WMS61 WWN61:WWO61 AF65597:AG65597 KB65597:KC65597 TX65597:TY65597 ADT65597:ADU65597 ANP65597:ANQ65597 AXL65597:AXM65597 BHH65597:BHI65597 BRD65597:BRE65597 CAZ65597:CBA65597 CKV65597:CKW65597 CUR65597:CUS65597 DEN65597:DEO65597 DOJ65597:DOK65597 DYF65597:DYG65597 EIB65597:EIC65597 ERX65597:ERY65597 FBT65597:FBU65597 FLP65597:FLQ65597 FVL65597:FVM65597 GFH65597:GFI65597 GPD65597:GPE65597 GYZ65597:GZA65597 HIV65597:HIW65597 HSR65597:HSS65597 ICN65597:ICO65597 IMJ65597:IMK65597 IWF65597:IWG65597 JGB65597:JGC65597 JPX65597:JPY65597 JZT65597:JZU65597 KJP65597:KJQ65597 KTL65597:KTM65597 LDH65597:LDI65597 LND65597:LNE65597 LWZ65597:LXA65597 MGV65597:MGW65597 MQR65597:MQS65597 NAN65597:NAO65597 NKJ65597:NKK65597 NUF65597:NUG65597 OEB65597:OEC65597 ONX65597:ONY65597 OXT65597:OXU65597 PHP65597:PHQ65597 PRL65597:PRM65597 QBH65597:QBI65597 QLD65597:QLE65597 QUZ65597:QVA65597 REV65597:REW65597 ROR65597:ROS65597 RYN65597:RYO65597 SIJ65597:SIK65597 SSF65597:SSG65597 TCB65597:TCC65597 TLX65597:TLY65597 TVT65597:TVU65597 UFP65597:UFQ65597 UPL65597:UPM65597 UZH65597:UZI65597 VJD65597:VJE65597 VSZ65597:VTA65597 WCV65597:WCW65597 WMR65597:WMS65597 WWN65597:WWO65597 AF131133:AG131133 KB131133:KC131133 TX131133:TY131133 ADT131133:ADU131133 ANP131133:ANQ131133 AXL131133:AXM131133 BHH131133:BHI131133 BRD131133:BRE131133 CAZ131133:CBA131133 CKV131133:CKW131133 CUR131133:CUS131133 DEN131133:DEO131133 DOJ131133:DOK131133 DYF131133:DYG131133 EIB131133:EIC131133 ERX131133:ERY131133 FBT131133:FBU131133 FLP131133:FLQ131133 FVL131133:FVM131133 GFH131133:GFI131133 GPD131133:GPE131133 GYZ131133:GZA131133 HIV131133:HIW131133 HSR131133:HSS131133 ICN131133:ICO131133 IMJ131133:IMK131133 IWF131133:IWG131133 JGB131133:JGC131133 JPX131133:JPY131133 JZT131133:JZU131133 KJP131133:KJQ131133 KTL131133:KTM131133 LDH131133:LDI131133 LND131133:LNE131133 LWZ131133:LXA131133 MGV131133:MGW131133 MQR131133:MQS131133 NAN131133:NAO131133 NKJ131133:NKK131133 NUF131133:NUG131133 OEB131133:OEC131133 ONX131133:ONY131133 OXT131133:OXU131133 PHP131133:PHQ131133 PRL131133:PRM131133 QBH131133:QBI131133 QLD131133:QLE131133 QUZ131133:QVA131133 REV131133:REW131133 ROR131133:ROS131133 RYN131133:RYO131133 SIJ131133:SIK131133 SSF131133:SSG131133 TCB131133:TCC131133 TLX131133:TLY131133 TVT131133:TVU131133 UFP131133:UFQ131133 UPL131133:UPM131133 UZH131133:UZI131133 VJD131133:VJE131133 VSZ131133:VTA131133 WCV131133:WCW131133 WMR131133:WMS131133 WWN131133:WWO131133 AF196669:AG196669 KB196669:KC196669 TX196669:TY196669 ADT196669:ADU196669 ANP196669:ANQ196669 AXL196669:AXM196669 BHH196669:BHI196669 BRD196669:BRE196669 CAZ196669:CBA196669 CKV196669:CKW196669 CUR196669:CUS196669 DEN196669:DEO196669 DOJ196669:DOK196669 DYF196669:DYG196669 EIB196669:EIC196669 ERX196669:ERY196669 FBT196669:FBU196669 FLP196669:FLQ196669 FVL196669:FVM196669 GFH196669:GFI196669 GPD196669:GPE196669 GYZ196669:GZA196669 HIV196669:HIW196669 HSR196669:HSS196669 ICN196669:ICO196669 IMJ196669:IMK196669 IWF196669:IWG196669 JGB196669:JGC196669 JPX196669:JPY196669 JZT196669:JZU196669 KJP196669:KJQ196669 KTL196669:KTM196669 LDH196669:LDI196669 LND196669:LNE196669 LWZ196669:LXA196669 MGV196669:MGW196669 MQR196669:MQS196669 NAN196669:NAO196669 NKJ196669:NKK196669 NUF196669:NUG196669 OEB196669:OEC196669 ONX196669:ONY196669 OXT196669:OXU196669 PHP196669:PHQ196669 PRL196669:PRM196669 QBH196669:QBI196669 QLD196669:QLE196669 QUZ196669:QVA196669 REV196669:REW196669 ROR196669:ROS196669 RYN196669:RYO196669 SIJ196669:SIK196669 SSF196669:SSG196669 TCB196669:TCC196669 TLX196669:TLY196669 TVT196669:TVU196669 UFP196669:UFQ196669 UPL196669:UPM196669 UZH196669:UZI196669 VJD196669:VJE196669 VSZ196669:VTA196669 WCV196669:WCW196669 WMR196669:WMS196669 WWN196669:WWO196669 AF262205:AG262205 KB262205:KC262205 TX262205:TY262205 ADT262205:ADU262205 ANP262205:ANQ262205 AXL262205:AXM262205 BHH262205:BHI262205 BRD262205:BRE262205 CAZ262205:CBA262205 CKV262205:CKW262205 CUR262205:CUS262205 DEN262205:DEO262205 DOJ262205:DOK262205 DYF262205:DYG262205 EIB262205:EIC262205 ERX262205:ERY262205 FBT262205:FBU262205 FLP262205:FLQ262205 FVL262205:FVM262205 GFH262205:GFI262205 GPD262205:GPE262205 GYZ262205:GZA262205 HIV262205:HIW262205 HSR262205:HSS262205 ICN262205:ICO262205 IMJ262205:IMK262205 IWF262205:IWG262205 JGB262205:JGC262205 JPX262205:JPY262205 JZT262205:JZU262205 KJP262205:KJQ262205 KTL262205:KTM262205 LDH262205:LDI262205 LND262205:LNE262205 LWZ262205:LXA262205 MGV262205:MGW262205 MQR262205:MQS262205 NAN262205:NAO262205 NKJ262205:NKK262205 NUF262205:NUG262205 OEB262205:OEC262205 ONX262205:ONY262205 OXT262205:OXU262205 PHP262205:PHQ262205 PRL262205:PRM262205 QBH262205:QBI262205 QLD262205:QLE262205 QUZ262205:QVA262205 REV262205:REW262205 ROR262205:ROS262205 RYN262205:RYO262205 SIJ262205:SIK262205 SSF262205:SSG262205 TCB262205:TCC262205 TLX262205:TLY262205 TVT262205:TVU262205 UFP262205:UFQ262205 UPL262205:UPM262205 UZH262205:UZI262205 VJD262205:VJE262205 VSZ262205:VTA262205 WCV262205:WCW262205 WMR262205:WMS262205 WWN262205:WWO262205 AF327741:AG327741 KB327741:KC327741 TX327741:TY327741 ADT327741:ADU327741 ANP327741:ANQ327741 AXL327741:AXM327741 BHH327741:BHI327741 BRD327741:BRE327741 CAZ327741:CBA327741 CKV327741:CKW327741 CUR327741:CUS327741 DEN327741:DEO327741 DOJ327741:DOK327741 DYF327741:DYG327741 EIB327741:EIC327741 ERX327741:ERY327741 FBT327741:FBU327741 FLP327741:FLQ327741 FVL327741:FVM327741 GFH327741:GFI327741 GPD327741:GPE327741 GYZ327741:GZA327741 HIV327741:HIW327741 HSR327741:HSS327741 ICN327741:ICO327741 IMJ327741:IMK327741 IWF327741:IWG327741 JGB327741:JGC327741 JPX327741:JPY327741 JZT327741:JZU327741 KJP327741:KJQ327741 KTL327741:KTM327741 LDH327741:LDI327741 LND327741:LNE327741 LWZ327741:LXA327741 MGV327741:MGW327741 MQR327741:MQS327741 NAN327741:NAO327741 NKJ327741:NKK327741 NUF327741:NUG327741 OEB327741:OEC327741 ONX327741:ONY327741 OXT327741:OXU327741 PHP327741:PHQ327741 PRL327741:PRM327741 QBH327741:QBI327741 QLD327741:QLE327741 QUZ327741:QVA327741 REV327741:REW327741 ROR327741:ROS327741 RYN327741:RYO327741 SIJ327741:SIK327741 SSF327741:SSG327741 TCB327741:TCC327741 TLX327741:TLY327741 TVT327741:TVU327741 UFP327741:UFQ327741 UPL327741:UPM327741 UZH327741:UZI327741 VJD327741:VJE327741 VSZ327741:VTA327741 WCV327741:WCW327741 WMR327741:WMS327741 WWN327741:WWO327741 AF393277:AG393277 KB393277:KC393277 TX393277:TY393277 ADT393277:ADU393277 ANP393277:ANQ393277 AXL393277:AXM393277 BHH393277:BHI393277 BRD393277:BRE393277 CAZ393277:CBA393277 CKV393277:CKW393277 CUR393277:CUS393277 DEN393277:DEO393277 DOJ393277:DOK393277 DYF393277:DYG393277 EIB393277:EIC393277 ERX393277:ERY393277 FBT393277:FBU393277 FLP393277:FLQ393277 FVL393277:FVM393277 GFH393277:GFI393277 GPD393277:GPE393277 GYZ393277:GZA393277 HIV393277:HIW393277 HSR393277:HSS393277 ICN393277:ICO393277 IMJ393277:IMK393277 IWF393277:IWG393277 JGB393277:JGC393277 JPX393277:JPY393277 JZT393277:JZU393277 KJP393277:KJQ393277 KTL393277:KTM393277 LDH393277:LDI393277 LND393277:LNE393277 LWZ393277:LXA393277 MGV393277:MGW393277 MQR393277:MQS393277 NAN393277:NAO393277 NKJ393277:NKK393277 NUF393277:NUG393277 OEB393277:OEC393277 ONX393277:ONY393277 OXT393277:OXU393277 PHP393277:PHQ393277 PRL393277:PRM393277 QBH393277:QBI393277 QLD393277:QLE393277 QUZ393277:QVA393277 REV393277:REW393277 ROR393277:ROS393277 RYN393277:RYO393277 SIJ393277:SIK393277 SSF393277:SSG393277 TCB393277:TCC393277 TLX393277:TLY393277 TVT393277:TVU393277 UFP393277:UFQ393277 UPL393277:UPM393277 UZH393277:UZI393277 VJD393277:VJE393277 VSZ393277:VTA393277 WCV393277:WCW393277 WMR393277:WMS393277 WWN393277:WWO393277 AF458813:AG458813 KB458813:KC458813 TX458813:TY458813 ADT458813:ADU458813 ANP458813:ANQ458813 AXL458813:AXM458813 BHH458813:BHI458813 BRD458813:BRE458813 CAZ458813:CBA458813 CKV458813:CKW458813 CUR458813:CUS458813 DEN458813:DEO458813 DOJ458813:DOK458813 DYF458813:DYG458813 EIB458813:EIC458813 ERX458813:ERY458813 FBT458813:FBU458813 FLP458813:FLQ458813 FVL458813:FVM458813 GFH458813:GFI458813 GPD458813:GPE458813 GYZ458813:GZA458813 HIV458813:HIW458813 HSR458813:HSS458813 ICN458813:ICO458813 IMJ458813:IMK458813 IWF458813:IWG458813 JGB458813:JGC458813 JPX458813:JPY458813 JZT458813:JZU458813 KJP458813:KJQ458813 KTL458813:KTM458813 LDH458813:LDI458813 LND458813:LNE458813 LWZ458813:LXA458813 MGV458813:MGW458813 MQR458813:MQS458813 NAN458813:NAO458813 NKJ458813:NKK458813 NUF458813:NUG458813 OEB458813:OEC458813 ONX458813:ONY458813 OXT458813:OXU458813 PHP458813:PHQ458813 PRL458813:PRM458813 QBH458813:QBI458813 QLD458813:QLE458813 QUZ458813:QVA458813 REV458813:REW458813 ROR458813:ROS458813 RYN458813:RYO458813 SIJ458813:SIK458813 SSF458813:SSG458813 TCB458813:TCC458813 TLX458813:TLY458813 TVT458813:TVU458813 UFP458813:UFQ458813 UPL458813:UPM458813 UZH458813:UZI458813 VJD458813:VJE458813 VSZ458813:VTA458813 WCV458813:WCW458813 WMR458813:WMS458813 WWN458813:WWO458813 AF524349:AG524349 KB524349:KC524349 TX524349:TY524349 ADT524349:ADU524349 ANP524349:ANQ524349 AXL524349:AXM524349 BHH524349:BHI524349 BRD524349:BRE524349 CAZ524349:CBA524349 CKV524349:CKW524349 CUR524349:CUS524349 DEN524349:DEO524349 DOJ524349:DOK524349 DYF524349:DYG524349 EIB524349:EIC524349 ERX524349:ERY524349 FBT524349:FBU524349 FLP524349:FLQ524349 FVL524349:FVM524349 GFH524349:GFI524349 GPD524349:GPE524349 GYZ524349:GZA524349 HIV524349:HIW524349 HSR524349:HSS524349 ICN524349:ICO524349 IMJ524349:IMK524349 IWF524349:IWG524349 JGB524349:JGC524349 JPX524349:JPY524349 JZT524349:JZU524349 KJP524349:KJQ524349 KTL524349:KTM524349 LDH524349:LDI524349 LND524349:LNE524349 LWZ524349:LXA524349 MGV524349:MGW524349 MQR524349:MQS524349 NAN524349:NAO524349 NKJ524349:NKK524349 NUF524349:NUG524349 OEB524349:OEC524349 ONX524349:ONY524349 OXT524349:OXU524349 PHP524349:PHQ524349 PRL524349:PRM524349 QBH524349:QBI524349 QLD524349:QLE524349 QUZ524349:QVA524349 REV524349:REW524349 ROR524349:ROS524349 RYN524349:RYO524349 SIJ524349:SIK524349 SSF524349:SSG524349 TCB524349:TCC524349 TLX524349:TLY524349 TVT524349:TVU524349 UFP524349:UFQ524349 UPL524349:UPM524349 UZH524349:UZI524349 VJD524349:VJE524349 VSZ524349:VTA524349 WCV524349:WCW524349 WMR524349:WMS524349 WWN524349:WWO524349 AF589885:AG589885 KB589885:KC589885 TX589885:TY589885 ADT589885:ADU589885 ANP589885:ANQ589885 AXL589885:AXM589885 BHH589885:BHI589885 BRD589885:BRE589885 CAZ589885:CBA589885 CKV589885:CKW589885 CUR589885:CUS589885 DEN589885:DEO589885 DOJ589885:DOK589885 DYF589885:DYG589885 EIB589885:EIC589885 ERX589885:ERY589885 FBT589885:FBU589885 FLP589885:FLQ589885 FVL589885:FVM589885 GFH589885:GFI589885 GPD589885:GPE589885 GYZ589885:GZA589885 HIV589885:HIW589885 HSR589885:HSS589885 ICN589885:ICO589885 IMJ589885:IMK589885 IWF589885:IWG589885 JGB589885:JGC589885 JPX589885:JPY589885 JZT589885:JZU589885 KJP589885:KJQ589885 KTL589885:KTM589885 LDH589885:LDI589885 LND589885:LNE589885 LWZ589885:LXA589885 MGV589885:MGW589885 MQR589885:MQS589885 NAN589885:NAO589885 NKJ589885:NKK589885 NUF589885:NUG589885 OEB589885:OEC589885 ONX589885:ONY589885 OXT589885:OXU589885 PHP589885:PHQ589885 PRL589885:PRM589885 QBH589885:QBI589885 QLD589885:QLE589885 QUZ589885:QVA589885 REV589885:REW589885 ROR589885:ROS589885 RYN589885:RYO589885 SIJ589885:SIK589885 SSF589885:SSG589885 TCB589885:TCC589885 TLX589885:TLY589885 TVT589885:TVU589885 UFP589885:UFQ589885 UPL589885:UPM589885 UZH589885:UZI589885 VJD589885:VJE589885 VSZ589885:VTA589885 WCV589885:WCW589885 WMR589885:WMS589885 WWN589885:WWO589885 AF655421:AG655421 KB655421:KC655421 TX655421:TY655421 ADT655421:ADU655421 ANP655421:ANQ655421 AXL655421:AXM655421 BHH655421:BHI655421 BRD655421:BRE655421 CAZ655421:CBA655421 CKV655421:CKW655421 CUR655421:CUS655421 DEN655421:DEO655421 DOJ655421:DOK655421 DYF655421:DYG655421 EIB655421:EIC655421 ERX655421:ERY655421 FBT655421:FBU655421 FLP655421:FLQ655421 FVL655421:FVM655421 GFH655421:GFI655421 GPD655421:GPE655421 GYZ655421:GZA655421 HIV655421:HIW655421 HSR655421:HSS655421 ICN655421:ICO655421 IMJ655421:IMK655421 IWF655421:IWG655421 JGB655421:JGC655421 JPX655421:JPY655421 JZT655421:JZU655421 KJP655421:KJQ655421 KTL655421:KTM655421 LDH655421:LDI655421 LND655421:LNE655421 LWZ655421:LXA655421 MGV655421:MGW655421 MQR655421:MQS655421 NAN655421:NAO655421 NKJ655421:NKK655421 NUF655421:NUG655421 OEB655421:OEC655421 ONX655421:ONY655421 OXT655421:OXU655421 PHP655421:PHQ655421 PRL655421:PRM655421 QBH655421:QBI655421 QLD655421:QLE655421 QUZ655421:QVA655421 REV655421:REW655421 ROR655421:ROS655421 RYN655421:RYO655421 SIJ655421:SIK655421 SSF655421:SSG655421 TCB655421:TCC655421 TLX655421:TLY655421 TVT655421:TVU655421 UFP655421:UFQ655421 UPL655421:UPM655421 UZH655421:UZI655421 VJD655421:VJE655421 VSZ655421:VTA655421 WCV655421:WCW655421 WMR655421:WMS655421 WWN655421:WWO655421 AF720957:AG720957 KB720957:KC720957 TX720957:TY720957 ADT720957:ADU720957 ANP720957:ANQ720957 AXL720957:AXM720957 BHH720957:BHI720957 BRD720957:BRE720957 CAZ720957:CBA720957 CKV720957:CKW720957 CUR720957:CUS720957 DEN720957:DEO720957 DOJ720957:DOK720957 DYF720957:DYG720957 EIB720957:EIC720957 ERX720957:ERY720957 FBT720957:FBU720957 FLP720957:FLQ720957 FVL720957:FVM720957 GFH720957:GFI720957 GPD720957:GPE720957 GYZ720957:GZA720957 HIV720957:HIW720957 HSR720957:HSS720957 ICN720957:ICO720957 IMJ720957:IMK720957 IWF720957:IWG720957 JGB720957:JGC720957 JPX720957:JPY720957 JZT720957:JZU720957 KJP720957:KJQ720957 KTL720957:KTM720957 LDH720957:LDI720957 LND720957:LNE720957 LWZ720957:LXA720957 MGV720957:MGW720957 MQR720957:MQS720957 NAN720957:NAO720957 NKJ720957:NKK720957 NUF720957:NUG720957 OEB720957:OEC720957 ONX720957:ONY720957 OXT720957:OXU720957 PHP720957:PHQ720957 PRL720957:PRM720957 QBH720957:QBI720957 QLD720957:QLE720957 QUZ720957:QVA720957 REV720957:REW720957 ROR720957:ROS720957 RYN720957:RYO720957 SIJ720957:SIK720957 SSF720957:SSG720957 TCB720957:TCC720957 TLX720957:TLY720957 TVT720957:TVU720957 UFP720957:UFQ720957 UPL720957:UPM720957 UZH720957:UZI720957 VJD720957:VJE720957 VSZ720957:VTA720957 WCV720957:WCW720957 WMR720957:WMS720957 WWN720957:WWO720957 AF786493:AG786493 KB786493:KC786493 TX786493:TY786493 ADT786493:ADU786493 ANP786493:ANQ786493 AXL786493:AXM786493 BHH786493:BHI786493 BRD786493:BRE786493 CAZ786493:CBA786493 CKV786493:CKW786493 CUR786493:CUS786493 DEN786493:DEO786493 DOJ786493:DOK786493 DYF786493:DYG786493 EIB786493:EIC786493 ERX786493:ERY786493 FBT786493:FBU786493 FLP786493:FLQ786493 FVL786493:FVM786493 GFH786493:GFI786493 GPD786493:GPE786493 GYZ786493:GZA786493 HIV786493:HIW786493 HSR786493:HSS786493 ICN786493:ICO786493 IMJ786493:IMK786493 IWF786493:IWG786493 JGB786493:JGC786493 JPX786493:JPY786493 JZT786493:JZU786493 KJP786493:KJQ786493 KTL786493:KTM786493 LDH786493:LDI786493 LND786493:LNE786493 LWZ786493:LXA786493 MGV786493:MGW786493 MQR786493:MQS786493 NAN786493:NAO786493 NKJ786493:NKK786493 NUF786493:NUG786493 OEB786493:OEC786493 ONX786493:ONY786493 OXT786493:OXU786493 PHP786493:PHQ786493 PRL786493:PRM786493 QBH786493:QBI786493 QLD786493:QLE786493 QUZ786493:QVA786493 REV786493:REW786493 ROR786493:ROS786493 RYN786493:RYO786493 SIJ786493:SIK786493 SSF786493:SSG786493 TCB786493:TCC786493 TLX786493:TLY786493 TVT786493:TVU786493 UFP786493:UFQ786493 UPL786493:UPM786493 UZH786493:UZI786493 VJD786493:VJE786493 VSZ786493:VTA786493 WCV786493:WCW786493 WMR786493:WMS786493 WWN786493:WWO786493 AF852029:AG852029 KB852029:KC852029 TX852029:TY852029 ADT852029:ADU852029 ANP852029:ANQ852029 AXL852029:AXM852029 BHH852029:BHI852029 BRD852029:BRE852029 CAZ852029:CBA852029 CKV852029:CKW852029 CUR852029:CUS852029 DEN852029:DEO852029 DOJ852029:DOK852029 DYF852029:DYG852029 EIB852029:EIC852029 ERX852029:ERY852029 FBT852029:FBU852029 FLP852029:FLQ852029 FVL852029:FVM852029 GFH852029:GFI852029 GPD852029:GPE852029 GYZ852029:GZA852029 HIV852029:HIW852029 HSR852029:HSS852029 ICN852029:ICO852029 IMJ852029:IMK852029 IWF852029:IWG852029 JGB852029:JGC852029 JPX852029:JPY852029 JZT852029:JZU852029 KJP852029:KJQ852029 KTL852029:KTM852029 LDH852029:LDI852029 LND852029:LNE852029 LWZ852029:LXA852029 MGV852029:MGW852029 MQR852029:MQS852029 NAN852029:NAO852029 NKJ852029:NKK852029 NUF852029:NUG852029 OEB852029:OEC852029 ONX852029:ONY852029 OXT852029:OXU852029 PHP852029:PHQ852029 PRL852029:PRM852029 QBH852029:QBI852029 QLD852029:QLE852029 QUZ852029:QVA852029 REV852029:REW852029 ROR852029:ROS852029 RYN852029:RYO852029 SIJ852029:SIK852029 SSF852029:SSG852029 TCB852029:TCC852029 TLX852029:TLY852029 TVT852029:TVU852029 UFP852029:UFQ852029 UPL852029:UPM852029 UZH852029:UZI852029 VJD852029:VJE852029 VSZ852029:VTA852029 WCV852029:WCW852029 WMR852029:WMS852029 WWN852029:WWO852029 AF917565:AG917565 KB917565:KC917565 TX917565:TY917565 ADT917565:ADU917565 ANP917565:ANQ917565 AXL917565:AXM917565 BHH917565:BHI917565 BRD917565:BRE917565 CAZ917565:CBA917565 CKV917565:CKW917565 CUR917565:CUS917565 DEN917565:DEO917565 DOJ917565:DOK917565 DYF917565:DYG917565 EIB917565:EIC917565 ERX917565:ERY917565 FBT917565:FBU917565 FLP917565:FLQ917565 FVL917565:FVM917565 GFH917565:GFI917565 GPD917565:GPE917565 GYZ917565:GZA917565 HIV917565:HIW917565 HSR917565:HSS917565 ICN917565:ICO917565 IMJ917565:IMK917565 IWF917565:IWG917565 JGB917565:JGC917565 JPX917565:JPY917565 JZT917565:JZU917565 KJP917565:KJQ917565 KTL917565:KTM917565 LDH917565:LDI917565 LND917565:LNE917565 LWZ917565:LXA917565 MGV917565:MGW917565 MQR917565:MQS917565 NAN917565:NAO917565 NKJ917565:NKK917565 NUF917565:NUG917565 OEB917565:OEC917565 ONX917565:ONY917565 OXT917565:OXU917565 PHP917565:PHQ917565 PRL917565:PRM917565 QBH917565:QBI917565 QLD917565:QLE917565 QUZ917565:QVA917565 REV917565:REW917565 ROR917565:ROS917565 RYN917565:RYO917565 SIJ917565:SIK917565 SSF917565:SSG917565 TCB917565:TCC917565 TLX917565:TLY917565 TVT917565:TVU917565 UFP917565:UFQ917565 UPL917565:UPM917565 UZH917565:UZI917565 VJD917565:VJE917565 VSZ917565:VTA917565 WCV917565:WCW917565 WMR917565:WMS917565 WWN917565:WWO917565 AF983101:AG983101 KB983101:KC983101 TX983101:TY983101 ADT983101:ADU983101 ANP983101:ANQ983101 AXL983101:AXM983101 BHH983101:BHI983101 BRD983101:BRE983101 CAZ983101:CBA983101 CKV983101:CKW983101 CUR983101:CUS983101 DEN983101:DEO983101 DOJ983101:DOK983101 DYF983101:DYG983101 EIB983101:EIC983101 ERX983101:ERY983101 FBT983101:FBU983101 FLP983101:FLQ983101 FVL983101:FVM983101 GFH983101:GFI983101 GPD983101:GPE983101 GYZ983101:GZA983101 HIV983101:HIW983101 HSR983101:HSS983101 ICN983101:ICO983101 IMJ983101:IMK983101 IWF983101:IWG983101 JGB983101:JGC983101 JPX983101:JPY983101 JZT983101:JZU983101 KJP983101:KJQ983101 KTL983101:KTM983101 LDH983101:LDI983101 LND983101:LNE983101 LWZ983101:LXA983101 MGV983101:MGW983101 MQR983101:MQS983101 NAN983101:NAO983101 NKJ983101:NKK983101 NUF983101:NUG983101 OEB983101:OEC983101 ONX983101:ONY983101 OXT983101:OXU983101 PHP983101:PHQ983101 PRL983101:PRM983101 QBH983101:QBI983101 QLD983101:QLE983101 QUZ983101:QVA983101 REV983101:REW983101 ROR983101:ROS983101 RYN983101:RYO983101 SIJ983101:SIK983101 SSF983101:SSG983101 TCB983101:TCC983101 TLX983101:TLY983101 TVT983101:TVU983101 UFP983101:UFQ983101 UPL983101:UPM983101 UZH983101:UZI983101 VJD983101:VJE983101 VSZ983101:VTA983101 WCV983101:WCW983101 WMR983101:WMS983101 WWN983101:WWO983101 BB61:BC61 KX61:KY61 UT61:UU61 AEP61:AEQ61 AOL61:AOM61 AYH61:AYI61 BID61:BIE61 BRZ61:BSA61 CBV61:CBW61 CLR61:CLS61 CVN61:CVO61 DFJ61:DFK61 DPF61:DPG61 DZB61:DZC61 EIX61:EIY61 EST61:ESU61 FCP61:FCQ61 FML61:FMM61 FWH61:FWI61 GGD61:GGE61 GPZ61:GQA61 GZV61:GZW61 HJR61:HJS61 HTN61:HTO61 IDJ61:IDK61 INF61:ING61 IXB61:IXC61 JGX61:JGY61 JQT61:JQU61 KAP61:KAQ61 KKL61:KKM61 KUH61:KUI61 LED61:LEE61 LNZ61:LOA61 LXV61:LXW61 MHR61:MHS61 MRN61:MRO61 NBJ61:NBK61 NLF61:NLG61 NVB61:NVC61 OEX61:OEY61 OOT61:OOU61 OYP61:OYQ61 PIL61:PIM61 PSH61:PSI61 QCD61:QCE61 QLZ61:QMA61 QVV61:QVW61 RFR61:RFS61 RPN61:RPO61 RZJ61:RZK61 SJF61:SJG61 STB61:STC61 TCX61:TCY61 TMT61:TMU61 TWP61:TWQ61 UGL61:UGM61 UQH61:UQI61 VAD61:VAE61 VJZ61:VKA61 VTV61:VTW61 WDR61:WDS61 WNN61:WNO61 WXJ61:WXK61 BB65597:BC65597 KX65597:KY65597 UT65597:UU65597 AEP65597:AEQ65597 AOL65597:AOM65597 AYH65597:AYI65597 BID65597:BIE65597 BRZ65597:BSA65597 CBV65597:CBW65597 CLR65597:CLS65597 CVN65597:CVO65597 DFJ65597:DFK65597 DPF65597:DPG65597 DZB65597:DZC65597 EIX65597:EIY65597 EST65597:ESU65597 FCP65597:FCQ65597 FML65597:FMM65597 FWH65597:FWI65597 GGD65597:GGE65597 GPZ65597:GQA65597 GZV65597:GZW65597 HJR65597:HJS65597 HTN65597:HTO65597 IDJ65597:IDK65597 INF65597:ING65597 IXB65597:IXC65597 JGX65597:JGY65597 JQT65597:JQU65597 KAP65597:KAQ65597 KKL65597:KKM65597 KUH65597:KUI65597 LED65597:LEE65597 LNZ65597:LOA65597 LXV65597:LXW65597 MHR65597:MHS65597 MRN65597:MRO65597 NBJ65597:NBK65597 NLF65597:NLG65597 NVB65597:NVC65597 OEX65597:OEY65597 OOT65597:OOU65597 OYP65597:OYQ65597 PIL65597:PIM65597 PSH65597:PSI65597 QCD65597:QCE65597 QLZ65597:QMA65597 QVV65597:QVW65597 RFR65597:RFS65597 RPN65597:RPO65597 RZJ65597:RZK65597 SJF65597:SJG65597 STB65597:STC65597 TCX65597:TCY65597 TMT65597:TMU65597 TWP65597:TWQ65597 UGL65597:UGM65597 UQH65597:UQI65597 VAD65597:VAE65597 VJZ65597:VKA65597 VTV65597:VTW65597 WDR65597:WDS65597 WNN65597:WNO65597 WXJ65597:WXK65597 BB131133:BC131133 KX131133:KY131133 UT131133:UU131133 AEP131133:AEQ131133 AOL131133:AOM131133 AYH131133:AYI131133 BID131133:BIE131133 BRZ131133:BSA131133 CBV131133:CBW131133 CLR131133:CLS131133 CVN131133:CVO131133 DFJ131133:DFK131133 DPF131133:DPG131133 DZB131133:DZC131133 EIX131133:EIY131133 EST131133:ESU131133 FCP131133:FCQ131133 FML131133:FMM131133 FWH131133:FWI131133 GGD131133:GGE131133 GPZ131133:GQA131133 GZV131133:GZW131133 HJR131133:HJS131133 HTN131133:HTO131133 IDJ131133:IDK131133 INF131133:ING131133 IXB131133:IXC131133 JGX131133:JGY131133 JQT131133:JQU131133 KAP131133:KAQ131133 KKL131133:KKM131133 KUH131133:KUI131133 LED131133:LEE131133 LNZ131133:LOA131133 LXV131133:LXW131133 MHR131133:MHS131133 MRN131133:MRO131133 NBJ131133:NBK131133 NLF131133:NLG131133 NVB131133:NVC131133 OEX131133:OEY131133 OOT131133:OOU131133 OYP131133:OYQ131133 PIL131133:PIM131133 PSH131133:PSI131133 QCD131133:QCE131133 QLZ131133:QMA131133 QVV131133:QVW131133 RFR131133:RFS131133 RPN131133:RPO131133 RZJ131133:RZK131133 SJF131133:SJG131133 STB131133:STC131133 TCX131133:TCY131133 TMT131133:TMU131133 TWP131133:TWQ131133 UGL131133:UGM131133 UQH131133:UQI131133 VAD131133:VAE131133 VJZ131133:VKA131133 VTV131133:VTW131133 WDR131133:WDS131133 WNN131133:WNO131133 WXJ131133:WXK131133 BB196669:BC196669 KX196669:KY196669 UT196669:UU196669 AEP196669:AEQ196669 AOL196669:AOM196669 AYH196669:AYI196669 BID196669:BIE196669 BRZ196669:BSA196669 CBV196669:CBW196669 CLR196669:CLS196669 CVN196669:CVO196669 DFJ196669:DFK196669 DPF196669:DPG196669 DZB196669:DZC196669 EIX196669:EIY196669 EST196669:ESU196669 FCP196669:FCQ196669 FML196669:FMM196669 FWH196669:FWI196669 GGD196669:GGE196669 GPZ196669:GQA196669 GZV196669:GZW196669 HJR196669:HJS196669 HTN196669:HTO196669 IDJ196669:IDK196669 INF196669:ING196669 IXB196669:IXC196669 JGX196669:JGY196669 JQT196669:JQU196669 KAP196669:KAQ196669 KKL196669:KKM196669 KUH196669:KUI196669 LED196669:LEE196669 LNZ196669:LOA196669 LXV196669:LXW196669 MHR196669:MHS196669 MRN196669:MRO196669 NBJ196669:NBK196669 NLF196669:NLG196669 NVB196669:NVC196669 OEX196669:OEY196669 OOT196669:OOU196669 OYP196669:OYQ196669 PIL196669:PIM196669 PSH196669:PSI196669 QCD196669:QCE196669 QLZ196669:QMA196669 QVV196669:QVW196669 RFR196669:RFS196669 RPN196669:RPO196669 RZJ196669:RZK196669 SJF196669:SJG196669 STB196669:STC196669 TCX196669:TCY196669 TMT196669:TMU196669 TWP196669:TWQ196669 UGL196669:UGM196669 UQH196669:UQI196669 VAD196669:VAE196669 VJZ196669:VKA196669 VTV196669:VTW196669 WDR196669:WDS196669 WNN196669:WNO196669 WXJ196669:WXK196669 BB262205:BC262205 KX262205:KY262205 UT262205:UU262205 AEP262205:AEQ262205 AOL262205:AOM262205 AYH262205:AYI262205 BID262205:BIE262205 BRZ262205:BSA262205 CBV262205:CBW262205 CLR262205:CLS262205 CVN262205:CVO262205 DFJ262205:DFK262205 DPF262205:DPG262205 DZB262205:DZC262205 EIX262205:EIY262205 EST262205:ESU262205 FCP262205:FCQ262205 FML262205:FMM262205 FWH262205:FWI262205 GGD262205:GGE262205 GPZ262205:GQA262205 GZV262205:GZW262205 HJR262205:HJS262205 HTN262205:HTO262205 IDJ262205:IDK262205 INF262205:ING262205 IXB262205:IXC262205 JGX262205:JGY262205 JQT262205:JQU262205 KAP262205:KAQ262205 KKL262205:KKM262205 KUH262205:KUI262205 LED262205:LEE262205 LNZ262205:LOA262205 LXV262205:LXW262205 MHR262205:MHS262205 MRN262205:MRO262205 NBJ262205:NBK262205 NLF262205:NLG262205 NVB262205:NVC262205 OEX262205:OEY262205 OOT262205:OOU262205 OYP262205:OYQ262205 PIL262205:PIM262205 PSH262205:PSI262205 QCD262205:QCE262205 QLZ262205:QMA262205 QVV262205:QVW262205 RFR262205:RFS262205 RPN262205:RPO262205 RZJ262205:RZK262205 SJF262205:SJG262205 STB262205:STC262205 TCX262205:TCY262205 TMT262205:TMU262205 TWP262205:TWQ262205 UGL262205:UGM262205 UQH262205:UQI262205 VAD262205:VAE262205 VJZ262205:VKA262205 VTV262205:VTW262205 WDR262205:WDS262205 WNN262205:WNO262205 WXJ262205:WXK262205 BB327741:BC327741 KX327741:KY327741 UT327741:UU327741 AEP327741:AEQ327741 AOL327741:AOM327741 AYH327741:AYI327741 BID327741:BIE327741 BRZ327741:BSA327741 CBV327741:CBW327741 CLR327741:CLS327741 CVN327741:CVO327741 DFJ327741:DFK327741 DPF327741:DPG327741 DZB327741:DZC327741 EIX327741:EIY327741 EST327741:ESU327741 FCP327741:FCQ327741 FML327741:FMM327741 FWH327741:FWI327741 GGD327741:GGE327741 GPZ327741:GQA327741 GZV327741:GZW327741 HJR327741:HJS327741 HTN327741:HTO327741 IDJ327741:IDK327741 INF327741:ING327741 IXB327741:IXC327741 JGX327741:JGY327741 JQT327741:JQU327741 KAP327741:KAQ327741 KKL327741:KKM327741 KUH327741:KUI327741 LED327741:LEE327741 LNZ327741:LOA327741 LXV327741:LXW327741 MHR327741:MHS327741 MRN327741:MRO327741 NBJ327741:NBK327741 NLF327741:NLG327741 NVB327741:NVC327741 OEX327741:OEY327741 OOT327741:OOU327741 OYP327741:OYQ327741 PIL327741:PIM327741 PSH327741:PSI327741 QCD327741:QCE327741 QLZ327741:QMA327741 QVV327741:QVW327741 RFR327741:RFS327741 RPN327741:RPO327741 RZJ327741:RZK327741 SJF327741:SJG327741 STB327741:STC327741 TCX327741:TCY327741 TMT327741:TMU327741 TWP327741:TWQ327741 UGL327741:UGM327741 UQH327741:UQI327741 VAD327741:VAE327741 VJZ327741:VKA327741 VTV327741:VTW327741 WDR327741:WDS327741 WNN327741:WNO327741 WXJ327741:WXK327741 BB393277:BC393277 KX393277:KY393277 UT393277:UU393277 AEP393277:AEQ393277 AOL393277:AOM393277 AYH393277:AYI393277 BID393277:BIE393277 BRZ393277:BSA393277 CBV393277:CBW393277 CLR393277:CLS393277 CVN393277:CVO393277 DFJ393277:DFK393277 DPF393277:DPG393277 DZB393277:DZC393277 EIX393277:EIY393277 EST393277:ESU393277 FCP393277:FCQ393277 FML393277:FMM393277 FWH393277:FWI393277 GGD393277:GGE393277 GPZ393277:GQA393277 GZV393277:GZW393277 HJR393277:HJS393277 HTN393277:HTO393277 IDJ393277:IDK393277 INF393277:ING393277 IXB393277:IXC393277 JGX393277:JGY393277 JQT393277:JQU393277 KAP393277:KAQ393277 KKL393277:KKM393277 KUH393277:KUI393277 LED393277:LEE393277 LNZ393277:LOA393277 LXV393277:LXW393277 MHR393277:MHS393277 MRN393277:MRO393277 NBJ393277:NBK393277 NLF393277:NLG393277 NVB393277:NVC393277 OEX393277:OEY393277 OOT393277:OOU393277 OYP393277:OYQ393277 PIL393277:PIM393277 PSH393277:PSI393277 QCD393277:QCE393277 QLZ393277:QMA393277 QVV393277:QVW393277 RFR393277:RFS393277 RPN393277:RPO393277 RZJ393277:RZK393277 SJF393277:SJG393277 STB393277:STC393277 TCX393277:TCY393277 TMT393277:TMU393277 TWP393277:TWQ393277 UGL393277:UGM393277 UQH393277:UQI393277 VAD393277:VAE393277 VJZ393277:VKA393277 VTV393277:VTW393277 WDR393277:WDS393277 WNN393277:WNO393277 WXJ393277:WXK393277 BB458813:BC458813 KX458813:KY458813 UT458813:UU458813 AEP458813:AEQ458813 AOL458813:AOM458813 AYH458813:AYI458813 BID458813:BIE458813 BRZ458813:BSA458813 CBV458813:CBW458813 CLR458813:CLS458813 CVN458813:CVO458813 DFJ458813:DFK458813 DPF458813:DPG458813 DZB458813:DZC458813 EIX458813:EIY458813 EST458813:ESU458813 FCP458813:FCQ458813 FML458813:FMM458813 FWH458813:FWI458813 GGD458813:GGE458813 GPZ458813:GQA458813 GZV458813:GZW458813 HJR458813:HJS458813 HTN458813:HTO458813 IDJ458813:IDK458813 INF458813:ING458813 IXB458813:IXC458813 JGX458813:JGY458813 JQT458813:JQU458813 KAP458813:KAQ458813 KKL458813:KKM458813 KUH458813:KUI458813 LED458813:LEE458813 LNZ458813:LOA458813 LXV458813:LXW458813 MHR458813:MHS458813 MRN458813:MRO458813 NBJ458813:NBK458813 NLF458813:NLG458813 NVB458813:NVC458813 OEX458813:OEY458813 OOT458813:OOU458813 OYP458813:OYQ458813 PIL458813:PIM458813 PSH458813:PSI458813 QCD458813:QCE458813 QLZ458813:QMA458813 QVV458813:QVW458813 RFR458813:RFS458813 RPN458813:RPO458813 RZJ458813:RZK458813 SJF458813:SJG458813 STB458813:STC458813 TCX458813:TCY458813 TMT458813:TMU458813 TWP458813:TWQ458813 UGL458813:UGM458813 UQH458813:UQI458813 VAD458813:VAE458813 VJZ458813:VKA458813 VTV458813:VTW458813 WDR458813:WDS458813 WNN458813:WNO458813 WXJ458813:WXK458813 BB524349:BC524349 KX524349:KY524349 UT524349:UU524349 AEP524349:AEQ524349 AOL524349:AOM524349 AYH524349:AYI524349 BID524349:BIE524349 BRZ524349:BSA524349 CBV524349:CBW524349 CLR524349:CLS524349 CVN524349:CVO524349 DFJ524349:DFK524349 DPF524349:DPG524349 DZB524349:DZC524349 EIX524349:EIY524349 EST524349:ESU524349 FCP524349:FCQ524349 FML524349:FMM524349 FWH524349:FWI524349 GGD524349:GGE524349 GPZ524349:GQA524349 GZV524349:GZW524349 HJR524349:HJS524349 HTN524349:HTO524349 IDJ524349:IDK524349 INF524349:ING524349 IXB524349:IXC524349 JGX524349:JGY524349 JQT524349:JQU524349 KAP524349:KAQ524349 KKL524349:KKM524349 KUH524349:KUI524349 LED524349:LEE524349 LNZ524349:LOA524349 LXV524349:LXW524349 MHR524349:MHS524349 MRN524349:MRO524349 NBJ524349:NBK524349 NLF524349:NLG524349 NVB524349:NVC524349 OEX524349:OEY524349 OOT524349:OOU524349 OYP524349:OYQ524349 PIL524349:PIM524349 PSH524349:PSI524349 QCD524349:QCE524349 QLZ524349:QMA524349 QVV524349:QVW524349 RFR524349:RFS524349 RPN524349:RPO524349 RZJ524349:RZK524349 SJF524349:SJG524349 STB524349:STC524349 TCX524349:TCY524349 TMT524349:TMU524349 TWP524349:TWQ524349 UGL524349:UGM524349 UQH524349:UQI524349 VAD524349:VAE524349 VJZ524349:VKA524349 VTV524349:VTW524349 WDR524349:WDS524349 WNN524349:WNO524349 WXJ524349:WXK524349 BB589885:BC589885 KX589885:KY589885 UT589885:UU589885 AEP589885:AEQ589885 AOL589885:AOM589885 AYH589885:AYI589885 BID589885:BIE589885 BRZ589885:BSA589885 CBV589885:CBW589885 CLR589885:CLS589885 CVN589885:CVO589885 DFJ589885:DFK589885 DPF589885:DPG589885 DZB589885:DZC589885 EIX589885:EIY589885 EST589885:ESU589885 FCP589885:FCQ589885 FML589885:FMM589885 FWH589885:FWI589885 GGD589885:GGE589885 GPZ589885:GQA589885 GZV589885:GZW589885 HJR589885:HJS589885 HTN589885:HTO589885 IDJ589885:IDK589885 INF589885:ING589885 IXB589885:IXC589885 JGX589885:JGY589885 JQT589885:JQU589885 KAP589885:KAQ589885 KKL589885:KKM589885 KUH589885:KUI589885 LED589885:LEE589885 LNZ589885:LOA589885 LXV589885:LXW589885 MHR589885:MHS589885 MRN589885:MRO589885 NBJ589885:NBK589885 NLF589885:NLG589885 NVB589885:NVC589885 OEX589885:OEY589885 OOT589885:OOU589885 OYP589885:OYQ589885 PIL589885:PIM589885 PSH589885:PSI589885 QCD589885:QCE589885 QLZ589885:QMA589885 QVV589885:QVW589885 RFR589885:RFS589885 RPN589885:RPO589885 RZJ589885:RZK589885 SJF589885:SJG589885 STB589885:STC589885 TCX589885:TCY589885 TMT589885:TMU589885 TWP589885:TWQ589885 UGL589885:UGM589885 UQH589885:UQI589885 VAD589885:VAE589885 VJZ589885:VKA589885 VTV589885:VTW589885 WDR589885:WDS589885 WNN589885:WNO589885 WXJ589885:WXK589885 BB655421:BC655421 KX655421:KY655421 UT655421:UU655421 AEP655421:AEQ655421 AOL655421:AOM655421 AYH655421:AYI655421 BID655421:BIE655421 BRZ655421:BSA655421 CBV655421:CBW655421 CLR655421:CLS655421 CVN655421:CVO655421 DFJ655421:DFK655421 DPF655421:DPG655421 DZB655421:DZC655421 EIX655421:EIY655421 EST655421:ESU655421 FCP655421:FCQ655421 FML655421:FMM655421 FWH655421:FWI655421 GGD655421:GGE655421 GPZ655421:GQA655421 GZV655421:GZW655421 HJR655421:HJS655421 HTN655421:HTO655421 IDJ655421:IDK655421 INF655421:ING655421 IXB655421:IXC655421 JGX655421:JGY655421 JQT655421:JQU655421 KAP655421:KAQ655421 KKL655421:KKM655421 KUH655421:KUI655421 LED655421:LEE655421 LNZ655421:LOA655421 LXV655421:LXW655421 MHR655421:MHS655421 MRN655421:MRO655421 NBJ655421:NBK655421 NLF655421:NLG655421 NVB655421:NVC655421 OEX655421:OEY655421 OOT655421:OOU655421 OYP655421:OYQ655421 PIL655421:PIM655421 PSH655421:PSI655421 QCD655421:QCE655421 QLZ655421:QMA655421 QVV655421:QVW655421 RFR655421:RFS655421 RPN655421:RPO655421 RZJ655421:RZK655421 SJF655421:SJG655421 STB655421:STC655421 TCX655421:TCY655421 TMT655421:TMU655421 TWP655421:TWQ655421 UGL655421:UGM655421 UQH655421:UQI655421 VAD655421:VAE655421 VJZ655421:VKA655421 VTV655421:VTW655421 WDR655421:WDS655421 WNN655421:WNO655421 WXJ655421:WXK655421 BB720957:BC720957 KX720957:KY720957 UT720957:UU720957 AEP720957:AEQ720957 AOL720957:AOM720957 AYH720957:AYI720957 BID720957:BIE720957 BRZ720957:BSA720957 CBV720957:CBW720957 CLR720957:CLS720957 CVN720957:CVO720957 DFJ720957:DFK720957 DPF720957:DPG720957 DZB720957:DZC720957 EIX720957:EIY720957 EST720957:ESU720957 FCP720957:FCQ720957 FML720957:FMM720957 FWH720957:FWI720957 GGD720957:GGE720957 GPZ720957:GQA720957 GZV720957:GZW720957 HJR720957:HJS720957 HTN720957:HTO720957 IDJ720957:IDK720957 INF720957:ING720957 IXB720957:IXC720957 JGX720957:JGY720957 JQT720957:JQU720957 KAP720957:KAQ720957 KKL720957:KKM720957 KUH720957:KUI720957 LED720957:LEE720957 LNZ720957:LOA720957 LXV720957:LXW720957 MHR720957:MHS720957 MRN720957:MRO720957 NBJ720957:NBK720957 NLF720957:NLG720957 NVB720957:NVC720957 OEX720957:OEY720957 OOT720957:OOU720957 OYP720957:OYQ720957 PIL720957:PIM720957 PSH720957:PSI720957 QCD720957:QCE720957 QLZ720957:QMA720957 QVV720957:QVW720957 RFR720957:RFS720957 RPN720957:RPO720957 RZJ720957:RZK720957 SJF720957:SJG720957 STB720957:STC720957 TCX720957:TCY720957 TMT720957:TMU720957 TWP720957:TWQ720957 UGL720957:UGM720957 UQH720957:UQI720957 VAD720957:VAE720957 VJZ720957:VKA720957 VTV720957:VTW720957 WDR720957:WDS720957 WNN720957:WNO720957 WXJ720957:WXK720957 BB786493:BC786493 KX786493:KY786493 UT786493:UU786493 AEP786493:AEQ786493 AOL786493:AOM786493 AYH786493:AYI786493 BID786493:BIE786493 BRZ786493:BSA786493 CBV786493:CBW786493 CLR786493:CLS786493 CVN786493:CVO786493 DFJ786493:DFK786493 DPF786493:DPG786493 DZB786493:DZC786493 EIX786493:EIY786493 EST786493:ESU786493 FCP786493:FCQ786493 FML786493:FMM786493 FWH786493:FWI786493 GGD786493:GGE786493 GPZ786493:GQA786493 GZV786493:GZW786493 HJR786493:HJS786493 HTN786493:HTO786493 IDJ786493:IDK786493 INF786493:ING786493 IXB786493:IXC786493 JGX786493:JGY786493 JQT786493:JQU786493 KAP786493:KAQ786493 KKL786493:KKM786493 KUH786493:KUI786493 LED786493:LEE786493 LNZ786493:LOA786493 LXV786493:LXW786493 MHR786493:MHS786493 MRN786493:MRO786493 NBJ786493:NBK786493 NLF786493:NLG786493 NVB786493:NVC786493 OEX786493:OEY786493 OOT786493:OOU786493 OYP786493:OYQ786493 PIL786493:PIM786493 PSH786493:PSI786493 QCD786493:QCE786493 QLZ786493:QMA786493 QVV786493:QVW786493 RFR786493:RFS786493 RPN786493:RPO786493 RZJ786493:RZK786493 SJF786493:SJG786493 STB786493:STC786493 TCX786493:TCY786493 TMT786493:TMU786493 TWP786493:TWQ786493 UGL786493:UGM786493 UQH786493:UQI786493 VAD786493:VAE786493 VJZ786493:VKA786493 VTV786493:VTW786493 WDR786493:WDS786493 WNN786493:WNO786493 WXJ786493:WXK786493 BB852029:BC852029 KX852029:KY852029 UT852029:UU852029 AEP852029:AEQ852029 AOL852029:AOM852029 AYH852029:AYI852029 BID852029:BIE852029 BRZ852029:BSA852029 CBV852029:CBW852029 CLR852029:CLS852029 CVN852029:CVO852029 DFJ852029:DFK852029 DPF852029:DPG852029 DZB852029:DZC852029 EIX852029:EIY852029 EST852029:ESU852029 FCP852029:FCQ852029 FML852029:FMM852029 FWH852029:FWI852029 GGD852029:GGE852029 GPZ852029:GQA852029 GZV852029:GZW852029 HJR852029:HJS852029 HTN852029:HTO852029 IDJ852029:IDK852029 INF852029:ING852029 IXB852029:IXC852029 JGX852029:JGY852029 JQT852029:JQU852029 KAP852029:KAQ852029 KKL852029:KKM852029 KUH852029:KUI852029 LED852029:LEE852029 LNZ852029:LOA852029 LXV852029:LXW852029 MHR852029:MHS852029 MRN852029:MRO852029 NBJ852029:NBK852029 NLF852029:NLG852029 NVB852029:NVC852029 OEX852029:OEY852029 OOT852029:OOU852029 OYP852029:OYQ852029 PIL852029:PIM852029 PSH852029:PSI852029 QCD852029:QCE852029 QLZ852029:QMA852029 QVV852029:QVW852029 RFR852029:RFS852029 RPN852029:RPO852029 RZJ852029:RZK852029 SJF852029:SJG852029 STB852029:STC852029 TCX852029:TCY852029 TMT852029:TMU852029 TWP852029:TWQ852029 UGL852029:UGM852029 UQH852029:UQI852029 VAD852029:VAE852029 VJZ852029:VKA852029 VTV852029:VTW852029 WDR852029:WDS852029 WNN852029:WNO852029 WXJ852029:WXK852029 BB917565:BC917565 KX917565:KY917565 UT917565:UU917565 AEP917565:AEQ917565 AOL917565:AOM917565 AYH917565:AYI917565 BID917565:BIE917565 BRZ917565:BSA917565 CBV917565:CBW917565 CLR917565:CLS917565 CVN917565:CVO917565 DFJ917565:DFK917565 DPF917565:DPG917565 DZB917565:DZC917565 EIX917565:EIY917565 EST917565:ESU917565 FCP917565:FCQ917565 FML917565:FMM917565 FWH917565:FWI917565 GGD917565:GGE917565 GPZ917565:GQA917565 GZV917565:GZW917565 HJR917565:HJS917565 HTN917565:HTO917565 IDJ917565:IDK917565 INF917565:ING917565 IXB917565:IXC917565 JGX917565:JGY917565 JQT917565:JQU917565 KAP917565:KAQ917565 KKL917565:KKM917565 KUH917565:KUI917565 LED917565:LEE917565 LNZ917565:LOA917565 LXV917565:LXW917565 MHR917565:MHS917565 MRN917565:MRO917565 NBJ917565:NBK917565 NLF917565:NLG917565 NVB917565:NVC917565 OEX917565:OEY917565 OOT917565:OOU917565 OYP917565:OYQ917565 PIL917565:PIM917565 PSH917565:PSI917565 QCD917565:QCE917565 QLZ917565:QMA917565 QVV917565:QVW917565 RFR917565:RFS917565 RPN917565:RPO917565 RZJ917565:RZK917565 SJF917565:SJG917565 STB917565:STC917565 TCX917565:TCY917565 TMT917565:TMU917565 TWP917565:TWQ917565 UGL917565:UGM917565 UQH917565:UQI917565 VAD917565:VAE917565 VJZ917565:VKA917565 VTV917565:VTW917565 WDR917565:WDS917565 WNN917565:WNO917565 WXJ917565:WXK917565 BB983101:BC983101 KX983101:KY983101 UT983101:UU983101 AEP983101:AEQ983101 AOL983101:AOM983101 AYH983101:AYI983101 BID983101:BIE983101 BRZ983101:BSA983101 CBV983101:CBW983101 CLR983101:CLS983101 CVN983101:CVO983101 DFJ983101:DFK983101 DPF983101:DPG983101 DZB983101:DZC983101 EIX983101:EIY983101 EST983101:ESU983101 FCP983101:FCQ983101 FML983101:FMM983101 FWH983101:FWI983101 GGD983101:GGE983101 GPZ983101:GQA983101 GZV983101:GZW983101 HJR983101:HJS983101 HTN983101:HTO983101 IDJ983101:IDK983101 INF983101:ING983101 IXB983101:IXC983101 JGX983101:JGY983101 JQT983101:JQU983101 KAP983101:KAQ983101 KKL983101:KKM983101 KUH983101:KUI983101 LED983101:LEE983101 LNZ983101:LOA983101 LXV983101:LXW983101 MHR983101:MHS983101 MRN983101:MRO983101 NBJ983101:NBK983101 NLF983101:NLG983101 NVB983101:NVC983101 OEX983101:OEY983101 OOT983101:OOU983101 OYP983101:OYQ983101 PIL983101:PIM983101 PSH983101:PSI983101 QCD983101:QCE983101 QLZ983101:QMA983101 QVV983101:QVW983101 RFR983101:RFS983101 RPN983101:RPO983101 RZJ983101:RZK983101 SJF983101:SJG983101 STB983101:STC983101 TCX983101:TCY983101 TMT983101:TMU983101 TWP983101:TWQ983101 UGL983101:UGM983101 UQH983101:UQI983101 VAD983101:VAE983101 VJZ983101:VKA983101 VTV983101:VTW983101 WDR983101:WDS983101 WNN983101:WNO983101 WXJ983101:WXK983101 BX61:BY61 LT61:LU61 VP61:VQ61 AFL61:AFM61 APH61:API61 AZD61:AZE61 BIZ61:BJA61 BSV61:BSW61 CCR61:CCS61 CMN61:CMO61 CWJ61:CWK61 DGF61:DGG61 DQB61:DQC61 DZX61:DZY61 EJT61:EJU61 ETP61:ETQ61 FDL61:FDM61 FNH61:FNI61 FXD61:FXE61 GGZ61:GHA61 GQV61:GQW61 HAR61:HAS61 HKN61:HKO61 HUJ61:HUK61 IEF61:IEG61 IOB61:IOC61 IXX61:IXY61 JHT61:JHU61 JRP61:JRQ61 KBL61:KBM61 KLH61:KLI61 KVD61:KVE61 LEZ61:LFA61 LOV61:LOW61 LYR61:LYS61 MIN61:MIO61 MSJ61:MSK61 NCF61:NCG61 NMB61:NMC61 NVX61:NVY61 OFT61:OFU61 OPP61:OPQ61 OZL61:OZM61 PJH61:PJI61 PTD61:PTE61 QCZ61:QDA61 QMV61:QMW61 QWR61:QWS61 RGN61:RGO61 RQJ61:RQK61 SAF61:SAG61 SKB61:SKC61 STX61:STY61 TDT61:TDU61 TNP61:TNQ61 TXL61:TXM61 UHH61:UHI61 URD61:URE61 VAZ61:VBA61 VKV61:VKW61 VUR61:VUS61 WEN61:WEO61 WOJ61:WOK61 WYF61:WYG61 BX65597:BY65597 LT65597:LU65597 VP65597:VQ65597 AFL65597:AFM65597 APH65597:API65597 AZD65597:AZE65597 BIZ65597:BJA65597 BSV65597:BSW65597 CCR65597:CCS65597 CMN65597:CMO65597 CWJ65597:CWK65597 DGF65597:DGG65597 DQB65597:DQC65597 DZX65597:DZY65597 EJT65597:EJU65597 ETP65597:ETQ65597 FDL65597:FDM65597 FNH65597:FNI65597 FXD65597:FXE65597 GGZ65597:GHA65597 GQV65597:GQW65597 HAR65597:HAS65597 HKN65597:HKO65597 HUJ65597:HUK65597 IEF65597:IEG65597 IOB65597:IOC65597 IXX65597:IXY65597 JHT65597:JHU65597 JRP65597:JRQ65597 KBL65597:KBM65597 KLH65597:KLI65597 KVD65597:KVE65597 LEZ65597:LFA65597 LOV65597:LOW65597 LYR65597:LYS65597 MIN65597:MIO65597 MSJ65597:MSK65597 NCF65597:NCG65597 NMB65597:NMC65597 NVX65597:NVY65597 OFT65597:OFU65597 OPP65597:OPQ65597 OZL65597:OZM65597 PJH65597:PJI65597 PTD65597:PTE65597 QCZ65597:QDA65597 QMV65597:QMW65597 QWR65597:QWS65597 RGN65597:RGO65597 RQJ65597:RQK65597 SAF65597:SAG65597 SKB65597:SKC65597 STX65597:STY65597 TDT65597:TDU65597 TNP65597:TNQ65597 TXL65597:TXM65597 UHH65597:UHI65597 URD65597:URE65597 VAZ65597:VBA65597 VKV65597:VKW65597 VUR65597:VUS65597 WEN65597:WEO65597 WOJ65597:WOK65597 WYF65597:WYG65597 BX131133:BY131133 LT131133:LU131133 VP131133:VQ131133 AFL131133:AFM131133 APH131133:API131133 AZD131133:AZE131133 BIZ131133:BJA131133 BSV131133:BSW131133 CCR131133:CCS131133 CMN131133:CMO131133 CWJ131133:CWK131133 DGF131133:DGG131133 DQB131133:DQC131133 DZX131133:DZY131133 EJT131133:EJU131133 ETP131133:ETQ131133 FDL131133:FDM131133 FNH131133:FNI131133 FXD131133:FXE131133 GGZ131133:GHA131133 GQV131133:GQW131133 HAR131133:HAS131133 HKN131133:HKO131133 HUJ131133:HUK131133 IEF131133:IEG131133 IOB131133:IOC131133 IXX131133:IXY131133 JHT131133:JHU131133 JRP131133:JRQ131133 KBL131133:KBM131133 KLH131133:KLI131133 KVD131133:KVE131133 LEZ131133:LFA131133 LOV131133:LOW131133 LYR131133:LYS131133 MIN131133:MIO131133 MSJ131133:MSK131133 NCF131133:NCG131133 NMB131133:NMC131133 NVX131133:NVY131133 OFT131133:OFU131133 OPP131133:OPQ131133 OZL131133:OZM131133 PJH131133:PJI131133 PTD131133:PTE131133 QCZ131133:QDA131133 QMV131133:QMW131133 QWR131133:QWS131133 RGN131133:RGO131133 RQJ131133:RQK131133 SAF131133:SAG131133 SKB131133:SKC131133 STX131133:STY131133 TDT131133:TDU131133 TNP131133:TNQ131133 TXL131133:TXM131133 UHH131133:UHI131133 URD131133:URE131133 VAZ131133:VBA131133 VKV131133:VKW131133 VUR131133:VUS131133 WEN131133:WEO131133 WOJ131133:WOK131133 WYF131133:WYG131133 BX196669:BY196669 LT196669:LU196669 VP196669:VQ196669 AFL196669:AFM196669 APH196669:API196669 AZD196669:AZE196669 BIZ196669:BJA196669 BSV196669:BSW196669 CCR196669:CCS196669 CMN196669:CMO196669 CWJ196669:CWK196669 DGF196669:DGG196669 DQB196669:DQC196669 DZX196669:DZY196669 EJT196669:EJU196669 ETP196669:ETQ196669 FDL196669:FDM196669 FNH196669:FNI196669 FXD196669:FXE196669 GGZ196669:GHA196669 GQV196669:GQW196669 HAR196669:HAS196669 HKN196669:HKO196669 HUJ196669:HUK196669 IEF196669:IEG196669 IOB196669:IOC196669 IXX196669:IXY196669 JHT196669:JHU196669 JRP196669:JRQ196669 KBL196669:KBM196669 KLH196669:KLI196669 KVD196669:KVE196669 LEZ196669:LFA196669 LOV196669:LOW196669 LYR196669:LYS196669 MIN196669:MIO196669 MSJ196669:MSK196669 NCF196669:NCG196669 NMB196669:NMC196669 NVX196669:NVY196669 OFT196669:OFU196669 OPP196669:OPQ196669 OZL196669:OZM196669 PJH196669:PJI196669 PTD196669:PTE196669 QCZ196669:QDA196669 QMV196669:QMW196669 QWR196669:QWS196669 RGN196669:RGO196669 RQJ196669:RQK196669 SAF196669:SAG196669 SKB196669:SKC196669 STX196669:STY196669 TDT196669:TDU196669 TNP196669:TNQ196669 TXL196669:TXM196669 UHH196669:UHI196669 URD196669:URE196669 VAZ196669:VBA196669 VKV196669:VKW196669 VUR196669:VUS196669 WEN196669:WEO196669 WOJ196669:WOK196669 WYF196669:WYG196669 BX262205:BY262205 LT262205:LU262205 VP262205:VQ262205 AFL262205:AFM262205 APH262205:API262205 AZD262205:AZE262205 BIZ262205:BJA262205 BSV262205:BSW262205 CCR262205:CCS262205 CMN262205:CMO262205 CWJ262205:CWK262205 DGF262205:DGG262205 DQB262205:DQC262205 DZX262205:DZY262205 EJT262205:EJU262205 ETP262205:ETQ262205 FDL262205:FDM262205 FNH262205:FNI262205 FXD262205:FXE262205 GGZ262205:GHA262205 GQV262205:GQW262205 HAR262205:HAS262205 HKN262205:HKO262205 HUJ262205:HUK262205 IEF262205:IEG262205 IOB262205:IOC262205 IXX262205:IXY262205 JHT262205:JHU262205 JRP262205:JRQ262205 KBL262205:KBM262205 KLH262205:KLI262205 KVD262205:KVE262205 LEZ262205:LFA262205 LOV262205:LOW262205 LYR262205:LYS262205 MIN262205:MIO262205 MSJ262205:MSK262205 NCF262205:NCG262205 NMB262205:NMC262205 NVX262205:NVY262205 OFT262205:OFU262205 OPP262205:OPQ262205 OZL262205:OZM262205 PJH262205:PJI262205 PTD262205:PTE262205 QCZ262205:QDA262205 QMV262205:QMW262205 QWR262205:QWS262205 RGN262205:RGO262205 RQJ262205:RQK262205 SAF262205:SAG262205 SKB262205:SKC262205 STX262205:STY262205 TDT262205:TDU262205 TNP262205:TNQ262205 TXL262205:TXM262205 UHH262205:UHI262205 URD262205:URE262205 VAZ262205:VBA262205 VKV262205:VKW262205 VUR262205:VUS262205 WEN262205:WEO262205 WOJ262205:WOK262205 WYF262205:WYG262205 BX327741:BY327741 LT327741:LU327741 VP327741:VQ327741 AFL327741:AFM327741 APH327741:API327741 AZD327741:AZE327741 BIZ327741:BJA327741 BSV327741:BSW327741 CCR327741:CCS327741 CMN327741:CMO327741 CWJ327741:CWK327741 DGF327741:DGG327741 DQB327741:DQC327741 DZX327741:DZY327741 EJT327741:EJU327741 ETP327741:ETQ327741 FDL327741:FDM327741 FNH327741:FNI327741 FXD327741:FXE327741 GGZ327741:GHA327741 GQV327741:GQW327741 HAR327741:HAS327741 HKN327741:HKO327741 HUJ327741:HUK327741 IEF327741:IEG327741 IOB327741:IOC327741 IXX327741:IXY327741 JHT327741:JHU327741 JRP327741:JRQ327741 KBL327741:KBM327741 KLH327741:KLI327741 KVD327741:KVE327741 LEZ327741:LFA327741 LOV327741:LOW327741 LYR327741:LYS327741 MIN327741:MIO327741 MSJ327741:MSK327741 NCF327741:NCG327741 NMB327741:NMC327741 NVX327741:NVY327741 OFT327741:OFU327741 OPP327741:OPQ327741 OZL327741:OZM327741 PJH327741:PJI327741 PTD327741:PTE327741 QCZ327741:QDA327741 QMV327741:QMW327741 QWR327741:QWS327741 RGN327741:RGO327741 RQJ327741:RQK327741 SAF327741:SAG327741 SKB327741:SKC327741 STX327741:STY327741 TDT327741:TDU327741 TNP327741:TNQ327741 TXL327741:TXM327741 UHH327741:UHI327741 URD327741:URE327741 VAZ327741:VBA327741 VKV327741:VKW327741 VUR327741:VUS327741 WEN327741:WEO327741 WOJ327741:WOK327741 WYF327741:WYG327741 BX393277:BY393277 LT393277:LU393277 VP393277:VQ393277 AFL393277:AFM393277 APH393277:API393277 AZD393277:AZE393277 BIZ393277:BJA393277 BSV393277:BSW393277 CCR393277:CCS393277 CMN393277:CMO393277 CWJ393277:CWK393277 DGF393277:DGG393277 DQB393277:DQC393277 DZX393277:DZY393277 EJT393277:EJU393277 ETP393277:ETQ393277 FDL393277:FDM393277 FNH393277:FNI393277 FXD393277:FXE393277 GGZ393277:GHA393277 GQV393277:GQW393277 HAR393277:HAS393277 HKN393277:HKO393277 HUJ393277:HUK393277 IEF393277:IEG393277 IOB393277:IOC393277 IXX393277:IXY393277 JHT393277:JHU393277 JRP393277:JRQ393277 KBL393277:KBM393277 KLH393277:KLI393277 KVD393277:KVE393277 LEZ393277:LFA393277 LOV393277:LOW393277 LYR393277:LYS393277 MIN393277:MIO393277 MSJ393277:MSK393277 NCF393277:NCG393277 NMB393277:NMC393277 NVX393277:NVY393277 OFT393277:OFU393277 OPP393277:OPQ393277 OZL393277:OZM393277 PJH393277:PJI393277 PTD393277:PTE393277 QCZ393277:QDA393277 QMV393277:QMW393277 QWR393277:QWS393277 RGN393277:RGO393277 RQJ393277:RQK393277 SAF393277:SAG393277 SKB393277:SKC393277 STX393277:STY393277 TDT393277:TDU393277 TNP393277:TNQ393277 TXL393277:TXM393277 UHH393277:UHI393277 URD393277:URE393277 VAZ393277:VBA393277 VKV393277:VKW393277 VUR393277:VUS393277 WEN393277:WEO393277 WOJ393277:WOK393277 WYF393277:WYG393277 BX458813:BY458813 LT458813:LU458813 VP458813:VQ458813 AFL458813:AFM458813 APH458813:API458813 AZD458813:AZE458813 BIZ458813:BJA458813 BSV458813:BSW458813 CCR458813:CCS458813 CMN458813:CMO458813 CWJ458813:CWK458813 DGF458813:DGG458813 DQB458813:DQC458813 DZX458813:DZY458813 EJT458813:EJU458813 ETP458813:ETQ458813 FDL458813:FDM458813 FNH458813:FNI458813 FXD458813:FXE458813 GGZ458813:GHA458813 GQV458813:GQW458813 HAR458813:HAS458813 HKN458813:HKO458813 HUJ458813:HUK458813 IEF458813:IEG458813 IOB458813:IOC458813 IXX458813:IXY458813 JHT458813:JHU458813 JRP458813:JRQ458813 KBL458813:KBM458813 KLH458813:KLI458813 KVD458813:KVE458813 LEZ458813:LFA458813 LOV458813:LOW458813 LYR458813:LYS458813 MIN458813:MIO458813 MSJ458813:MSK458813 NCF458813:NCG458813 NMB458813:NMC458813 NVX458813:NVY458813 OFT458813:OFU458813 OPP458813:OPQ458813 OZL458813:OZM458813 PJH458813:PJI458813 PTD458813:PTE458813 QCZ458813:QDA458813 QMV458813:QMW458813 QWR458813:QWS458813 RGN458813:RGO458813 RQJ458813:RQK458813 SAF458813:SAG458813 SKB458813:SKC458813 STX458813:STY458813 TDT458813:TDU458813 TNP458813:TNQ458813 TXL458813:TXM458813 UHH458813:UHI458813 URD458813:URE458813 VAZ458813:VBA458813 VKV458813:VKW458813 VUR458813:VUS458813 WEN458813:WEO458813 WOJ458813:WOK458813 WYF458813:WYG458813 BX524349:BY524349 LT524349:LU524349 VP524349:VQ524349 AFL524349:AFM524349 APH524349:API524349 AZD524349:AZE524349 BIZ524349:BJA524349 BSV524349:BSW524349 CCR524349:CCS524349 CMN524349:CMO524349 CWJ524349:CWK524349 DGF524349:DGG524349 DQB524349:DQC524349 DZX524349:DZY524349 EJT524349:EJU524349 ETP524349:ETQ524349 FDL524349:FDM524349 FNH524349:FNI524349 FXD524349:FXE524349 GGZ524349:GHA524349 GQV524349:GQW524349 HAR524349:HAS524349 HKN524349:HKO524349 HUJ524349:HUK524349 IEF524349:IEG524349 IOB524349:IOC524349 IXX524349:IXY524349 JHT524349:JHU524349 JRP524349:JRQ524349 KBL524349:KBM524349 KLH524349:KLI524349 KVD524349:KVE524349 LEZ524349:LFA524349 LOV524349:LOW524349 LYR524349:LYS524349 MIN524349:MIO524349 MSJ524349:MSK524349 NCF524349:NCG524349 NMB524349:NMC524349 NVX524349:NVY524349 OFT524349:OFU524349 OPP524349:OPQ524349 OZL524349:OZM524349 PJH524349:PJI524349 PTD524349:PTE524349 QCZ524349:QDA524349 QMV524349:QMW524349 QWR524349:QWS524349 RGN524349:RGO524349 RQJ524349:RQK524349 SAF524349:SAG524349 SKB524349:SKC524349 STX524349:STY524349 TDT524349:TDU524349 TNP524349:TNQ524349 TXL524349:TXM524349 UHH524349:UHI524349 URD524349:URE524349 VAZ524349:VBA524349 VKV524349:VKW524349 VUR524349:VUS524349 WEN524349:WEO524349 WOJ524349:WOK524349 WYF524349:WYG524349 BX589885:BY589885 LT589885:LU589885 VP589885:VQ589885 AFL589885:AFM589885 APH589885:API589885 AZD589885:AZE589885 BIZ589885:BJA589885 BSV589885:BSW589885 CCR589885:CCS589885 CMN589885:CMO589885 CWJ589885:CWK589885 DGF589885:DGG589885 DQB589885:DQC589885 DZX589885:DZY589885 EJT589885:EJU589885 ETP589885:ETQ589885 FDL589885:FDM589885 FNH589885:FNI589885 FXD589885:FXE589885 GGZ589885:GHA589885 GQV589885:GQW589885 HAR589885:HAS589885 HKN589885:HKO589885 HUJ589885:HUK589885 IEF589885:IEG589885 IOB589885:IOC589885 IXX589885:IXY589885 JHT589885:JHU589885 JRP589885:JRQ589885 KBL589885:KBM589885 KLH589885:KLI589885 KVD589885:KVE589885 LEZ589885:LFA589885 LOV589885:LOW589885 LYR589885:LYS589885 MIN589885:MIO589885 MSJ589885:MSK589885 NCF589885:NCG589885 NMB589885:NMC589885 NVX589885:NVY589885 OFT589885:OFU589885 OPP589885:OPQ589885 OZL589885:OZM589885 PJH589885:PJI589885 PTD589885:PTE589885 QCZ589885:QDA589885 QMV589885:QMW589885 QWR589885:QWS589885 RGN589885:RGO589885 RQJ589885:RQK589885 SAF589885:SAG589885 SKB589885:SKC589885 STX589885:STY589885 TDT589885:TDU589885 TNP589885:TNQ589885 TXL589885:TXM589885 UHH589885:UHI589885 URD589885:URE589885 VAZ589885:VBA589885 VKV589885:VKW589885 VUR589885:VUS589885 WEN589885:WEO589885 WOJ589885:WOK589885 WYF589885:WYG589885 BX655421:BY655421 LT655421:LU655421 VP655421:VQ655421 AFL655421:AFM655421 APH655421:API655421 AZD655421:AZE655421 BIZ655421:BJA655421 BSV655421:BSW655421 CCR655421:CCS655421 CMN655421:CMO655421 CWJ655421:CWK655421 DGF655421:DGG655421 DQB655421:DQC655421 DZX655421:DZY655421 EJT655421:EJU655421 ETP655421:ETQ655421 FDL655421:FDM655421 FNH655421:FNI655421 FXD655421:FXE655421 GGZ655421:GHA655421 GQV655421:GQW655421 HAR655421:HAS655421 HKN655421:HKO655421 HUJ655421:HUK655421 IEF655421:IEG655421 IOB655421:IOC655421 IXX655421:IXY655421 JHT655421:JHU655421 JRP655421:JRQ655421 KBL655421:KBM655421 KLH655421:KLI655421 KVD655421:KVE655421 LEZ655421:LFA655421 LOV655421:LOW655421 LYR655421:LYS655421 MIN655421:MIO655421 MSJ655421:MSK655421 NCF655421:NCG655421 NMB655421:NMC655421 NVX655421:NVY655421 OFT655421:OFU655421 OPP655421:OPQ655421 OZL655421:OZM655421 PJH655421:PJI655421 PTD655421:PTE655421 QCZ655421:QDA655421 QMV655421:QMW655421 QWR655421:QWS655421 RGN655421:RGO655421 RQJ655421:RQK655421 SAF655421:SAG655421 SKB655421:SKC655421 STX655421:STY655421 TDT655421:TDU655421 TNP655421:TNQ655421 TXL655421:TXM655421 UHH655421:UHI655421 URD655421:URE655421 VAZ655421:VBA655421 VKV655421:VKW655421 VUR655421:VUS655421 WEN655421:WEO655421 WOJ655421:WOK655421 WYF655421:WYG655421 BX720957:BY720957 LT720957:LU720957 VP720957:VQ720957 AFL720957:AFM720957 APH720957:API720957 AZD720957:AZE720957 BIZ720957:BJA720957 BSV720957:BSW720957 CCR720957:CCS720957 CMN720957:CMO720957 CWJ720957:CWK720957 DGF720957:DGG720957 DQB720957:DQC720957 DZX720957:DZY720957 EJT720957:EJU720957 ETP720957:ETQ720957 FDL720957:FDM720957 FNH720957:FNI720957 FXD720957:FXE720957 GGZ720957:GHA720957 GQV720957:GQW720957 HAR720957:HAS720957 HKN720957:HKO720957 HUJ720957:HUK720957 IEF720957:IEG720957 IOB720957:IOC720957 IXX720957:IXY720957 JHT720957:JHU720957 JRP720957:JRQ720957 KBL720957:KBM720957 KLH720957:KLI720957 KVD720957:KVE720957 LEZ720957:LFA720957 LOV720957:LOW720957 LYR720957:LYS720957 MIN720957:MIO720957 MSJ720957:MSK720957 NCF720957:NCG720957 NMB720957:NMC720957 NVX720957:NVY720957 OFT720957:OFU720957 OPP720957:OPQ720957 OZL720957:OZM720957 PJH720957:PJI720957 PTD720957:PTE720957 QCZ720957:QDA720957 QMV720957:QMW720957 QWR720957:QWS720957 RGN720957:RGO720957 RQJ720957:RQK720957 SAF720957:SAG720957 SKB720957:SKC720957 STX720957:STY720957 TDT720957:TDU720957 TNP720957:TNQ720957 TXL720957:TXM720957 UHH720957:UHI720957 URD720957:URE720957 VAZ720957:VBA720957 VKV720957:VKW720957 VUR720957:VUS720957 WEN720957:WEO720957 WOJ720957:WOK720957 WYF720957:WYG720957 BX786493:BY786493 LT786493:LU786493 VP786493:VQ786493 AFL786493:AFM786493 APH786493:API786493 AZD786493:AZE786493 BIZ786493:BJA786493 BSV786493:BSW786493 CCR786493:CCS786493 CMN786493:CMO786493 CWJ786493:CWK786493 DGF786493:DGG786493 DQB786493:DQC786493 DZX786493:DZY786493 EJT786493:EJU786493 ETP786493:ETQ786493 FDL786493:FDM786493 FNH786493:FNI786493 FXD786493:FXE786493 GGZ786493:GHA786493 GQV786493:GQW786493 HAR786493:HAS786493 HKN786493:HKO786493 HUJ786493:HUK786493 IEF786493:IEG786493 IOB786493:IOC786493 IXX786493:IXY786493 JHT786493:JHU786493 JRP786493:JRQ786493 KBL786493:KBM786493 KLH786493:KLI786493 KVD786493:KVE786493 LEZ786493:LFA786493 LOV786493:LOW786493 LYR786493:LYS786493 MIN786493:MIO786493 MSJ786493:MSK786493 NCF786493:NCG786493 NMB786493:NMC786493 NVX786493:NVY786493 OFT786493:OFU786493 OPP786493:OPQ786493 OZL786493:OZM786493 PJH786493:PJI786493 PTD786493:PTE786493 QCZ786493:QDA786493 QMV786493:QMW786493 QWR786493:QWS786493 RGN786493:RGO786493 RQJ786493:RQK786493 SAF786493:SAG786493 SKB786493:SKC786493 STX786493:STY786493 TDT786493:TDU786493 TNP786493:TNQ786493 TXL786493:TXM786493 UHH786493:UHI786493 URD786493:URE786493 VAZ786493:VBA786493 VKV786493:VKW786493 VUR786493:VUS786493 WEN786493:WEO786493 WOJ786493:WOK786493 WYF786493:WYG786493 BX852029:BY852029 LT852029:LU852029 VP852029:VQ852029 AFL852029:AFM852029 APH852029:API852029 AZD852029:AZE852029 BIZ852029:BJA852029 BSV852029:BSW852029 CCR852029:CCS852029 CMN852029:CMO852029 CWJ852029:CWK852029 DGF852029:DGG852029 DQB852029:DQC852029 DZX852029:DZY852029 EJT852029:EJU852029 ETP852029:ETQ852029 FDL852029:FDM852029 FNH852029:FNI852029 FXD852029:FXE852029 GGZ852029:GHA852029 GQV852029:GQW852029 HAR852029:HAS852029 HKN852029:HKO852029 HUJ852029:HUK852029 IEF852029:IEG852029 IOB852029:IOC852029 IXX852029:IXY852029 JHT852029:JHU852029 JRP852029:JRQ852029 KBL852029:KBM852029 KLH852029:KLI852029 KVD852029:KVE852029 LEZ852029:LFA852029 LOV852029:LOW852029 LYR852029:LYS852029 MIN852029:MIO852029 MSJ852029:MSK852029 NCF852029:NCG852029 NMB852029:NMC852029 NVX852029:NVY852029 OFT852029:OFU852029 OPP852029:OPQ852029 OZL852029:OZM852029 PJH852029:PJI852029 PTD852029:PTE852029 QCZ852029:QDA852029 QMV852029:QMW852029 QWR852029:QWS852029 RGN852029:RGO852029 RQJ852029:RQK852029 SAF852029:SAG852029 SKB852029:SKC852029 STX852029:STY852029 TDT852029:TDU852029 TNP852029:TNQ852029 TXL852029:TXM852029 UHH852029:UHI852029 URD852029:URE852029 VAZ852029:VBA852029 VKV852029:VKW852029 VUR852029:VUS852029 WEN852029:WEO852029 WOJ852029:WOK852029 WYF852029:WYG852029 BX917565:BY917565 LT917565:LU917565 VP917565:VQ917565 AFL917565:AFM917565 APH917565:API917565 AZD917565:AZE917565 BIZ917565:BJA917565 BSV917565:BSW917565 CCR917565:CCS917565 CMN917565:CMO917565 CWJ917565:CWK917565 DGF917565:DGG917565 DQB917565:DQC917565 DZX917565:DZY917565 EJT917565:EJU917565 ETP917565:ETQ917565 FDL917565:FDM917565 FNH917565:FNI917565 FXD917565:FXE917565 GGZ917565:GHA917565 GQV917565:GQW917565 HAR917565:HAS917565 HKN917565:HKO917565 HUJ917565:HUK917565 IEF917565:IEG917565 IOB917565:IOC917565 IXX917565:IXY917565 JHT917565:JHU917565 JRP917565:JRQ917565 KBL917565:KBM917565 KLH917565:KLI917565 KVD917565:KVE917565 LEZ917565:LFA917565 LOV917565:LOW917565 LYR917565:LYS917565 MIN917565:MIO917565 MSJ917565:MSK917565 NCF917565:NCG917565 NMB917565:NMC917565 NVX917565:NVY917565 OFT917565:OFU917565 OPP917565:OPQ917565 OZL917565:OZM917565 PJH917565:PJI917565 PTD917565:PTE917565 QCZ917565:QDA917565 QMV917565:QMW917565 QWR917565:QWS917565 RGN917565:RGO917565 RQJ917565:RQK917565 SAF917565:SAG917565 SKB917565:SKC917565 STX917565:STY917565 TDT917565:TDU917565 TNP917565:TNQ917565 TXL917565:TXM917565 UHH917565:UHI917565 URD917565:URE917565 VAZ917565:VBA917565 VKV917565:VKW917565 VUR917565:VUS917565 WEN917565:WEO917565 WOJ917565:WOK917565 WYF917565:WYG917565 BX983101:BY983101 LT983101:LU983101 VP983101:VQ983101 AFL983101:AFM983101 APH983101:API983101 AZD983101:AZE983101 BIZ983101:BJA983101 BSV983101:BSW983101 CCR983101:CCS983101 CMN983101:CMO983101 CWJ983101:CWK983101 DGF983101:DGG983101 DQB983101:DQC983101 DZX983101:DZY983101 EJT983101:EJU983101 ETP983101:ETQ983101 FDL983101:FDM983101 FNH983101:FNI983101 FXD983101:FXE983101 GGZ983101:GHA983101 GQV983101:GQW983101 HAR983101:HAS983101 HKN983101:HKO983101 HUJ983101:HUK983101 IEF983101:IEG983101 IOB983101:IOC983101 IXX983101:IXY983101 JHT983101:JHU983101 JRP983101:JRQ983101 KBL983101:KBM983101 KLH983101:KLI983101 KVD983101:KVE983101 LEZ983101:LFA983101 LOV983101:LOW983101 LYR983101:LYS983101 MIN983101:MIO983101 MSJ983101:MSK983101 NCF983101:NCG983101 NMB983101:NMC983101 NVX983101:NVY983101 OFT983101:OFU983101 OPP983101:OPQ983101 OZL983101:OZM983101 PJH983101:PJI983101 PTD983101:PTE983101 QCZ983101:QDA983101 QMV983101:QMW983101 QWR983101:QWS983101 RGN983101:RGO983101 RQJ983101:RQK983101 SAF983101:SAG983101 SKB983101:SKC983101 STX983101:STY983101 TDT983101:TDU983101 TNP983101:TNQ983101 TXL983101:TXM983101 UHH983101:UHI983101 URD983101:URE983101 VAZ983101:VBA983101 VKV983101:VKW983101 VUR983101:VUS983101 WEN983101:WEO983101 WOJ983101:WOK983101 WYF983101:WYG983101 AF87:AG87 KB87:KC87 TX87:TY87 ADT87:ADU87 ANP87:ANQ87 AXL87:AXM87 BHH87:BHI87 BRD87:BRE87 CAZ87:CBA87 CKV87:CKW87 CUR87:CUS87 DEN87:DEO87 DOJ87:DOK87 DYF87:DYG87 EIB87:EIC87 ERX87:ERY87 FBT87:FBU87 FLP87:FLQ87 FVL87:FVM87 GFH87:GFI87 GPD87:GPE87 GYZ87:GZA87 HIV87:HIW87 HSR87:HSS87 ICN87:ICO87 IMJ87:IMK87 IWF87:IWG87 JGB87:JGC87 JPX87:JPY87 JZT87:JZU87 KJP87:KJQ87 KTL87:KTM87 LDH87:LDI87 LND87:LNE87 LWZ87:LXA87 MGV87:MGW87 MQR87:MQS87 NAN87:NAO87 NKJ87:NKK87 NUF87:NUG87 OEB87:OEC87 ONX87:ONY87 OXT87:OXU87 PHP87:PHQ87 PRL87:PRM87 QBH87:QBI87 QLD87:QLE87 QUZ87:QVA87 REV87:REW87 ROR87:ROS87 RYN87:RYO87 SIJ87:SIK87 SSF87:SSG87 TCB87:TCC87 TLX87:TLY87 TVT87:TVU87 UFP87:UFQ87 UPL87:UPM87 UZH87:UZI87 VJD87:VJE87 VSZ87:VTA87 WCV87:WCW87 WMR87:WMS87 WWN87:WWO87 AF65623:AG65623 KB65623:KC65623 TX65623:TY65623 ADT65623:ADU65623 ANP65623:ANQ65623 AXL65623:AXM65623 BHH65623:BHI65623 BRD65623:BRE65623 CAZ65623:CBA65623 CKV65623:CKW65623 CUR65623:CUS65623 DEN65623:DEO65623 DOJ65623:DOK65623 DYF65623:DYG65623 EIB65623:EIC65623 ERX65623:ERY65623 FBT65623:FBU65623 FLP65623:FLQ65623 FVL65623:FVM65623 GFH65623:GFI65623 GPD65623:GPE65623 GYZ65623:GZA65623 HIV65623:HIW65623 HSR65623:HSS65623 ICN65623:ICO65623 IMJ65623:IMK65623 IWF65623:IWG65623 JGB65623:JGC65623 JPX65623:JPY65623 JZT65623:JZU65623 KJP65623:KJQ65623 KTL65623:KTM65623 LDH65623:LDI65623 LND65623:LNE65623 LWZ65623:LXA65623 MGV65623:MGW65623 MQR65623:MQS65623 NAN65623:NAO65623 NKJ65623:NKK65623 NUF65623:NUG65623 OEB65623:OEC65623 ONX65623:ONY65623 OXT65623:OXU65623 PHP65623:PHQ65623 PRL65623:PRM65623 QBH65623:QBI65623 QLD65623:QLE65623 QUZ65623:QVA65623 REV65623:REW65623 ROR65623:ROS65623 RYN65623:RYO65623 SIJ65623:SIK65623 SSF65623:SSG65623 TCB65623:TCC65623 TLX65623:TLY65623 TVT65623:TVU65623 UFP65623:UFQ65623 UPL65623:UPM65623 UZH65623:UZI65623 VJD65623:VJE65623 VSZ65623:VTA65623 WCV65623:WCW65623 WMR65623:WMS65623 WWN65623:WWO65623 AF131159:AG131159 KB131159:KC131159 TX131159:TY131159 ADT131159:ADU131159 ANP131159:ANQ131159 AXL131159:AXM131159 BHH131159:BHI131159 BRD131159:BRE131159 CAZ131159:CBA131159 CKV131159:CKW131159 CUR131159:CUS131159 DEN131159:DEO131159 DOJ131159:DOK131159 DYF131159:DYG131159 EIB131159:EIC131159 ERX131159:ERY131159 FBT131159:FBU131159 FLP131159:FLQ131159 FVL131159:FVM131159 GFH131159:GFI131159 GPD131159:GPE131159 GYZ131159:GZA131159 HIV131159:HIW131159 HSR131159:HSS131159 ICN131159:ICO131159 IMJ131159:IMK131159 IWF131159:IWG131159 JGB131159:JGC131159 JPX131159:JPY131159 JZT131159:JZU131159 KJP131159:KJQ131159 KTL131159:KTM131159 LDH131159:LDI131159 LND131159:LNE131159 LWZ131159:LXA131159 MGV131159:MGW131159 MQR131159:MQS131159 NAN131159:NAO131159 NKJ131159:NKK131159 NUF131159:NUG131159 OEB131159:OEC131159 ONX131159:ONY131159 OXT131159:OXU131159 PHP131159:PHQ131159 PRL131159:PRM131159 QBH131159:QBI131159 QLD131159:QLE131159 QUZ131159:QVA131159 REV131159:REW131159 ROR131159:ROS131159 RYN131159:RYO131159 SIJ131159:SIK131159 SSF131159:SSG131159 TCB131159:TCC131159 TLX131159:TLY131159 TVT131159:TVU131159 UFP131159:UFQ131159 UPL131159:UPM131159 UZH131159:UZI131159 VJD131159:VJE131159 VSZ131159:VTA131159 WCV131159:WCW131159 WMR131159:WMS131159 WWN131159:WWO131159 AF196695:AG196695 KB196695:KC196695 TX196695:TY196695 ADT196695:ADU196695 ANP196695:ANQ196695 AXL196695:AXM196695 BHH196695:BHI196695 BRD196695:BRE196695 CAZ196695:CBA196695 CKV196695:CKW196695 CUR196695:CUS196695 DEN196695:DEO196695 DOJ196695:DOK196695 DYF196695:DYG196695 EIB196695:EIC196695 ERX196695:ERY196695 FBT196695:FBU196695 FLP196695:FLQ196695 FVL196695:FVM196695 GFH196695:GFI196695 GPD196695:GPE196695 GYZ196695:GZA196695 HIV196695:HIW196695 HSR196695:HSS196695 ICN196695:ICO196695 IMJ196695:IMK196695 IWF196695:IWG196695 JGB196695:JGC196695 JPX196695:JPY196695 JZT196695:JZU196695 KJP196695:KJQ196695 KTL196695:KTM196695 LDH196695:LDI196695 LND196695:LNE196695 LWZ196695:LXA196695 MGV196695:MGW196695 MQR196695:MQS196695 NAN196695:NAO196695 NKJ196695:NKK196695 NUF196695:NUG196695 OEB196695:OEC196695 ONX196695:ONY196695 OXT196695:OXU196695 PHP196695:PHQ196695 PRL196695:PRM196695 QBH196695:QBI196695 QLD196695:QLE196695 QUZ196695:QVA196695 REV196695:REW196695 ROR196695:ROS196695 RYN196695:RYO196695 SIJ196695:SIK196695 SSF196695:SSG196695 TCB196695:TCC196695 TLX196695:TLY196695 TVT196695:TVU196695 UFP196695:UFQ196695 UPL196695:UPM196695 UZH196695:UZI196695 VJD196695:VJE196695 VSZ196695:VTA196695 WCV196695:WCW196695 WMR196695:WMS196695 WWN196695:WWO196695 AF262231:AG262231 KB262231:KC262231 TX262231:TY262231 ADT262231:ADU262231 ANP262231:ANQ262231 AXL262231:AXM262231 BHH262231:BHI262231 BRD262231:BRE262231 CAZ262231:CBA262231 CKV262231:CKW262231 CUR262231:CUS262231 DEN262231:DEO262231 DOJ262231:DOK262231 DYF262231:DYG262231 EIB262231:EIC262231 ERX262231:ERY262231 FBT262231:FBU262231 FLP262231:FLQ262231 FVL262231:FVM262231 GFH262231:GFI262231 GPD262231:GPE262231 GYZ262231:GZA262231 HIV262231:HIW262231 HSR262231:HSS262231 ICN262231:ICO262231 IMJ262231:IMK262231 IWF262231:IWG262231 JGB262231:JGC262231 JPX262231:JPY262231 JZT262231:JZU262231 KJP262231:KJQ262231 KTL262231:KTM262231 LDH262231:LDI262231 LND262231:LNE262231 LWZ262231:LXA262231 MGV262231:MGW262231 MQR262231:MQS262231 NAN262231:NAO262231 NKJ262231:NKK262231 NUF262231:NUG262231 OEB262231:OEC262231 ONX262231:ONY262231 OXT262231:OXU262231 PHP262231:PHQ262231 PRL262231:PRM262231 QBH262231:QBI262231 QLD262231:QLE262231 QUZ262231:QVA262231 REV262231:REW262231 ROR262231:ROS262231 RYN262231:RYO262231 SIJ262231:SIK262231 SSF262231:SSG262231 TCB262231:TCC262231 TLX262231:TLY262231 TVT262231:TVU262231 UFP262231:UFQ262231 UPL262231:UPM262231 UZH262231:UZI262231 VJD262231:VJE262231 VSZ262231:VTA262231 WCV262231:WCW262231 WMR262231:WMS262231 WWN262231:WWO262231 AF327767:AG327767 KB327767:KC327767 TX327767:TY327767 ADT327767:ADU327767 ANP327767:ANQ327767 AXL327767:AXM327767 BHH327767:BHI327767 BRD327767:BRE327767 CAZ327767:CBA327767 CKV327767:CKW327767 CUR327767:CUS327767 DEN327767:DEO327767 DOJ327767:DOK327767 DYF327767:DYG327767 EIB327767:EIC327767 ERX327767:ERY327767 FBT327767:FBU327767 FLP327767:FLQ327767 FVL327767:FVM327767 GFH327767:GFI327767 GPD327767:GPE327767 GYZ327767:GZA327767 HIV327767:HIW327767 HSR327767:HSS327767 ICN327767:ICO327767 IMJ327767:IMK327767 IWF327767:IWG327767 JGB327767:JGC327767 JPX327767:JPY327767 JZT327767:JZU327767 KJP327767:KJQ327767 KTL327767:KTM327767 LDH327767:LDI327767 LND327767:LNE327767 LWZ327767:LXA327767 MGV327767:MGW327767 MQR327767:MQS327767 NAN327767:NAO327767 NKJ327767:NKK327767 NUF327767:NUG327767 OEB327767:OEC327767 ONX327767:ONY327767 OXT327767:OXU327767 PHP327767:PHQ327767 PRL327767:PRM327767 QBH327767:QBI327767 QLD327767:QLE327767 QUZ327767:QVA327767 REV327767:REW327767 ROR327767:ROS327767 RYN327767:RYO327767 SIJ327767:SIK327767 SSF327767:SSG327767 TCB327767:TCC327767 TLX327767:TLY327767 TVT327767:TVU327767 UFP327767:UFQ327767 UPL327767:UPM327767 UZH327767:UZI327767 VJD327767:VJE327767 VSZ327767:VTA327767 WCV327767:WCW327767 WMR327767:WMS327767 WWN327767:WWO327767 AF393303:AG393303 KB393303:KC393303 TX393303:TY393303 ADT393303:ADU393303 ANP393303:ANQ393303 AXL393303:AXM393303 BHH393303:BHI393303 BRD393303:BRE393303 CAZ393303:CBA393303 CKV393303:CKW393303 CUR393303:CUS393303 DEN393303:DEO393303 DOJ393303:DOK393303 DYF393303:DYG393303 EIB393303:EIC393303 ERX393303:ERY393303 FBT393303:FBU393303 FLP393303:FLQ393303 FVL393303:FVM393303 GFH393303:GFI393303 GPD393303:GPE393303 GYZ393303:GZA393303 HIV393303:HIW393303 HSR393303:HSS393303 ICN393303:ICO393303 IMJ393303:IMK393303 IWF393303:IWG393303 JGB393303:JGC393303 JPX393303:JPY393303 JZT393303:JZU393303 KJP393303:KJQ393303 KTL393303:KTM393303 LDH393303:LDI393303 LND393303:LNE393303 LWZ393303:LXA393303 MGV393303:MGW393303 MQR393303:MQS393303 NAN393303:NAO393303 NKJ393303:NKK393303 NUF393303:NUG393303 OEB393303:OEC393303 ONX393303:ONY393303 OXT393303:OXU393303 PHP393303:PHQ393303 PRL393303:PRM393303 QBH393303:QBI393303 QLD393303:QLE393303 QUZ393303:QVA393303 REV393303:REW393303 ROR393303:ROS393303 RYN393303:RYO393303 SIJ393303:SIK393303 SSF393303:SSG393303 TCB393303:TCC393303 TLX393303:TLY393303 TVT393303:TVU393303 UFP393303:UFQ393303 UPL393303:UPM393303 UZH393303:UZI393303 VJD393303:VJE393303 VSZ393303:VTA393303 WCV393303:WCW393303 WMR393303:WMS393303 WWN393303:WWO393303 AF458839:AG458839 KB458839:KC458839 TX458839:TY458839 ADT458839:ADU458839 ANP458839:ANQ458839 AXL458839:AXM458839 BHH458839:BHI458839 BRD458839:BRE458839 CAZ458839:CBA458839 CKV458839:CKW458839 CUR458839:CUS458839 DEN458839:DEO458839 DOJ458839:DOK458839 DYF458839:DYG458839 EIB458839:EIC458839 ERX458839:ERY458839 FBT458839:FBU458839 FLP458839:FLQ458839 FVL458839:FVM458839 GFH458839:GFI458839 GPD458839:GPE458839 GYZ458839:GZA458839 HIV458839:HIW458839 HSR458839:HSS458839 ICN458839:ICO458839 IMJ458839:IMK458839 IWF458839:IWG458839 JGB458839:JGC458839 JPX458839:JPY458839 JZT458839:JZU458839 KJP458839:KJQ458839 KTL458839:KTM458839 LDH458839:LDI458839 LND458839:LNE458839 LWZ458839:LXA458839 MGV458839:MGW458839 MQR458839:MQS458839 NAN458839:NAO458839 NKJ458839:NKK458839 NUF458839:NUG458839 OEB458839:OEC458839 ONX458839:ONY458839 OXT458839:OXU458839 PHP458839:PHQ458839 PRL458839:PRM458839 QBH458839:QBI458839 QLD458839:QLE458839 QUZ458839:QVA458839 REV458839:REW458839 ROR458839:ROS458839 RYN458839:RYO458839 SIJ458839:SIK458839 SSF458839:SSG458839 TCB458839:TCC458839 TLX458839:TLY458839 TVT458839:TVU458839 UFP458839:UFQ458839 UPL458839:UPM458839 UZH458839:UZI458839 VJD458839:VJE458839 VSZ458839:VTA458839 WCV458839:WCW458839 WMR458839:WMS458839 WWN458839:WWO458839 AF524375:AG524375 KB524375:KC524375 TX524375:TY524375 ADT524375:ADU524375 ANP524375:ANQ524375 AXL524375:AXM524375 BHH524375:BHI524375 BRD524375:BRE524375 CAZ524375:CBA524375 CKV524375:CKW524375 CUR524375:CUS524375 DEN524375:DEO524375 DOJ524375:DOK524375 DYF524375:DYG524375 EIB524375:EIC524375 ERX524375:ERY524375 FBT524375:FBU524375 FLP524375:FLQ524375 FVL524375:FVM524375 GFH524375:GFI524375 GPD524375:GPE524375 GYZ524375:GZA524375 HIV524375:HIW524375 HSR524375:HSS524375 ICN524375:ICO524375 IMJ524375:IMK524375 IWF524375:IWG524375 JGB524375:JGC524375 JPX524375:JPY524375 JZT524375:JZU524375 KJP524375:KJQ524375 KTL524375:KTM524375 LDH524375:LDI524375 LND524375:LNE524375 LWZ524375:LXA524375 MGV524375:MGW524375 MQR524375:MQS524375 NAN524375:NAO524375 NKJ524375:NKK524375 NUF524375:NUG524375 OEB524375:OEC524375 ONX524375:ONY524375 OXT524375:OXU524375 PHP524375:PHQ524375 PRL524375:PRM524375 QBH524375:QBI524375 QLD524375:QLE524375 QUZ524375:QVA524375 REV524375:REW524375 ROR524375:ROS524375 RYN524375:RYO524375 SIJ524375:SIK524375 SSF524375:SSG524375 TCB524375:TCC524375 TLX524375:TLY524375 TVT524375:TVU524375 UFP524375:UFQ524375 UPL524375:UPM524375 UZH524375:UZI524375 VJD524375:VJE524375 VSZ524375:VTA524375 WCV524375:WCW524375 WMR524375:WMS524375 WWN524375:WWO524375 AF589911:AG589911 KB589911:KC589911 TX589911:TY589911 ADT589911:ADU589911 ANP589911:ANQ589911 AXL589911:AXM589911 BHH589911:BHI589911 BRD589911:BRE589911 CAZ589911:CBA589911 CKV589911:CKW589911 CUR589911:CUS589911 DEN589911:DEO589911 DOJ589911:DOK589911 DYF589911:DYG589911 EIB589911:EIC589911 ERX589911:ERY589911 FBT589911:FBU589911 FLP589911:FLQ589911 FVL589911:FVM589911 GFH589911:GFI589911 GPD589911:GPE589911 GYZ589911:GZA589911 HIV589911:HIW589911 HSR589911:HSS589911 ICN589911:ICO589911 IMJ589911:IMK589911 IWF589911:IWG589911 JGB589911:JGC589911 JPX589911:JPY589911 JZT589911:JZU589911 KJP589911:KJQ589911 KTL589911:KTM589911 LDH589911:LDI589911 LND589911:LNE589911 LWZ589911:LXA589911 MGV589911:MGW589911 MQR589911:MQS589911 NAN589911:NAO589911 NKJ589911:NKK589911 NUF589911:NUG589911 OEB589911:OEC589911 ONX589911:ONY589911 OXT589911:OXU589911 PHP589911:PHQ589911 PRL589911:PRM589911 QBH589911:QBI589911 QLD589911:QLE589911 QUZ589911:QVA589911 REV589911:REW589911 ROR589911:ROS589911 RYN589911:RYO589911 SIJ589911:SIK589911 SSF589911:SSG589911 TCB589911:TCC589911 TLX589911:TLY589911 TVT589911:TVU589911 UFP589911:UFQ589911 UPL589911:UPM589911 UZH589911:UZI589911 VJD589911:VJE589911 VSZ589911:VTA589911 WCV589911:WCW589911 WMR589911:WMS589911 WWN589911:WWO589911 AF655447:AG655447 KB655447:KC655447 TX655447:TY655447 ADT655447:ADU655447 ANP655447:ANQ655447 AXL655447:AXM655447 BHH655447:BHI655447 BRD655447:BRE655447 CAZ655447:CBA655447 CKV655447:CKW655447 CUR655447:CUS655447 DEN655447:DEO655447 DOJ655447:DOK655447 DYF655447:DYG655447 EIB655447:EIC655447 ERX655447:ERY655447 FBT655447:FBU655447 FLP655447:FLQ655447 FVL655447:FVM655447 GFH655447:GFI655447 GPD655447:GPE655447 GYZ655447:GZA655447 HIV655447:HIW655447 HSR655447:HSS655447 ICN655447:ICO655447 IMJ655447:IMK655447 IWF655447:IWG655447 JGB655447:JGC655447 JPX655447:JPY655447 JZT655447:JZU655447 KJP655447:KJQ655447 KTL655447:KTM655447 LDH655447:LDI655447 LND655447:LNE655447 LWZ655447:LXA655447 MGV655447:MGW655447 MQR655447:MQS655447 NAN655447:NAO655447 NKJ655447:NKK655447 NUF655447:NUG655447 OEB655447:OEC655447 ONX655447:ONY655447 OXT655447:OXU655447 PHP655447:PHQ655447 PRL655447:PRM655447 QBH655447:QBI655447 QLD655447:QLE655447 QUZ655447:QVA655447 REV655447:REW655447 ROR655447:ROS655447 RYN655447:RYO655447 SIJ655447:SIK655447 SSF655447:SSG655447 TCB655447:TCC655447 TLX655447:TLY655447 TVT655447:TVU655447 UFP655447:UFQ655447 UPL655447:UPM655447 UZH655447:UZI655447 VJD655447:VJE655447 VSZ655447:VTA655447 WCV655447:WCW655447 WMR655447:WMS655447 WWN655447:WWO655447 AF720983:AG720983 KB720983:KC720983 TX720983:TY720983 ADT720983:ADU720983 ANP720983:ANQ720983 AXL720983:AXM720983 BHH720983:BHI720983 BRD720983:BRE720983 CAZ720983:CBA720983 CKV720983:CKW720983 CUR720983:CUS720983 DEN720983:DEO720983 DOJ720983:DOK720983 DYF720983:DYG720983 EIB720983:EIC720983 ERX720983:ERY720983 FBT720983:FBU720983 FLP720983:FLQ720983 FVL720983:FVM720983 GFH720983:GFI720983 GPD720983:GPE720983 GYZ720983:GZA720983 HIV720983:HIW720983 HSR720983:HSS720983 ICN720983:ICO720983 IMJ720983:IMK720983 IWF720983:IWG720983 JGB720983:JGC720983 JPX720983:JPY720983 JZT720983:JZU720983 KJP720983:KJQ720983 KTL720983:KTM720983 LDH720983:LDI720983 LND720983:LNE720983 LWZ720983:LXA720983 MGV720983:MGW720983 MQR720983:MQS720983 NAN720983:NAO720983 NKJ720983:NKK720983 NUF720983:NUG720983 OEB720983:OEC720983 ONX720983:ONY720983 OXT720983:OXU720983 PHP720983:PHQ720983 PRL720983:PRM720983 QBH720983:QBI720983 QLD720983:QLE720983 QUZ720983:QVA720983 REV720983:REW720983 ROR720983:ROS720983 RYN720983:RYO720983 SIJ720983:SIK720983 SSF720983:SSG720983 TCB720983:TCC720983 TLX720983:TLY720983 TVT720983:TVU720983 UFP720983:UFQ720983 UPL720983:UPM720983 UZH720983:UZI720983 VJD720983:VJE720983 VSZ720983:VTA720983 WCV720983:WCW720983 WMR720983:WMS720983 WWN720983:WWO720983 AF786519:AG786519 KB786519:KC786519 TX786519:TY786519 ADT786519:ADU786519 ANP786519:ANQ786519 AXL786519:AXM786519 BHH786519:BHI786519 BRD786519:BRE786519 CAZ786519:CBA786519 CKV786519:CKW786519 CUR786519:CUS786519 DEN786519:DEO786519 DOJ786519:DOK786519 DYF786519:DYG786519 EIB786519:EIC786519 ERX786519:ERY786519 FBT786519:FBU786519 FLP786519:FLQ786519 FVL786519:FVM786519 GFH786519:GFI786519 GPD786519:GPE786519 GYZ786519:GZA786519 HIV786519:HIW786519 HSR786519:HSS786519 ICN786519:ICO786519 IMJ786519:IMK786519 IWF786519:IWG786519 JGB786519:JGC786519 JPX786519:JPY786519 JZT786519:JZU786519 KJP786519:KJQ786519 KTL786519:KTM786519 LDH786519:LDI786519 LND786519:LNE786519 LWZ786519:LXA786519 MGV786519:MGW786519 MQR786519:MQS786519 NAN786519:NAO786519 NKJ786519:NKK786519 NUF786519:NUG786519 OEB786519:OEC786519 ONX786519:ONY786519 OXT786519:OXU786519 PHP786519:PHQ786519 PRL786519:PRM786519 QBH786519:QBI786519 QLD786519:QLE786519 QUZ786519:QVA786519 REV786519:REW786519 ROR786519:ROS786519 RYN786519:RYO786519 SIJ786519:SIK786519 SSF786519:SSG786519 TCB786519:TCC786519 TLX786519:TLY786519 TVT786519:TVU786519 UFP786519:UFQ786519 UPL786519:UPM786519 UZH786519:UZI786519 VJD786519:VJE786519 VSZ786519:VTA786519 WCV786519:WCW786519 WMR786519:WMS786519 WWN786519:WWO786519 AF852055:AG852055 KB852055:KC852055 TX852055:TY852055 ADT852055:ADU852055 ANP852055:ANQ852055 AXL852055:AXM852055 BHH852055:BHI852055 BRD852055:BRE852055 CAZ852055:CBA852055 CKV852055:CKW852055 CUR852055:CUS852055 DEN852055:DEO852055 DOJ852055:DOK852055 DYF852055:DYG852055 EIB852055:EIC852055 ERX852055:ERY852055 FBT852055:FBU852055 FLP852055:FLQ852055 FVL852055:FVM852055 GFH852055:GFI852055 GPD852055:GPE852055 GYZ852055:GZA852055 HIV852055:HIW852055 HSR852055:HSS852055 ICN852055:ICO852055 IMJ852055:IMK852055 IWF852055:IWG852055 JGB852055:JGC852055 JPX852055:JPY852055 JZT852055:JZU852055 KJP852055:KJQ852055 KTL852055:KTM852055 LDH852055:LDI852055 LND852055:LNE852055 LWZ852055:LXA852055 MGV852055:MGW852055 MQR852055:MQS852055 NAN852055:NAO852055 NKJ852055:NKK852055 NUF852055:NUG852055 OEB852055:OEC852055 ONX852055:ONY852055 OXT852055:OXU852055 PHP852055:PHQ852055 PRL852055:PRM852055 QBH852055:QBI852055 QLD852055:QLE852055 QUZ852055:QVA852055 REV852055:REW852055 ROR852055:ROS852055 RYN852055:RYO852055 SIJ852055:SIK852055 SSF852055:SSG852055 TCB852055:TCC852055 TLX852055:TLY852055 TVT852055:TVU852055 UFP852055:UFQ852055 UPL852055:UPM852055 UZH852055:UZI852055 VJD852055:VJE852055 VSZ852055:VTA852055 WCV852055:WCW852055 WMR852055:WMS852055 WWN852055:WWO852055 AF917591:AG917591 KB917591:KC917591 TX917591:TY917591 ADT917591:ADU917591 ANP917591:ANQ917591 AXL917591:AXM917591 BHH917591:BHI917591 BRD917591:BRE917591 CAZ917591:CBA917591 CKV917591:CKW917591 CUR917591:CUS917591 DEN917591:DEO917591 DOJ917591:DOK917591 DYF917591:DYG917591 EIB917591:EIC917591 ERX917591:ERY917591 FBT917591:FBU917591 FLP917591:FLQ917591 FVL917591:FVM917591 GFH917591:GFI917591 GPD917591:GPE917591 GYZ917591:GZA917591 HIV917591:HIW917591 HSR917591:HSS917591 ICN917591:ICO917591 IMJ917591:IMK917591 IWF917591:IWG917591 JGB917591:JGC917591 JPX917591:JPY917591 JZT917591:JZU917591 KJP917591:KJQ917591 KTL917591:KTM917591 LDH917591:LDI917591 LND917591:LNE917591 LWZ917591:LXA917591 MGV917591:MGW917591 MQR917591:MQS917591 NAN917591:NAO917591 NKJ917591:NKK917591 NUF917591:NUG917591 OEB917591:OEC917591 ONX917591:ONY917591 OXT917591:OXU917591 PHP917591:PHQ917591 PRL917591:PRM917591 QBH917591:QBI917591 QLD917591:QLE917591 QUZ917591:QVA917591 REV917591:REW917591 ROR917591:ROS917591 RYN917591:RYO917591 SIJ917591:SIK917591 SSF917591:SSG917591 TCB917591:TCC917591 TLX917591:TLY917591 TVT917591:TVU917591 UFP917591:UFQ917591 UPL917591:UPM917591 UZH917591:UZI917591 VJD917591:VJE917591 VSZ917591:VTA917591 WCV917591:WCW917591 WMR917591:WMS917591 WWN917591:WWO917591 AF983127:AG983127 KB983127:KC983127 TX983127:TY983127 ADT983127:ADU983127 ANP983127:ANQ983127 AXL983127:AXM983127 BHH983127:BHI983127 BRD983127:BRE983127 CAZ983127:CBA983127 CKV983127:CKW983127 CUR983127:CUS983127 DEN983127:DEO983127 DOJ983127:DOK983127 DYF983127:DYG983127 EIB983127:EIC983127 ERX983127:ERY983127 FBT983127:FBU983127 FLP983127:FLQ983127 FVL983127:FVM983127 GFH983127:GFI983127 GPD983127:GPE983127 GYZ983127:GZA983127 HIV983127:HIW983127 HSR983127:HSS983127 ICN983127:ICO983127 IMJ983127:IMK983127 IWF983127:IWG983127 JGB983127:JGC983127 JPX983127:JPY983127 JZT983127:JZU983127 KJP983127:KJQ983127 KTL983127:KTM983127 LDH983127:LDI983127 LND983127:LNE983127 LWZ983127:LXA983127 MGV983127:MGW983127 MQR983127:MQS983127 NAN983127:NAO983127 NKJ983127:NKK983127 NUF983127:NUG983127 OEB983127:OEC983127 ONX983127:ONY983127 OXT983127:OXU983127 PHP983127:PHQ983127 PRL983127:PRM983127 QBH983127:QBI983127 QLD983127:QLE983127 QUZ983127:QVA983127 REV983127:REW983127 ROR983127:ROS983127 RYN983127:RYO983127 SIJ983127:SIK983127 SSF983127:SSG983127 TCB983127:TCC983127 TLX983127:TLY983127 TVT983127:TVU983127 UFP983127:UFQ983127 UPL983127:UPM983127 UZH983127:UZI983127 VJD983127:VJE983127 VSZ983127:VTA983127 WCV983127:WCW983127 WMR983127:WMS983127 WWN983127:WWO983127 BB87:BC87 KX87:KY87 UT87:UU87 AEP87:AEQ87 AOL87:AOM87 AYH87:AYI87 BID87:BIE87 BRZ87:BSA87 CBV87:CBW87 CLR87:CLS87 CVN87:CVO87 DFJ87:DFK87 DPF87:DPG87 DZB87:DZC87 EIX87:EIY87 EST87:ESU87 FCP87:FCQ87 FML87:FMM87 FWH87:FWI87 GGD87:GGE87 GPZ87:GQA87 GZV87:GZW87 HJR87:HJS87 HTN87:HTO87 IDJ87:IDK87 INF87:ING87 IXB87:IXC87 JGX87:JGY87 JQT87:JQU87 KAP87:KAQ87 KKL87:KKM87 KUH87:KUI87 LED87:LEE87 LNZ87:LOA87 LXV87:LXW87 MHR87:MHS87 MRN87:MRO87 NBJ87:NBK87 NLF87:NLG87 NVB87:NVC87 OEX87:OEY87 OOT87:OOU87 OYP87:OYQ87 PIL87:PIM87 PSH87:PSI87 QCD87:QCE87 QLZ87:QMA87 QVV87:QVW87 RFR87:RFS87 RPN87:RPO87 RZJ87:RZK87 SJF87:SJG87 STB87:STC87 TCX87:TCY87 TMT87:TMU87 TWP87:TWQ87 UGL87:UGM87 UQH87:UQI87 VAD87:VAE87 VJZ87:VKA87 VTV87:VTW87 WDR87:WDS87 WNN87:WNO87 WXJ87:WXK87 BB65623:BC65623 KX65623:KY65623 UT65623:UU65623 AEP65623:AEQ65623 AOL65623:AOM65623 AYH65623:AYI65623 BID65623:BIE65623 BRZ65623:BSA65623 CBV65623:CBW65623 CLR65623:CLS65623 CVN65623:CVO65623 DFJ65623:DFK65623 DPF65623:DPG65623 DZB65623:DZC65623 EIX65623:EIY65623 EST65623:ESU65623 FCP65623:FCQ65623 FML65623:FMM65623 FWH65623:FWI65623 GGD65623:GGE65623 GPZ65623:GQA65623 GZV65623:GZW65623 HJR65623:HJS65623 HTN65623:HTO65623 IDJ65623:IDK65623 INF65623:ING65623 IXB65623:IXC65623 JGX65623:JGY65623 JQT65623:JQU65623 KAP65623:KAQ65623 KKL65623:KKM65623 KUH65623:KUI65623 LED65623:LEE65623 LNZ65623:LOA65623 LXV65623:LXW65623 MHR65623:MHS65623 MRN65623:MRO65623 NBJ65623:NBK65623 NLF65623:NLG65623 NVB65623:NVC65623 OEX65623:OEY65623 OOT65623:OOU65623 OYP65623:OYQ65623 PIL65623:PIM65623 PSH65623:PSI65623 QCD65623:QCE65623 QLZ65623:QMA65623 QVV65623:QVW65623 RFR65623:RFS65623 RPN65623:RPO65623 RZJ65623:RZK65623 SJF65623:SJG65623 STB65623:STC65623 TCX65623:TCY65623 TMT65623:TMU65623 TWP65623:TWQ65623 UGL65623:UGM65623 UQH65623:UQI65623 VAD65623:VAE65623 VJZ65623:VKA65623 VTV65623:VTW65623 WDR65623:WDS65623 WNN65623:WNO65623 WXJ65623:WXK65623 BB131159:BC131159 KX131159:KY131159 UT131159:UU131159 AEP131159:AEQ131159 AOL131159:AOM131159 AYH131159:AYI131159 BID131159:BIE131159 BRZ131159:BSA131159 CBV131159:CBW131159 CLR131159:CLS131159 CVN131159:CVO131159 DFJ131159:DFK131159 DPF131159:DPG131159 DZB131159:DZC131159 EIX131159:EIY131159 EST131159:ESU131159 FCP131159:FCQ131159 FML131159:FMM131159 FWH131159:FWI131159 GGD131159:GGE131159 GPZ131159:GQA131159 GZV131159:GZW131159 HJR131159:HJS131159 HTN131159:HTO131159 IDJ131159:IDK131159 INF131159:ING131159 IXB131159:IXC131159 JGX131159:JGY131159 JQT131159:JQU131159 KAP131159:KAQ131159 KKL131159:KKM131159 KUH131159:KUI131159 LED131159:LEE131159 LNZ131159:LOA131159 LXV131159:LXW131159 MHR131159:MHS131159 MRN131159:MRO131159 NBJ131159:NBK131159 NLF131159:NLG131159 NVB131159:NVC131159 OEX131159:OEY131159 OOT131159:OOU131159 OYP131159:OYQ131159 PIL131159:PIM131159 PSH131159:PSI131159 QCD131159:QCE131159 QLZ131159:QMA131159 QVV131159:QVW131159 RFR131159:RFS131159 RPN131159:RPO131159 RZJ131159:RZK131159 SJF131159:SJG131159 STB131159:STC131159 TCX131159:TCY131159 TMT131159:TMU131159 TWP131159:TWQ131159 UGL131159:UGM131159 UQH131159:UQI131159 VAD131159:VAE131159 VJZ131159:VKA131159 VTV131159:VTW131159 WDR131159:WDS131159 WNN131159:WNO131159 WXJ131159:WXK131159 BB196695:BC196695 KX196695:KY196695 UT196695:UU196695 AEP196695:AEQ196695 AOL196695:AOM196695 AYH196695:AYI196695 BID196695:BIE196695 BRZ196695:BSA196695 CBV196695:CBW196695 CLR196695:CLS196695 CVN196695:CVO196695 DFJ196695:DFK196695 DPF196695:DPG196695 DZB196695:DZC196695 EIX196695:EIY196695 EST196695:ESU196695 FCP196695:FCQ196695 FML196695:FMM196695 FWH196695:FWI196695 GGD196695:GGE196695 GPZ196695:GQA196695 GZV196695:GZW196695 HJR196695:HJS196695 HTN196695:HTO196695 IDJ196695:IDK196695 INF196695:ING196695 IXB196695:IXC196695 JGX196695:JGY196695 JQT196695:JQU196695 KAP196695:KAQ196695 KKL196695:KKM196695 KUH196695:KUI196695 LED196695:LEE196695 LNZ196695:LOA196695 LXV196695:LXW196695 MHR196695:MHS196695 MRN196695:MRO196695 NBJ196695:NBK196695 NLF196695:NLG196695 NVB196695:NVC196695 OEX196695:OEY196695 OOT196695:OOU196695 OYP196695:OYQ196695 PIL196695:PIM196695 PSH196695:PSI196695 QCD196695:QCE196695 QLZ196695:QMA196695 QVV196695:QVW196695 RFR196695:RFS196695 RPN196695:RPO196695 RZJ196695:RZK196695 SJF196695:SJG196695 STB196695:STC196695 TCX196695:TCY196695 TMT196695:TMU196695 TWP196695:TWQ196695 UGL196695:UGM196695 UQH196695:UQI196695 VAD196695:VAE196695 VJZ196695:VKA196695 VTV196695:VTW196695 WDR196695:WDS196695 WNN196695:WNO196695 WXJ196695:WXK196695 BB262231:BC262231 KX262231:KY262231 UT262231:UU262231 AEP262231:AEQ262231 AOL262231:AOM262231 AYH262231:AYI262231 BID262231:BIE262231 BRZ262231:BSA262231 CBV262231:CBW262231 CLR262231:CLS262231 CVN262231:CVO262231 DFJ262231:DFK262231 DPF262231:DPG262231 DZB262231:DZC262231 EIX262231:EIY262231 EST262231:ESU262231 FCP262231:FCQ262231 FML262231:FMM262231 FWH262231:FWI262231 GGD262231:GGE262231 GPZ262231:GQA262231 GZV262231:GZW262231 HJR262231:HJS262231 HTN262231:HTO262231 IDJ262231:IDK262231 INF262231:ING262231 IXB262231:IXC262231 JGX262231:JGY262231 JQT262231:JQU262231 KAP262231:KAQ262231 KKL262231:KKM262231 KUH262231:KUI262231 LED262231:LEE262231 LNZ262231:LOA262231 LXV262231:LXW262231 MHR262231:MHS262231 MRN262231:MRO262231 NBJ262231:NBK262231 NLF262231:NLG262231 NVB262231:NVC262231 OEX262231:OEY262231 OOT262231:OOU262231 OYP262231:OYQ262231 PIL262231:PIM262231 PSH262231:PSI262231 QCD262231:QCE262231 QLZ262231:QMA262231 QVV262231:QVW262231 RFR262231:RFS262231 RPN262231:RPO262231 RZJ262231:RZK262231 SJF262231:SJG262231 STB262231:STC262231 TCX262231:TCY262231 TMT262231:TMU262231 TWP262231:TWQ262231 UGL262231:UGM262231 UQH262231:UQI262231 VAD262231:VAE262231 VJZ262231:VKA262231 VTV262231:VTW262231 WDR262231:WDS262231 WNN262231:WNO262231 WXJ262231:WXK262231 BB327767:BC327767 KX327767:KY327767 UT327767:UU327767 AEP327767:AEQ327767 AOL327767:AOM327767 AYH327767:AYI327767 BID327767:BIE327767 BRZ327767:BSA327767 CBV327767:CBW327767 CLR327767:CLS327767 CVN327767:CVO327767 DFJ327767:DFK327767 DPF327767:DPG327767 DZB327767:DZC327767 EIX327767:EIY327767 EST327767:ESU327767 FCP327767:FCQ327767 FML327767:FMM327767 FWH327767:FWI327767 GGD327767:GGE327767 GPZ327767:GQA327767 GZV327767:GZW327767 HJR327767:HJS327767 HTN327767:HTO327767 IDJ327767:IDK327767 INF327767:ING327767 IXB327767:IXC327767 JGX327767:JGY327767 JQT327767:JQU327767 KAP327767:KAQ327767 KKL327767:KKM327767 KUH327767:KUI327767 LED327767:LEE327767 LNZ327767:LOA327767 LXV327767:LXW327767 MHR327767:MHS327767 MRN327767:MRO327767 NBJ327767:NBK327767 NLF327767:NLG327767 NVB327767:NVC327767 OEX327767:OEY327767 OOT327767:OOU327767 OYP327767:OYQ327767 PIL327767:PIM327767 PSH327767:PSI327767 QCD327767:QCE327767 QLZ327767:QMA327767 QVV327767:QVW327767 RFR327767:RFS327767 RPN327767:RPO327767 RZJ327767:RZK327767 SJF327767:SJG327767 STB327767:STC327767 TCX327767:TCY327767 TMT327767:TMU327767 TWP327767:TWQ327767 UGL327767:UGM327767 UQH327767:UQI327767 VAD327767:VAE327767 VJZ327767:VKA327767 VTV327767:VTW327767 WDR327767:WDS327767 WNN327767:WNO327767 WXJ327767:WXK327767 BB393303:BC393303 KX393303:KY393303 UT393303:UU393303 AEP393303:AEQ393303 AOL393303:AOM393303 AYH393303:AYI393303 BID393303:BIE393303 BRZ393303:BSA393303 CBV393303:CBW393303 CLR393303:CLS393303 CVN393303:CVO393303 DFJ393303:DFK393303 DPF393303:DPG393303 DZB393303:DZC393303 EIX393303:EIY393303 EST393303:ESU393303 FCP393303:FCQ393303 FML393303:FMM393303 FWH393303:FWI393303 GGD393303:GGE393303 GPZ393303:GQA393303 GZV393303:GZW393303 HJR393303:HJS393303 HTN393303:HTO393303 IDJ393303:IDK393303 INF393303:ING393303 IXB393303:IXC393303 JGX393303:JGY393303 JQT393303:JQU393303 KAP393303:KAQ393303 KKL393303:KKM393303 KUH393303:KUI393303 LED393303:LEE393303 LNZ393303:LOA393303 LXV393303:LXW393303 MHR393303:MHS393303 MRN393303:MRO393303 NBJ393303:NBK393303 NLF393303:NLG393303 NVB393303:NVC393303 OEX393303:OEY393303 OOT393303:OOU393303 OYP393303:OYQ393303 PIL393303:PIM393303 PSH393303:PSI393303 QCD393303:QCE393303 QLZ393303:QMA393303 QVV393303:QVW393303 RFR393303:RFS393303 RPN393303:RPO393303 RZJ393303:RZK393303 SJF393303:SJG393303 STB393303:STC393303 TCX393303:TCY393303 TMT393303:TMU393303 TWP393303:TWQ393303 UGL393303:UGM393303 UQH393303:UQI393303 VAD393303:VAE393303 VJZ393303:VKA393303 VTV393303:VTW393303 WDR393303:WDS393303 WNN393303:WNO393303 WXJ393303:WXK393303 BB458839:BC458839 KX458839:KY458839 UT458839:UU458839 AEP458839:AEQ458839 AOL458839:AOM458839 AYH458839:AYI458839 BID458839:BIE458839 BRZ458839:BSA458839 CBV458839:CBW458839 CLR458839:CLS458839 CVN458839:CVO458839 DFJ458839:DFK458839 DPF458839:DPG458839 DZB458839:DZC458839 EIX458839:EIY458839 EST458839:ESU458839 FCP458839:FCQ458839 FML458839:FMM458839 FWH458839:FWI458839 GGD458839:GGE458839 GPZ458839:GQA458839 GZV458839:GZW458839 HJR458839:HJS458839 HTN458839:HTO458839 IDJ458839:IDK458839 INF458839:ING458839 IXB458839:IXC458839 JGX458839:JGY458839 JQT458839:JQU458839 KAP458839:KAQ458839 KKL458839:KKM458839 KUH458839:KUI458839 LED458839:LEE458839 LNZ458839:LOA458839 LXV458839:LXW458839 MHR458839:MHS458839 MRN458839:MRO458839 NBJ458839:NBK458839 NLF458839:NLG458839 NVB458839:NVC458839 OEX458839:OEY458839 OOT458839:OOU458839 OYP458839:OYQ458839 PIL458839:PIM458839 PSH458839:PSI458839 QCD458839:QCE458839 QLZ458839:QMA458839 QVV458839:QVW458839 RFR458839:RFS458839 RPN458839:RPO458839 RZJ458839:RZK458839 SJF458839:SJG458839 STB458839:STC458839 TCX458839:TCY458839 TMT458839:TMU458839 TWP458839:TWQ458839 UGL458839:UGM458839 UQH458839:UQI458839 VAD458839:VAE458839 VJZ458839:VKA458839 VTV458839:VTW458839 WDR458839:WDS458839 WNN458839:WNO458839 WXJ458839:WXK458839 BB524375:BC524375 KX524375:KY524375 UT524375:UU524375 AEP524375:AEQ524375 AOL524375:AOM524375 AYH524375:AYI524375 BID524375:BIE524375 BRZ524375:BSA524375 CBV524375:CBW524375 CLR524375:CLS524375 CVN524375:CVO524375 DFJ524375:DFK524375 DPF524375:DPG524375 DZB524375:DZC524375 EIX524375:EIY524375 EST524375:ESU524375 FCP524375:FCQ524375 FML524375:FMM524375 FWH524375:FWI524375 GGD524375:GGE524375 GPZ524375:GQA524375 GZV524375:GZW524375 HJR524375:HJS524375 HTN524375:HTO524375 IDJ524375:IDK524375 INF524375:ING524375 IXB524375:IXC524375 JGX524375:JGY524375 JQT524375:JQU524375 KAP524375:KAQ524375 KKL524375:KKM524375 KUH524375:KUI524375 LED524375:LEE524375 LNZ524375:LOA524375 LXV524375:LXW524375 MHR524375:MHS524375 MRN524375:MRO524375 NBJ524375:NBK524375 NLF524375:NLG524375 NVB524375:NVC524375 OEX524375:OEY524375 OOT524375:OOU524375 OYP524375:OYQ524375 PIL524375:PIM524375 PSH524375:PSI524375 QCD524375:QCE524375 QLZ524375:QMA524375 QVV524375:QVW524375 RFR524375:RFS524375 RPN524375:RPO524375 RZJ524375:RZK524375 SJF524375:SJG524375 STB524375:STC524375 TCX524375:TCY524375 TMT524375:TMU524375 TWP524375:TWQ524375 UGL524375:UGM524375 UQH524375:UQI524375 VAD524375:VAE524375 VJZ524375:VKA524375 VTV524375:VTW524375 WDR524375:WDS524375 WNN524375:WNO524375 WXJ524375:WXK524375 BB589911:BC589911 KX589911:KY589911 UT589911:UU589911 AEP589911:AEQ589911 AOL589911:AOM589911 AYH589911:AYI589911 BID589911:BIE589911 BRZ589911:BSA589911 CBV589911:CBW589911 CLR589911:CLS589911 CVN589911:CVO589911 DFJ589911:DFK589911 DPF589911:DPG589911 DZB589911:DZC589911 EIX589911:EIY589911 EST589911:ESU589911 FCP589911:FCQ589911 FML589911:FMM589911 FWH589911:FWI589911 GGD589911:GGE589911 GPZ589911:GQA589911 GZV589911:GZW589911 HJR589911:HJS589911 HTN589911:HTO589911 IDJ589911:IDK589911 INF589911:ING589911 IXB589911:IXC589911 JGX589911:JGY589911 JQT589911:JQU589911 KAP589911:KAQ589911 KKL589911:KKM589911 KUH589911:KUI589911 LED589911:LEE589911 LNZ589911:LOA589911 LXV589911:LXW589911 MHR589911:MHS589911 MRN589911:MRO589911 NBJ589911:NBK589911 NLF589911:NLG589911 NVB589911:NVC589911 OEX589911:OEY589911 OOT589911:OOU589911 OYP589911:OYQ589911 PIL589911:PIM589911 PSH589911:PSI589911 QCD589911:QCE589911 QLZ589911:QMA589911 QVV589911:QVW589911 RFR589911:RFS589911 RPN589911:RPO589911 RZJ589911:RZK589911 SJF589911:SJG589911 STB589911:STC589911 TCX589911:TCY589911 TMT589911:TMU589911 TWP589911:TWQ589911 UGL589911:UGM589911 UQH589911:UQI589911 VAD589911:VAE589911 VJZ589911:VKA589911 VTV589911:VTW589911 WDR589911:WDS589911 WNN589911:WNO589911 WXJ589911:WXK589911 BB655447:BC655447 KX655447:KY655447 UT655447:UU655447 AEP655447:AEQ655447 AOL655447:AOM655447 AYH655447:AYI655447 BID655447:BIE655447 BRZ655447:BSA655447 CBV655447:CBW655447 CLR655447:CLS655447 CVN655447:CVO655447 DFJ655447:DFK655447 DPF655447:DPG655447 DZB655447:DZC655447 EIX655447:EIY655447 EST655447:ESU655447 FCP655447:FCQ655447 FML655447:FMM655447 FWH655447:FWI655447 GGD655447:GGE655447 GPZ655447:GQA655447 GZV655447:GZW655447 HJR655447:HJS655447 HTN655447:HTO655447 IDJ655447:IDK655447 INF655447:ING655447 IXB655447:IXC655447 JGX655447:JGY655447 JQT655447:JQU655447 KAP655447:KAQ655447 KKL655447:KKM655447 KUH655447:KUI655447 LED655447:LEE655447 LNZ655447:LOA655447 LXV655447:LXW655447 MHR655447:MHS655447 MRN655447:MRO655447 NBJ655447:NBK655447 NLF655447:NLG655447 NVB655447:NVC655447 OEX655447:OEY655447 OOT655447:OOU655447 OYP655447:OYQ655447 PIL655447:PIM655447 PSH655447:PSI655447 QCD655447:QCE655447 QLZ655447:QMA655447 QVV655447:QVW655447 RFR655447:RFS655447 RPN655447:RPO655447 RZJ655447:RZK655447 SJF655447:SJG655447 STB655447:STC655447 TCX655447:TCY655447 TMT655447:TMU655447 TWP655447:TWQ655447 UGL655447:UGM655447 UQH655447:UQI655447 VAD655447:VAE655447 VJZ655447:VKA655447 VTV655447:VTW655447 WDR655447:WDS655447 WNN655447:WNO655447 WXJ655447:WXK655447 BB720983:BC720983 KX720983:KY720983 UT720983:UU720983 AEP720983:AEQ720983 AOL720983:AOM720983 AYH720983:AYI720983 BID720983:BIE720983 BRZ720983:BSA720983 CBV720983:CBW720983 CLR720983:CLS720983 CVN720983:CVO720983 DFJ720983:DFK720983 DPF720983:DPG720983 DZB720983:DZC720983 EIX720983:EIY720983 EST720983:ESU720983 FCP720983:FCQ720983 FML720983:FMM720983 FWH720983:FWI720983 GGD720983:GGE720983 GPZ720983:GQA720983 GZV720983:GZW720983 HJR720983:HJS720983 HTN720983:HTO720983 IDJ720983:IDK720983 INF720983:ING720983 IXB720983:IXC720983 JGX720983:JGY720983 JQT720983:JQU720983 KAP720983:KAQ720983 KKL720983:KKM720983 KUH720983:KUI720983 LED720983:LEE720983 LNZ720983:LOA720983 LXV720983:LXW720983 MHR720983:MHS720983 MRN720983:MRO720983 NBJ720983:NBK720983 NLF720983:NLG720983 NVB720983:NVC720983 OEX720983:OEY720983 OOT720983:OOU720983 OYP720983:OYQ720983 PIL720983:PIM720983 PSH720983:PSI720983 QCD720983:QCE720983 QLZ720983:QMA720983 QVV720983:QVW720983 RFR720983:RFS720983 RPN720983:RPO720983 RZJ720983:RZK720983 SJF720983:SJG720983 STB720983:STC720983 TCX720983:TCY720983 TMT720983:TMU720983 TWP720983:TWQ720983 UGL720983:UGM720983 UQH720983:UQI720983 VAD720983:VAE720983 VJZ720983:VKA720983 VTV720983:VTW720983 WDR720983:WDS720983 WNN720983:WNO720983 WXJ720983:WXK720983 BB786519:BC786519 KX786519:KY786519 UT786519:UU786519 AEP786519:AEQ786519 AOL786519:AOM786519 AYH786519:AYI786519 BID786519:BIE786519 BRZ786519:BSA786519 CBV786519:CBW786519 CLR786519:CLS786519 CVN786519:CVO786519 DFJ786519:DFK786519 DPF786519:DPG786519 DZB786519:DZC786519 EIX786519:EIY786519 EST786519:ESU786519 FCP786519:FCQ786519 FML786519:FMM786519 FWH786519:FWI786519 GGD786519:GGE786519 GPZ786519:GQA786519 GZV786519:GZW786519 HJR786519:HJS786519 HTN786519:HTO786519 IDJ786519:IDK786519 INF786519:ING786519 IXB786519:IXC786519 JGX786519:JGY786519 JQT786519:JQU786519 KAP786519:KAQ786519 KKL786519:KKM786519 KUH786519:KUI786519 LED786519:LEE786519 LNZ786519:LOA786519 LXV786519:LXW786519 MHR786519:MHS786519 MRN786519:MRO786519 NBJ786519:NBK786519 NLF786519:NLG786519 NVB786519:NVC786519 OEX786519:OEY786519 OOT786519:OOU786519 OYP786519:OYQ786519 PIL786519:PIM786519 PSH786519:PSI786519 QCD786519:QCE786519 QLZ786519:QMA786519 QVV786519:QVW786519 RFR786519:RFS786519 RPN786519:RPO786519 RZJ786519:RZK786519 SJF786519:SJG786519 STB786519:STC786519 TCX786519:TCY786519 TMT786519:TMU786519 TWP786519:TWQ786519 UGL786519:UGM786519 UQH786519:UQI786519 VAD786519:VAE786519 VJZ786519:VKA786519 VTV786519:VTW786519 WDR786519:WDS786519 WNN786519:WNO786519 WXJ786519:WXK786519 BB852055:BC852055 KX852055:KY852055 UT852055:UU852055 AEP852055:AEQ852055 AOL852055:AOM852055 AYH852055:AYI852055 BID852055:BIE852055 BRZ852055:BSA852055 CBV852055:CBW852055 CLR852055:CLS852055 CVN852055:CVO852055 DFJ852055:DFK852055 DPF852055:DPG852055 DZB852055:DZC852055 EIX852055:EIY852055 EST852055:ESU852055 FCP852055:FCQ852055 FML852055:FMM852055 FWH852055:FWI852055 GGD852055:GGE852055 GPZ852055:GQA852055 GZV852055:GZW852055 HJR852055:HJS852055 HTN852055:HTO852055 IDJ852055:IDK852055 INF852055:ING852055 IXB852055:IXC852055 JGX852055:JGY852055 JQT852055:JQU852055 KAP852055:KAQ852055 KKL852055:KKM852055 KUH852055:KUI852055 LED852055:LEE852055 LNZ852055:LOA852055 LXV852055:LXW852055 MHR852055:MHS852055 MRN852055:MRO852055 NBJ852055:NBK852055 NLF852055:NLG852055 NVB852055:NVC852055 OEX852055:OEY852055 OOT852055:OOU852055 OYP852055:OYQ852055 PIL852055:PIM852055 PSH852055:PSI852055 QCD852055:QCE852055 QLZ852055:QMA852055 QVV852055:QVW852055 RFR852055:RFS852055 RPN852055:RPO852055 RZJ852055:RZK852055 SJF852055:SJG852055 STB852055:STC852055 TCX852055:TCY852055 TMT852055:TMU852055 TWP852055:TWQ852055 UGL852055:UGM852055 UQH852055:UQI852055 VAD852055:VAE852055 VJZ852055:VKA852055 VTV852055:VTW852055 WDR852055:WDS852055 WNN852055:WNO852055 WXJ852055:WXK852055 BB917591:BC917591 KX917591:KY917591 UT917591:UU917591 AEP917591:AEQ917591 AOL917591:AOM917591 AYH917591:AYI917591 BID917591:BIE917591 BRZ917591:BSA917591 CBV917591:CBW917591 CLR917591:CLS917591 CVN917591:CVO917591 DFJ917591:DFK917591 DPF917591:DPG917591 DZB917591:DZC917591 EIX917591:EIY917591 EST917591:ESU917591 FCP917591:FCQ917591 FML917591:FMM917591 FWH917591:FWI917591 GGD917591:GGE917591 GPZ917591:GQA917591 GZV917591:GZW917591 HJR917591:HJS917591 HTN917591:HTO917591 IDJ917591:IDK917591 INF917591:ING917591 IXB917591:IXC917591 JGX917591:JGY917591 JQT917591:JQU917591 KAP917591:KAQ917591 KKL917591:KKM917591 KUH917591:KUI917591 LED917591:LEE917591 LNZ917591:LOA917591 LXV917591:LXW917591 MHR917591:MHS917591 MRN917591:MRO917591 NBJ917591:NBK917591 NLF917591:NLG917591 NVB917591:NVC917591 OEX917591:OEY917591 OOT917591:OOU917591 OYP917591:OYQ917591 PIL917591:PIM917591 PSH917591:PSI917591 QCD917591:QCE917591 QLZ917591:QMA917591 QVV917591:QVW917591 RFR917591:RFS917591 RPN917591:RPO917591 RZJ917591:RZK917591 SJF917591:SJG917591 STB917591:STC917591 TCX917591:TCY917591 TMT917591:TMU917591 TWP917591:TWQ917591 UGL917591:UGM917591 UQH917591:UQI917591 VAD917591:VAE917591 VJZ917591:VKA917591 VTV917591:VTW917591 WDR917591:WDS917591 WNN917591:WNO917591 WXJ917591:WXK917591 BB983127:BC983127 KX983127:KY983127 UT983127:UU983127 AEP983127:AEQ983127 AOL983127:AOM983127 AYH983127:AYI983127 BID983127:BIE983127 BRZ983127:BSA983127 CBV983127:CBW983127 CLR983127:CLS983127 CVN983127:CVO983127 DFJ983127:DFK983127 DPF983127:DPG983127 DZB983127:DZC983127 EIX983127:EIY983127 EST983127:ESU983127 FCP983127:FCQ983127 FML983127:FMM983127 FWH983127:FWI983127 GGD983127:GGE983127 GPZ983127:GQA983127 GZV983127:GZW983127 HJR983127:HJS983127 HTN983127:HTO983127 IDJ983127:IDK983127 INF983127:ING983127 IXB983127:IXC983127 JGX983127:JGY983127 JQT983127:JQU983127 KAP983127:KAQ983127 KKL983127:KKM983127 KUH983127:KUI983127 LED983127:LEE983127 LNZ983127:LOA983127 LXV983127:LXW983127 MHR983127:MHS983127 MRN983127:MRO983127 NBJ983127:NBK983127 NLF983127:NLG983127 NVB983127:NVC983127 OEX983127:OEY983127 OOT983127:OOU983127 OYP983127:OYQ983127 PIL983127:PIM983127 PSH983127:PSI983127 QCD983127:QCE983127 QLZ983127:QMA983127 QVV983127:QVW983127 RFR983127:RFS983127 RPN983127:RPO983127 RZJ983127:RZK983127 SJF983127:SJG983127 STB983127:STC983127 TCX983127:TCY983127 TMT983127:TMU983127 TWP983127:TWQ983127 UGL983127:UGM983127 UQH983127:UQI983127 VAD983127:VAE983127 VJZ983127:VKA983127 VTV983127:VTW983127 WDR983127:WDS983127 WNN983127:WNO983127 WXJ983127:WXK983127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B586-8B11-4DD8-AE5C-F67DF8FE87CE}">
  <sheetPr codeName="Sheet17"/>
  <dimension ref="A1:AO166"/>
  <sheetViews>
    <sheetView view="pageBreakPreview" zoomScale="85" zoomScaleNormal="85" zoomScaleSheetLayoutView="85" workbookViewId="0">
      <selection sqref="A1:AN2"/>
    </sheetView>
  </sheetViews>
  <sheetFormatPr defaultColWidth="9" defaultRowHeight="13" x14ac:dyDescent="0.2"/>
  <cols>
    <col min="1" max="1" width="0.81640625" style="182" customWidth="1"/>
    <col min="2" max="2" width="2.81640625" style="182" customWidth="1"/>
    <col min="3" max="3" width="8.453125" style="182" customWidth="1"/>
    <col min="4" max="4" width="3.81640625" style="182" customWidth="1"/>
    <col min="5" max="5" width="4.453125" style="182" customWidth="1"/>
    <col min="6" max="6" width="8.6328125" style="182" customWidth="1"/>
    <col min="7" max="7" width="6" style="182" customWidth="1"/>
    <col min="8" max="8" width="2.453125" style="182" customWidth="1"/>
    <col min="9" max="9" width="3.1796875" style="182" customWidth="1"/>
    <col min="10" max="10" width="6.90625" style="182" customWidth="1"/>
    <col min="11" max="12" width="3.81640625" style="182" customWidth="1"/>
    <col min="13" max="13" width="6.90625" style="182" customWidth="1"/>
    <col min="14" max="14" width="4.453125" style="182" bestFit="1" customWidth="1"/>
    <col min="15" max="15" width="3" style="182" customWidth="1"/>
    <col min="16" max="16" width="3.81640625" style="182" customWidth="1"/>
    <col min="17" max="17" width="3.08984375" style="182" customWidth="1"/>
    <col min="18" max="19" width="4" style="182" customWidth="1"/>
    <col min="20" max="35" width="3.81640625" style="182" customWidth="1"/>
    <col min="36" max="36" width="3.36328125" style="182" customWidth="1"/>
    <col min="37" max="39" width="3.81640625" style="182" customWidth="1"/>
    <col min="40" max="40" width="0.90625" style="182" customWidth="1"/>
    <col min="41" max="41" width="5.453125" style="182" bestFit="1" customWidth="1"/>
    <col min="42" max="16384" width="9" style="182"/>
  </cols>
  <sheetData>
    <row r="1" spans="1:41" ht="13.5" customHeight="1" x14ac:dyDescent="0.2">
      <c r="A1" s="1622" t="s">
        <v>246</v>
      </c>
      <c r="B1" s="1622"/>
      <c r="C1" s="1622"/>
      <c r="D1" s="1622"/>
      <c r="E1" s="1622"/>
      <c r="F1" s="1622"/>
      <c r="G1" s="1622"/>
      <c r="H1" s="1622"/>
      <c r="I1" s="1622"/>
      <c r="J1" s="1622"/>
      <c r="K1" s="1622"/>
      <c r="L1" s="1622"/>
      <c r="M1" s="1622"/>
      <c r="N1" s="1622"/>
      <c r="O1" s="1622"/>
      <c r="P1" s="1622"/>
      <c r="Q1" s="1622"/>
      <c r="R1" s="1622"/>
      <c r="S1" s="1622"/>
      <c r="T1" s="1622"/>
      <c r="U1" s="1622"/>
      <c r="V1" s="1622"/>
      <c r="W1" s="1622"/>
      <c r="X1" s="1622"/>
      <c r="Y1" s="1622"/>
      <c r="Z1" s="1622"/>
      <c r="AA1" s="1622"/>
      <c r="AB1" s="1622"/>
      <c r="AC1" s="1622"/>
      <c r="AD1" s="1622"/>
      <c r="AE1" s="1622"/>
      <c r="AF1" s="1622"/>
      <c r="AG1" s="1622"/>
      <c r="AH1" s="1622"/>
      <c r="AI1" s="1622"/>
      <c r="AJ1" s="1622"/>
      <c r="AK1" s="1622"/>
      <c r="AL1" s="1622"/>
      <c r="AM1" s="1622"/>
      <c r="AN1" s="1622"/>
      <c r="AO1" s="181"/>
    </row>
    <row r="2" spans="1:41" ht="13.5" customHeight="1" x14ac:dyDescent="0.2">
      <c r="A2" s="1622"/>
      <c r="B2" s="1622"/>
      <c r="C2" s="1622"/>
      <c r="D2" s="1622"/>
      <c r="E2" s="1622"/>
      <c r="F2" s="1622"/>
      <c r="G2" s="1622"/>
      <c r="H2" s="1622"/>
      <c r="I2" s="1622"/>
      <c r="J2" s="1622"/>
      <c r="K2" s="1622"/>
      <c r="L2" s="1622"/>
      <c r="M2" s="1622"/>
      <c r="N2" s="1622"/>
      <c r="O2" s="1622"/>
      <c r="P2" s="1622"/>
      <c r="Q2" s="1622"/>
      <c r="R2" s="1622"/>
      <c r="S2" s="1622"/>
      <c r="T2" s="1622"/>
      <c r="U2" s="1622"/>
      <c r="V2" s="1622"/>
      <c r="W2" s="1622"/>
      <c r="X2" s="1622"/>
      <c r="Y2" s="1622"/>
      <c r="Z2" s="1622"/>
      <c r="AA2" s="1622"/>
      <c r="AB2" s="1622"/>
      <c r="AC2" s="1622"/>
      <c r="AD2" s="1622"/>
      <c r="AE2" s="1622"/>
      <c r="AF2" s="1622"/>
      <c r="AG2" s="1622"/>
      <c r="AH2" s="1622"/>
      <c r="AI2" s="1622"/>
      <c r="AJ2" s="1622"/>
      <c r="AK2" s="1622"/>
      <c r="AL2" s="1622"/>
      <c r="AM2" s="1622"/>
      <c r="AN2" s="1622"/>
      <c r="AO2" s="181"/>
    </row>
    <row r="3" spans="1:41" ht="3" customHeight="1" x14ac:dyDescent="0.2">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row>
    <row r="4" spans="1:41" s="191" customFormat="1" ht="24.75" customHeight="1" x14ac:dyDescent="0.2">
      <c r="A4" s="184"/>
      <c r="B4" s="1623" t="s">
        <v>247</v>
      </c>
      <c r="C4" s="1623"/>
      <c r="D4" s="185" t="s">
        <v>248</v>
      </c>
      <c r="E4" s="185"/>
      <c r="F4" s="185"/>
      <c r="G4" s="186"/>
      <c r="H4" s="186"/>
      <c r="I4" s="187"/>
      <c r="J4" s="188"/>
      <c r="K4" s="188"/>
      <c r="L4" s="188"/>
      <c r="M4" s="188"/>
      <c r="N4" s="188"/>
      <c r="O4" s="188"/>
      <c r="P4" s="188"/>
      <c r="Q4" s="188"/>
      <c r="R4" s="188"/>
      <c r="S4" s="188"/>
      <c r="T4" s="189"/>
      <c r="U4" s="189"/>
      <c r="V4" s="189"/>
      <c r="W4" s="190"/>
      <c r="X4" s="190"/>
      <c r="Y4" s="190"/>
      <c r="Z4" s="190"/>
      <c r="AA4" s="190"/>
      <c r="AB4" s="190"/>
      <c r="AC4" s="190"/>
      <c r="AD4" s="190"/>
      <c r="AE4" s="190"/>
      <c r="AF4" s="190"/>
      <c r="AG4" s="190"/>
      <c r="AH4" s="190"/>
      <c r="AI4" s="190"/>
      <c r="AJ4" s="190"/>
      <c r="AK4" s="190"/>
      <c r="AL4" s="190"/>
      <c r="AM4" s="190"/>
      <c r="AN4" s="184"/>
    </row>
    <row r="5" spans="1:41" s="181" customFormat="1" ht="8.25" customHeight="1" x14ac:dyDescent="0.2">
      <c r="B5" s="192"/>
      <c r="C5" s="192"/>
      <c r="E5" s="193"/>
      <c r="F5" s="193"/>
      <c r="G5" s="193"/>
      <c r="H5" s="193"/>
      <c r="I5" s="193"/>
      <c r="J5" s="193"/>
      <c r="K5" s="194"/>
      <c r="L5" s="195"/>
      <c r="M5" s="195"/>
      <c r="N5" s="195"/>
      <c r="O5" s="195"/>
      <c r="P5" s="195"/>
      <c r="Q5" s="195"/>
      <c r="R5" s="195"/>
      <c r="S5" s="195"/>
      <c r="T5" s="195"/>
      <c r="U5" s="195"/>
      <c r="V5" s="196"/>
      <c r="W5" s="197"/>
      <c r="X5" s="198"/>
      <c r="Y5" s="192"/>
      <c r="Z5" s="192"/>
      <c r="AA5" s="192"/>
      <c r="AB5" s="192"/>
      <c r="AC5" s="192"/>
      <c r="AD5" s="192"/>
      <c r="AE5" s="192"/>
      <c r="AF5" s="192"/>
      <c r="AG5" s="192"/>
      <c r="AH5" s="192"/>
      <c r="AI5" s="192"/>
      <c r="AJ5" s="192"/>
      <c r="AK5" s="192"/>
      <c r="AL5" s="192"/>
      <c r="AM5" s="192"/>
    </row>
    <row r="6" spans="1:41" s="181" customFormat="1" ht="19.5" customHeight="1" x14ac:dyDescent="0.2">
      <c r="B6" s="192"/>
      <c r="C6" s="192" t="s">
        <v>249</v>
      </c>
      <c r="D6" s="193"/>
      <c r="E6" s="193"/>
      <c r="F6" s="1613" t="str">
        <f>"令和"&amp;'記載例①～④'!$AO3&amp;"年度〇〇市一般会計予算"</f>
        <v>令和7年度〇〇市一般会計予算</v>
      </c>
      <c r="G6" s="1613"/>
      <c r="H6" s="1613"/>
      <c r="I6" s="1613"/>
      <c r="J6" s="1613"/>
      <c r="K6" s="1613"/>
      <c r="L6" s="195"/>
      <c r="M6" s="195"/>
      <c r="N6" s="195"/>
      <c r="O6" s="195"/>
      <c r="P6" s="195"/>
      <c r="Q6" s="195"/>
      <c r="R6" s="195"/>
      <c r="S6" s="1624" t="str">
        <f>"令和"&amp;'記載例①～④'!$AO3&amp;"年6月20日議決済"</f>
        <v>令和7年6月20日議決済</v>
      </c>
      <c r="T6" s="1625"/>
      <c r="U6" s="1625"/>
      <c r="V6" s="1625"/>
      <c r="W6" s="1625"/>
      <c r="X6" s="1625"/>
      <c r="Y6" s="1625"/>
      <c r="Z6" s="192"/>
      <c r="AA6" s="192"/>
      <c r="AB6" s="192"/>
      <c r="AC6" s="192"/>
      <c r="AD6" s="192"/>
      <c r="AE6" s="192"/>
      <c r="AF6" s="192"/>
      <c r="AG6" s="192"/>
      <c r="AH6" s="192"/>
      <c r="AI6" s="192"/>
      <c r="AJ6" s="192"/>
      <c r="AK6" s="192"/>
      <c r="AL6" s="192"/>
      <c r="AM6" s="192"/>
    </row>
    <row r="7" spans="1:41" s="181" customFormat="1" ht="24.75" customHeight="1" x14ac:dyDescent="0.2">
      <c r="B7" s="192"/>
      <c r="C7" s="192"/>
      <c r="D7" s="193"/>
      <c r="E7" s="193"/>
      <c r="F7" s="1626" t="s">
        <v>250</v>
      </c>
      <c r="G7" s="1626"/>
      <c r="H7" s="1626"/>
      <c r="I7" s="1626"/>
      <c r="J7" s="1627" t="s">
        <v>251</v>
      </c>
      <c r="K7" s="1627"/>
      <c r="L7" s="1627"/>
      <c r="M7" s="1627" t="s">
        <v>252</v>
      </c>
      <c r="N7" s="1627"/>
      <c r="O7" s="1627"/>
      <c r="P7" s="1627" t="s">
        <v>253</v>
      </c>
      <c r="Q7" s="1627"/>
      <c r="R7" s="1627"/>
      <c r="S7" s="1627"/>
      <c r="T7" s="1627"/>
      <c r="U7" s="1628" t="s">
        <v>254</v>
      </c>
      <c r="V7" s="1628"/>
      <c r="W7" s="1628"/>
      <c r="X7" s="1628"/>
      <c r="Y7" s="1628"/>
      <c r="Z7" s="192"/>
      <c r="AA7" s="192"/>
      <c r="AB7" s="192"/>
      <c r="AC7" s="192"/>
      <c r="AD7" s="192"/>
      <c r="AE7" s="192"/>
      <c r="AF7" s="192"/>
      <c r="AG7" s="192"/>
      <c r="AH7" s="192"/>
      <c r="AI7" s="192"/>
      <c r="AJ7" s="192"/>
      <c r="AK7" s="192"/>
      <c r="AL7" s="192"/>
      <c r="AM7" s="192"/>
    </row>
    <row r="8" spans="1:41" s="181" customFormat="1" ht="24.75" customHeight="1" x14ac:dyDescent="0.2">
      <c r="B8" s="192"/>
      <c r="C8" s="192"/>
      <c r="D8" s="193"/>
      <c r="E8" s="193"/>
      <c r="F8" s="1634" t="s">
        <v>255</v>
      </c>
      <c r="G8" s="1635"/>
      <c r="H8" s="1635"/>
      <c r="I8" s="1635"/>
      <c r="J8" s="1636" t="s">
        <v>256</v>
      </c>
      <c r="K8" s="1637"/>
      <c r="L8" s="1637"/>
      <c r="M8" s="1638" t="s">
        <v>257</v>
      </c>
      <c r="N8" s="1639"/>
      <c r="O8" s="1639"/>
      <c r="P8" s="1640" t="s">
        <v>258</v>
      </c>
      <c r="Q8" s="1641"/>
      <c r="R8" s="1641"/>
      <c r="S8" s="1641"/>
      <c r="T8" s="1641"/>
      <c r="U8" s="1642" t="s">
        <v>259</v>
      </c>
      <c r="V8" s="1643"/>
      <c r="W8" s="1643"/>
      <c r="X8" s="1643"/>
      <c r="Y8" s="1643"/>
      <c r="Z8" s="192"/>
      <c r="AA8" s="192"/>
      <c r="AB8" s="192"/>
      <c r="AC8" s="192"/>
      <c r="AD8" s="192"/>
      <c r="AE8" s="192"/>
      <c r="AF8" s="192"/>
      <c r="AG8" s="192"/>
      <c r="AH8" s="192"/>
      <c r="AI8" s="192"/>
      <c r="AJ8" s="192"/>
      <c r="AK8" s="192"/>
      <c r="AL8" s="192"/>
      <c r="AM8" s="192"/>
    </row>
    <row r="9" spans="1:41" s="181" customFormat="1" ht="14.25" customHeight="1" x14ac:dyDescent="0.2">
      <c r="B9" s="193"/>
      <c r="D9" s="193"/>
      <c r="E9" s="193"/>
      <c r="F9" s="1635"/>
      <c r="G9" s="1635"/>
      <c r="H9" s="1635"/>
      <c r="I9" s="1635"/>
      <c r="J9" s="1637"/>
      <c r="K9" s="1637"/>
      <c r="L9" s="1637"/>
      <c r="M9" s="1639"/>
      <c r="N9" s="1639"/>
      <c r="O9" s="1639"/>
      <c r="P9" s="1641"/>
      <c r="Q9" s="1641"/>
      <c r="R9" s="1641"/>
      <c r="S9" s="1641"/>
      <c r="T9" s="1641"/>
      <c r="U9" s="1643"/>
      <c r="V9" s="1643"/>
      <c r="W9" s="1643"/>
      <c r="X9" s="1643"/>
      <c r="Y9" s="1643"/>
      <c r="Z9" s="192"/>
      <c r="AA9" s="192"/>
      <c r="AB9" s="192"/>
      <c r="AC9" s="192"/>
      <c r="AD9" s="192"/>
      <c r="AE9" s="192"/>
      <c r="AF9" s="192"/>
      <c r="AG9" s="192"/>
      <c r="AH9" s="192"/>
      <c r="AI9" s="192"/>
      <c r="AJ9" s="192"/>
      <c r="AK9" s="192"/>
      <c r="AL9" s="192"/>
      <c r="AM9" s="192"/>
    </row>
    <row r="10" spans="1:41" ht="14.25" customHeight="1" x14ac:dyDescent="0.2">
      <c r="B10" s="193"/>
      <c r="C10" s="193"/>
      <c r="D10" s="193"/>
      <c r="E10" s="193"/>
      <c r="F10" s="1635"/>
      <c r="G10" s="1635"/>
      <c r="H10" s="1635"/>
      <c r="I10" s="1635"/>
      <c r="J10" s="1637"/>
      <c r="K10" s="1637"/>
      <c r="L10" s="1637"/>
      <c r="M10" s="1639"/>
      <c r="N10" s="1639"/>
      <c r="O10" s="1639"/>
      <c r="P10" s="1641"/>
      <c r="Q10" s="1641"/>
      <c r="R10" s="1641"/>
      <c r="S10" s="1641"/>
      <c r="T10" s="1641"/>
      <c r="U10" s="1643"/>
      <c r="V10" s="1643"/>
      <c r="W10" s="1643"/>
      <c r="X10" s="1643"/>
      <c r="Y10" s="1643"/>
      <c r="Z10" s="192"/>
      <c r="AA10" s="192"/>
      <c r="AB10" s="192"/>
      <c r="AC10" s="192"/>
      <c r="AD10" s="192"/>
      <c r="AE10" s="192"/>
      <c r="AF10" s="192"/>
      <c r="AG10" s="192"/>
      <c r="AH10" s="199"/>
      <c r="AI10" s="192"/>
      <c r="AJ10" s="192"/>
      <c r="AK10" s="192"/>
      <c r="AL10" s="192"/>
      <c r="AM10" s="192"/>
    </row>
    <row r="11" spans="1:41" ht="14.25" customHeight="1" x14ac:dyDescent="0.2">
      <c r="B11" s="193"/>
      <c r="C11" s="193"/>
      <c r="D11" s="193"/>
      <c r="E11" s="193"/>
      <c r="F11" s="1635"/>
      <c r="G11" s="1635"/>
      <c r="H11" s="1635"/>
      <c r="I11" s="1635"/>
      <c r="J11" s="1637"/>
      <c r="K11" s="1637"/>
      <c r="L11" s="1637"/>
      <c r="M11" s="1639"/>
      <c r="N11" s="1639"/>
      <c r="O11" s="1639"/>
      <c r="P11" s="1641"/>
      <c r="Q11" s="1641"/>
      <c r="R11" s="1641"/>
      <c r="S11" s="1641"/>
      <c r="T11" s="1641"/>
      <c r="U11" s="1643"/>
      <c r="V11" s="1643"/>
      <c r="W11" s="1643"/>
      <c r="X11" s="1643"/>
      <c r="Y11" s="1643"/>
      <c r="Z11" s="192"/>
      <c r="AA11" s="192"/>
      <c r="AB11" s="192"/>
      <c r="AC11" s="192"/>
      <c r="AD11" s="192"/>
      <c r="AE11" s="192"/>
      <c r="AF11" s="192"/>
      <c r="AG11" s="192"/>
      <c r="AH11" s="192"/>
      <c r="AI11" s="192"/>
      <c r="AJ11" s="192"/>
      <c r="AK11" s="192"/>
      <c r="AL11" s="192"/>
      <c r="AM11" s="192"/>
    </row>
    <row r="12" spans="1:41" ht="14.25" customHeight="1" x14ac:dyDescent="0.2">
      <c r="B12" s="193"/>
      <c r="C12" s="193"/>
      <c r="D12" s="193"/>
      <c r="E12" s="193"/>
      <c r="F12" s="1635"/>
      <c r="G12" s="1635"/>
      <c r="H12" s="1635"/>
      <c r="I12" s="1635"/>
      <c r="J12" s="1637"/>
      <c r="K12" s="1637"/>
      <c r="L12" s="1637"/>
      <c r="M12" s="1639"/>
      <c r="N12" s="1639"/>
      <c r="O12" s="1639"/>
      <c r="P12" s="1641"/>
      <c r="Q12" s="1641"/>
      <c r="R12" s="1641"/>
      <c r="S12" s="1641"/>
      <c r="T12" s="1641"/>
      <c r="U12" s="1643"/>
      <c r="V12" s="1643"/>
      <c r="W12" s="1643"/>
      <c r="X12" s="1643"/>
      <c r="Y12" s="1643"/>
      <c r="Z12" s="192"/>
      <c r="AA12" s="192"/>
      <c r="AB12" s="192"/>
      <c r="AC12" s="192"/>
      <c r="AD12" s="192"/>
      <c r="AE12" s="192"/>
      <c r="AF12" s="192"/>
      <c r="AG12" s="192"/>
      <c r="AH12" s="192"/>
      <c r="AI12" s="192"/>
      <c r="AJ12" s="192"/>
      <c r="AK12" s="192"/>
      <c r="AL12" s="192"/>
      <c r="AM12" s="192"/>
    </row>
    <row r="13" spans="1:41" ht="21" customHeight="1" x14ac:dyDescent="0.2">
      <c r="B13" s="193"/>
      <c r="C13" s="193"/>
      <c r="D13" s="193"/>
      <c r="E13" s="193"/>
      <c r="F13" s="1635"/>
      <c r="G13" s="1635"/>
      <c r="H13" s="1635"/>
      <c r="I13" s="1635"/>
      <c r="J13" s="1637"/>
      <c r="K13" s="1637"/>
      <c r="L13" s="1637"/>
      <c r="M13" s="1639"/>
      <c r="N13" s="1639"/>
      <c r="O13" s="1639"/>
      <c r="P13" s="1641"/>
      <c r="Q13" s="1641"/>
      <c r="R13" s="1641"/>
      <c r="S13" s="1641"/>
      <c r="T13" s="1641"/>
      <c r="U13" s="1643"/>
      <c r="V13" s="1643"/>
      <c r="W13" s="1643"/>
      <c r="X13" s="1643"/>
      <c r="Y13" s="1643"/>
      <c r="Z13" s="192"/>
      <c r="AA13" s="192"/>
      <c r="AB13" s="192"/>
      <c r="AC13" s="192"/>
      <c r="AD13" s="192"/>
      <c r="AE13" s="192"/>
      <c r="AF13" s="192"/>
      <c r="AG13" s="192"/>
      <c r="AH13" s="192"/>
      <c r="AI13" s="192"/>
      <c r="AJ13" s="192"/>
      <c r="AK13" s="192"/>
      <c r="AL13" s="192"/>
      <c r="AM13" s="192"/>
    </row>
    <row r="14" spans="1:41" ht="14.25" customHeight="1" x14ac:dyDescent="0.2">
      <c r="B14" s="193"/>
      <c r="C14" s="193"/>
      <c r="D14" s="193"/>
      <c r="E14" s="193"/>
      <c r="F14" s="193"/>
      <c r="G14" s="193"/>
      <c r="H14" s="193"/>
      <c r="I14" s="194"/>
      <c r="J14" s="195"/>
      <c r="K14" s="195"/>
      <c r="L14" s="195"/>
      <c r="M14" s="195"/>
      <c r="N14" s="195"/>
      <c r="O14" s="195"/>
      <c r="P14" s="195"/>
      <c r="Q14" s="195"/>
      <c r="R14" s="195"/>
      <c r="S14" s="195"/>
      <c r="T14" s="196"/>
      <c r="U14" s="198"/>
      <c r="V14" s="198"/>
      <c r="W14" s="192"/>
      <c r="X14" s="192"/>
      <c r="Y14" s="192"/>
      <c r="Z14" s="192"/>
      <c r="AA14" s="192"/>
      <c r="AB14" s="192"/>
      <c r="AC14" s="192"/>
      <c r="AD14" s="192"/>
      <c r="AE14" s="192"/>
      <c r="AF14" s="192"/>
      <c r="AG14" s="192"/>
      <c r="AH14" s="192"/>
      <c r="AI14" s="192"/>
      <c r="AJ14" s="192"/>
      <c r="AK14" s="192"/>
      <c r="AL14" s="192"/>
      <c r="AM14" s="192"/>
    </row>
    <row r="15" spans="1:41" s="200" customFormat="1" ht="19.5" customHeight="1" x14ac:dyDescent="0.2">
      <c r="B15" s="201"/>
      <c r="C15" s="201" t="s">
        <v>260</v>
      </c>
      <c r="D15" s="201"/>
      <c r="E15" s="201"/>
      <c r="F15" s="201"/>
      <c r="G15" s="201"/>
      <c r="H15" s="201"/>
      <c r="I15" s="202"/>
      <c r="J15" s="203"/>
      <c r="K15" s="203"/>
      <c r="L15" s="203"/>
      <c r="M15" s="203"/>
      <c r="N15" s="203"/>
      <c r="O15" s="203"/>
      <c r="P15" s="203"/>
      <c r="Q15" s="203"/>
      <c r="R15" s="203"/>
      <c r="S15" s="203"/>
      <c r="T15" s="198"/>
      <c r="U15" s="198"/>
      <c r="V15" s="198"/>
      <c r="W15" s="192"/>
      <c r="X15" s="192"/>
      <c r="Y15" s="192"/>
      <c r="Z15" s="192"/>
      <c r="AA15" s="192"/>
      <c r="AB15" s="192"/>
      <c r="AC15" s="192"/>
      <c r="AD15" s="192"/>
      <c r="AE15" s="192"/>
      <c r="AF15" s="192"/>
      <c r="AG15" s="192"/>
      <c r="AH15" s="192"/>
      <c r="AI15" s="192"/>
      <c r="AJ15" s="192"/>
      <c r="AK15" s="192"/>
      <c r="AL15" s="192"/>
      <c r="AM15" s="192"/>
    </row>
    <row r="16" spans="1:41" ht="3.75" customHeight="1" thickBot="1" x14ac:dyDescent="0.25">
      <c r="B16" s="204"/>
      <c r="C16" s="204"/>
      <c r="D16" s="204"/>
      <c r="E16" s="204"/>
      <c r="F16" s="204"/>
      <c r="G16" s="204"/>
      <c r="H16" s="204"/>
      <c r="I16" s="205"/>
      <c r="J16" s="206"/>
      <c r="K16" s="206"/>
      <c r="L16" s="206"/>
      <c r="M16" s="206"/>
      <c r="N16" s="206"/>
      <c r="O16" s="206"/>
      <c r="P16" s="206"/>
      <c r="Q16" s="206"/>
      <c r="R16" s="206"/>
      <c r="S16" s="206"/>
      <c r="T16" s="207"/>
      <c r="U16" s="208"/>
      <c r="V16" s="208"/>
      <c r="W16" s="209"/>
      <c r="X16" s="209"/>
      <c r="Y16" s="209"/>
      <c r="Z16" s="209"/>
      <c r="AA16" s="209"/>
      <c r="AB16" s="209"/>
      <c r="AC16" s="209"/>
      <c r="AD16" s="209"/>
      <c r="AE16" s="209"/>
      <c r="AF16" s="209"/>
      <c r="AG16" s="209"/>
      <c r="AH16" s="209"/>
      <c r="AI16" s="209"/>
      <c r="AJ16" s="209"/>
      <c r="AK16" s="209"/>
      <c r="AL16" s="209"/>
      <c r="AM16" s="209"/>
    </row>
    <row r="17" spans="1:41" ht="14.25" customHeight="1" thickTop="1" x14ac:dyDescent="0.2">
      <c r="B17" s="1614" t="s">
        <v>57</v>
      </c>
      <c r="C17" s="1615"/>
      <c r="D17" s="1619" t="s">
        <v>6</v>
      </c>
      <c r="E17" s="1620"/>
      <c r="F17" s="1619" t="str">
        <f>"令和"&amp;'記載例①～④'!$AO3&amp;"年度"</f>
        <v>令和7年度</v>
      </c>
      <c r="G17" s="1621"/>
      <c r="H17" s="1621"/>
      <c r="I17" s="1620"/>
      <c r="J17" s="1619" t="s">
        <v>58</v>
      </c>
      <c r="K17" s="1621"/>
      <c r="L17" s="1619" t="s">
        <v>199</v>
      </c>
      <c r="M17" s="1621"/>
      <c r="N17" s="1621"/>
      <c r="O17" s="1621"/>
      <c r="P17" s="1621"/>
      <c r="Q17" s="1621"/>
      <c r="R17" s="1620"/>
      <c r="S17" s="1621" t="s">
        <v>59</v>
      </c>
      <c r="T17" s="1621"/>
      <c r="U17" s="1620"/>
      <c r="V17" s="1629" t="str">
        <f>"令和"&amp;'記載例①～④'!$AO3&amp;"年6月20日"</f>
        <v>令和7年6月20日</v>
      </c>
      <c r="W17" s="1630"/>
      <c r="X17" s="1630"/>
      <c r="Y17" s="1630"/>
      <c r="Z17" s="1630"/>
      <c r="AA17" s="210" t="s">
        <v>200</v>
      </c>
      <c r="AB17" s="211" t="s">
        <v>201</v>
      </c>
      <c r="AC17" s="211"/>
      <c r="AD17" s="210" t="s">
        <v>202</v>
      </c>
      <c r="AE17" s="211" t="s">
        <v>60</v>
      </c>
      <c r="AF17" s="211"/>
      <c r="AG17" s="210" t="s">
        <v>202</v>
      </c>
      <c r="AH17" s="211" t="s">
        <v>61</v>
      </c>
      <c r="AI17" s="211"/>
      <c r="AJ17" s="210" t="s">
        <v>202</v>
      </c>
      <c r="AK17" s="211" t="s">
        <v>62</v>
      </c>
      <c r="AL17" s="211"/>
      <c r="AM17" s="212"/>
    </row>
    <row r="18" spans="1:41" ht="14.25" customHeight="1" x14ac:dyDescent="0.2">
      <c r="B18" s="1616"/>
      <c r="C18" s="1615"/>
      <c r="D18" s="1631" t="s">
        <v>63</v>
      </c>
      <c r="E18" s="1632"/>
      <c r="F18" s="1632"/>
      <c r="G18" s="1633"/>
      <c r="H18" s="1631" t="s">
        <v>204</v>
      </c>
      <c r="I18" s="1632"/>
      <c r="J18" s="1632"/>
      <c r="K18" s="1632"/>
      <c r="L18" s="1632"/>
      <c r="M18" s="1633"/>
      <c r="N18" s="1631" t="s">
        <v>64</v>
      </c>
      <c r="O18" s="1632"/>
      <c r="P18" s="1632"/>
      <c r="Q18" s="1632"/>
      <c r="R18" s="1632"/>
      <c r="S18" s="1633"/>
      <c r="T18" s="1631" t="s">
        <v>65</v>
      </c>
      <c r="U18" s="1632"/>
      <c r="V18" s="1632"/>
      <c r="W18" s="1632"/>
      <c r="X18" s="1632"/>
      <c r="Y18" s="1633"/>
      <c r="Z18" s="1631" t="s">
        <v>66</v>
      </c>
      <c r="AA18" s="1632"/>
      <c r="AB18" s="1632"/>
      <c r="AC18" s="1632"/>
      <c r="AD18" s="1632"/>
      <c r="AE18" s="1632"/>
      <c r="AF18" s="1632"/>
      <c r="AG18" s="1632"/>
      <c r="AH18" s="1632"/>
      <c r="AI18" s="1632"/>
      <c r="AJ18" s="1632"/>
      <c r="AK18" s="1632"/>
      <c r="AL18" s="1632"/>
      <c r="AM18" s="1633"/>
    </row>
    <row r="19" spans="1:41" ht="14.25" customHeight="1" x14ac:dyDescent="0.2">
      <c r="B19" s="1616"/>
      <c r="C19" s="1615"/>
      <c r="D19" s="1644" t="s">
        <v>261</v>
      </c>
      <c r="E19" s="1645"/>
      <c r="F19" s="1645"/>
      <c r="G19" s="1646"/>
      <c r="H19" s="213"/>
      <c r="I19" s="214"/>
      <c r="J19" s="1653"/>
      <c r="K19" s="1653"/>
      <c r="L19" s="1653"/>
      <c r="M19" s="215"/>
      <c r="N19" s="216" t="s">
        <v>205</v>
      </c>
      <c r="O19" s="214" t="s">
        <v>67</v>
      </c>
      <c r="Q19" s="217" t="s">
        <v>202</v>
      </c>
      <c r="R19" s="218" t="s">
        <v>68</v>
      </c>
      <c r="S19" s="219"/>
      <c r="T19" s="220"/>
      <c r="U19" s="220" t="s">
        <v>69</v>
      </c>
      <c r="V19" s="1654">
        <v>4.5</v>
      </c>
      <c r="W19" s="1654"/>
      <c r="X19" s="214" t="s">
        <v>70</v>
      </c>
      <c r="Y19" s="214"/>
      <c r="Z19" s="221" t="s">
        <v>202</v>
      </c>
      <c r="AA19" s="222" t="s">
        <v>71</v>
      </c>
      <c r="AC19" s="223" t="s">
        <v>202</v>
      </c>
      <c r="AD19" s="222" t="s">
        <v>72</v>
      </c>
      <c r="AE19" s="222"/>
      <c r="AF19" s="223" t="s">
        <v>202</v>
      </c>
      <c r="AG19" s="222" t="s">
        <v>73</v>
      </c>
      <c r="AH19" s="222"/>
      <c r="AI19" s="223" t="s">
        <v>202</v>
      </c>
      <c r="AJ19" s="222" t="s">
        <v>74</v>
      </c>
      <c r="AK19" s="224"/>
      <c r="AL19" s="224"/>
      <c r="AM19" s="225"/>
    </row>
    <row r="20" spans="1:41" ht="14.25" customHeight="1" x14ac:dyDescent="0.2">
      <c r="B20" s="1616"/>
      <c r="C20" s="1615"/>
      <c r="D20" s="1647"/>
      <c r="E20" s="1648"/>
      <c r="F20" s="1648"/>
      <c r="G20" s="1649"/>
      <c r="H20" s="213"/>
      <c r="I20" s="214"/>
      <c r="J20" s="1653">
        <v>306000</v>
      </c>
      <c r="K20" s="1653"/>
      <c r="L20" s="1653"/>
      <c r="M20" s="215" t="s">
        <v>75</v>
      </c>
      <c r="N20" s="216" t="s">
        <v>205</v>
      </c>
      <c r="O20" s="214" t="s">
        <v>76</v>
      </c>
      <c r="Q20" s="217"/>
      <c r="R20" s="214"/>
      <c r="S20" s="219"/>
      <c r="T20" s="220"/>
      <c r="U20" s="226"/>
      <c r="W20" s="226"/>
      <c r="X20" s="217" t="s">
        <v>77</v>
      </c>
      <c r="Y20" s="214"/>
      <c r="Z20" s="227" t="s">
        <v>205</v>
      </c>
      <c r="AA20" s="226" t="s">
        <v>78</v>
      </c>
      <c r="AB20" s="226"/>
      <c r="AC20" s="226"/>
      <c r="AD20" s="226"/>
      <c r="AE20" s="224"/>
      <c r="AF20" s="223" t="s">
        <v>202</v>
      </c>
      <c r="AG20" s="224" t="s">
        <v>79</v>
      </c>
      <c r="AH20" s="181"/>
      <c r="AI20" s="1655"/>
      <c r="AJ20" s="1655"/>
      <c r="AK20" s="1655"/>
      <c r="AL20" s="1655"/>
      <c r="AM20" s="215" t="s">
        <v>80</v>
      </c>
    </row>
    <row r="21" spans="1:41" ht="14.25" customHeight="1" thickBot="1" x14ac:dyDescent="0.25">
      <c r="B21" s="1617"/>
      <c r="C21" s="1618"/>
      <c r="D21" s="1650"/>
      <c r="E21" s="1651"/>
      <c r="F21" s="1651"/>
      <c r="G21" s="1652"/>
      <c r="H21" s="1656" t="s">
        <v>206</v>
      </c>
      <c r="I21" s="1656"/>
      <c r="J21" s="1657">
        <v>306000</v>
      </c>
      <c r="K21" s="1657"/>
      <c r="L21" s="1657"/>
      <c r="M21" s="228" t="s">
        <v>81</v>
      </c>
      <c r="N21" s="229" t="s">
        <v>202</v>
      </c>
      <c r="O21" s="1658"/>
      <c r="P21" s="1658"/>
      <c r="Q21" s="1658"/>
      <c r="R21" s="1658"/>
      <c r="S21" s="1659"/>
      <c r="T21" s="230"/>
      <c r="U21" s="230"/>
      <c r="V21" s="230"/>
      <c r="W21" s="230"/>
      <c r="X21" s="231" t="s">
        <v>82</v>
      </c>
      <c r="Y21" s="232" t="s">
        <v>262</v>
      </c>
      <c r="Z21" s="229" t="s">
        <v>202</v>
      </c>
      <c r="AA21" s="1660" t="s">
        <v>83</v>
      </c>
      <c r="AB21" s="1660"/>
      <c r="AC21" s="1660"/>
      <c r="AD21" s="233"/>
      <c r="AE21" s="233" t="s">
        <v>84</v>
      </c>
      <c r="AF21" s="231"/>
      <c r="AG21" s="233"/>
      <c r="AH21" s="233"/>
      <c r="AI21" s="233"/>
      <c r="AJ21" s="234" t="s">
        <v>85</v>
      </c>
      <c r="AK21" s="234"/>
      <c r="AL21" s="234"/>
      <c r="AM21" s="235"/>
    </row>
    <row r="22" spans="1:41" ht="13.5" thickTop="1" x14ac:dyDescent="0.2">
      <c r="A22" s="181"/>
      <c r="B22" s="236"/>
      <c r="C22" s="236"/>
      <c r="D22" s="236"/>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181"/>
    </row>
    <row r="23" spans="1:41" x14ac:dyDescent="0.2">
      <c r="A23" s="181"/>
      <c r="B23" s="236"/>
      <c r="C23" s="236"/>
      <c r="D23" s="236"/>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181"/>
    </row>
    <row r="24" spans="1:41" x14ac:dyDescent="0.2">
      <c r="A24" s="181"/>
      <c r="B24" s="236"/>
      <c r="C24" s="236"/>
      <c r="D24" s="236"/>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181"/>
      <c r="AO24" s="181"/>
    </row>
    <row r="25" spans="1:41" ht="3" customHeight="1" x14ac:dyDescent="0.2">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row>
    <row r="26" spans="1:41" s="191" customFormat="1" ht="24.75" customHeight="1" x14ac:dyDescent="0.2">
      <c r="A26" s="184"/>
      <c r="B26" s="1623" t="s">
        <v>263</v>
      </c>
      <c r="C26" s="1623"/>
      <c r="D26" s="185" t="s">
        <v>264</v>
      </c>
      <c r="E26" s="185"/>
      <c r="F26" s="185"/>
      <c r="G26" s="186"/>
      <c r="H26" s="186"/>
      <c r="I26" s="187"/>
      <c r="J26" s="188"/>
      <c r="K26" s="188"/>
      <c r="L26" s="188"/>
      <c r="M26" s="188"/>
      <c r="N26" s="188"/>
      <c r="O26" s="188"/>
      <c r="P26" s="188"/>
      <c r="Q26" s="188"/>
      <c r="R26" s="188"/>
      <c r="S26" s="188"/>
      <c r="T26" s="189"/>
      <c r="U26" s="189"/>
      <c r="V26" s="189"/>
      <c r="W26" s="190"/>
      <c r="X26" s="190"/>
      <c r="Y26" s="190"/>
      <c r="Z26" s="190"/>
      <c r="AA26" s="190"/>
      <c r="AB26" s="190"/>
      <c r="AC26" s="190"/>
      <c r="AD26" s="190"/>
      <c r="AE26" s="190"/>
      <c r="AF26" s="190"/>
      <c r="AG26" s="190"/>
      <c r="AH26" s="190"/>
      <c r="AI26" s="190"/>
      <c r="AJ26" s="190"/>
      <c r="AK26" s="190"/>
      <c r="AL26" s="190"/>
      <c r="AM26" s="190"/>
      <c r="AN26" s="184"/>
    </row>
    <row r="27" spans="1:41" s="181" customFormat="1" ht="8.25" customHeight="1" x14ac:dyDescent="0.2">
      <c r="B27" s="192"/>
      <c r="C27" s="192"/>
      <c r="E27" s="193"/>
      <c r="F27" s="193"/>
      <c r="G27" s="193"/>
      <c r="H27" s="193"/>
      <c r="I27" s="193"/>
      <c r="J27" s="193"/>
      <c r="K27" s="194"/>
      <c r="L27" s="195"/>
      <c r="M27" s="195"/>
      <c r="N27" s="195"/>
      <c r="O27" s="195"/>
      <c r="P27" s="195"/>
      <c r="Q27" s="195"/>
      <c r="R27" s="195"/>
      <c r="S27" s="195"/>
      <c r="T27" s="195"/>
      <c r="U27" s="195"/>
      <c r="V27" s="196"/>
      <c r="W27" s="197"/>
      <c r="X27" s="198"/>
      <c r="Y27" s="192"/>
      <c r="Z27" s="192"/>
      <c r="AA27" s="192"/>
      <c r="AB27" s="192"/>
      <c r="AC27" s="192"/>
      <c r="AD27" s="192"/>
      <c r="AE27" s="192"/>
      <c r="AF27" s="192"/>
      <c r="AG27" s="192"/>
      <c r="AH27" s="192"/>
      <c r="AI27" s="192"/>
      <c r="AJ27" s="192"/>
      <c r="AK27" s="192"/>
      <c r="AL27" s="192"/>
      <c r="AM27" s="192"/>
    </row>
    <row r="28" spans="1:41" s="181" customFormat="1" ht="19.5" customHeight="1" x14ac:dyDescent="0.2">
      <c r="B28" s="192"/>
      <c r="C28" s="192" t="s">
        <v>249</v>
      </c>
      <c r="D28" s="193"/>
      <c r="E28" s="193"/>
      <c r="F28" s="1613" t="str">
        <f>"令和"&amp;'記載例①～④'!$AO3-1&amp;"年度□□町一般会計予算"</f>
        <v>令和6年度□□町一般会計予算</v>
      </c>
      <c r="G28" s="1613"/>
      <c r="H28" s="1613"/>
      <c r="I28" s="1613"/>
      <c r="J28" s="1613"/>
      <c r="K28" s="1613"/>
      <c r="L28" s="1613"/>
      <c r="M28" s="238"/>
      <c r="N28" s="238"/>
      <c r="O28" s="238"/>
      <c r="P28" s="238"/>
      <c r="Q28" s="238"/>
      <c r="R28" s="238"/>
      <c r="S28" s="1661" t="str">
        <f>"令和"&amp;'記載例①～④'!$AO3&amp;"年3月14日議決済"</f>
        <v>令和7年3月14日議決済</v>
      </c>
      <c r="T28" s="1661"/>
      <c r="U28" s="1661"/>
      <c r="V28" s="1661"/>
      <c r="W28" s="1661"/>
      <c r="X28" s="1661"/>
      <c r="Y28" s="1661"/>
      <c r="Z28" s="192"/>
      <c r="AA28" s="192"/>
      <c r="AB28" s="192"/>
      <c r="AC28" s="192"/>
      <c r="AD28" s="192"/>
      <c r="AE28" s="192"/>
      <c r="AF28" s="192"/>
      <c r="AG28" s="192"/>
      <c r="AH28" s="192"/>
      <c r="AI28" s="192"/>
      <c r="AJ28" s="192"/>
      <c r="AK28" s="192"/>
      <c r="AL28" s="192"/>
      <c r="AM28" s="192"/>
    </row>
    <row r="29" spans="1:41" s="181" customFormat="1" ht="24.75" customHeight="1" x14ac:dyDescent="0.2">
      <c r="C29" s="193"/>
      <c r="D29" s="193"/>
      <c r="E29" s="193"/>
      <c r="F29" s="1626" t="s">
        <v>250</v>
      </c>
      <c r="G29" s="1626"/>
      <c r="H29" s="1626"/>
      <c r="I29" s="1626"/>
      <c r="J29" s="1627" t="s">
        <v>251</v>
      </c>
      <c r="K29" s="1627"/>
      <c r="L29" s="1627"/>
      <c r="M29" s="1627" t="s">
        <v>252</v>
      </c>
      <c r="N29" s="1627"/>
      <c r="O29" s="1627"/>
      <c r="P29" s="1627" t="s">
        <v>253</v>
      </c>
      <c r="Q29" s="1627"/>
      <c r="R29" s="1627"/>
      <c r="S29" s="1627"/>
      <c r="T29" s="1627"/>
      <c r="U29" s="1628" t="s">
        <v>254</v>
      </c>
      <c r="V29" s="1628"/>
      <c r="W29" s="1628"/>
      <c r="X29" s="1628"/>
      <c r="Y29" s="1628"/>
      <c r="Z29" s="192"/>
      <c r="AA29" s="192"/>
      <c r="AB29" s="192"/>
      <c r="AC29" s="192"/>
      <c r="AD29" s="192"/>
      <c r="AE29" s="192"/>
      <c r="AF29" s="192"/>
      <c r="AG29" s="192"/>
      <c r="AH29" s="192"/>
      <c r="AI29" s="192"/>
      <c r="AJ29" s="192"/>
      <c r="AK29" s="192"/>
      <c r="AL29" s="192"/>
      <c r="AM29" s="192"/>
    </row>
    <row r="30" spans="1:41" s="181" customFormat="1" ht="14.25" customHeight="1" x14ac:dyDescent="0.2">
      <c r="C30" s="193"/>
      <c r="D30" s="193"/>
      <c r="E30" s="193"/>
      <c r="F30" s="1662" t="s">
        <v>265</v>
      </c>
      <c r="G30" s="1663"/>
      <c r="H30" s="1663"/>
      <c r="I30" s="1664"/>
      <c r="J30" s="1636" t="s">
        <v>266</v>
      </c>
      <c r="K30" s="1637"/>
      <c r="L30" s="1637"/>
      <c r="M30" s="1638" t="s">
        <v>257</v>
      </c>
      <c r="N30" s="1639"/>
      <c r="O30" s="1639"/>
      <c r="P30" s="1638" t="s">
        <v>267</v>
      </c>
      <c r="Q30" s="1639"/>
      <c r="R30" s="1639"/>
      <c r="S30" s="1639"/>
      <c r="T30" s="1639"/>
      <c r="U30" s="1679" t="s">
        <v>268</v>
      </c>
      <c r="V30" s="1643"/>
      <c r="W30" s="1643"/>
      <c r="X30" s="1643"/>
      <c r="Y30" s="1643"/>
      <c r="Z30" s="192"/>
      <c r="AA30" s="192"/>
      <c r="AB30" s="192"/>
      <c r="AC30" s="192"/>
      <c r="AD30" s="192"/>
      <c r="AE30" s="192"/>
      <c r="AF30" s="192"/>
      <c r="AG30" s="192"/>
      <c r="AH30" s="192"/>
      <c r="AI30" s="192"/>
      <c r="AJ30" s="192"/>
      <c r="AK30" s="192"/>
      <c r="AL30" s="192"/>
      <c r="AM30" s="192"/>
    </row>
    <row r="31" spans="1:41" s="181" customFormat="1" ht="14.25" customHeight="1" x14ac:dyDescent="0.2">
      <c r="C31" s="193"/>
      <c r="D31" s="193"/>
      <c r="E31" s="193"/>
      <c r="F31" s="1665"/>
      <c r="G31" s="1666"/>
      <c r="H31" s="1666"/>
      <c r="I31" s="1667"/>
      <c r="J31" s="1637"/>
      <c r="K31" s="1637"/>
      <c r="L31" s="1637"/>
      <c r="M31" s="1639"/>
      <c r="N31" s="1639"/>
      <c r="O31" s="1639"/>
      <c r="P31" s="1639"/>
      <c r="Q31" s="1639"/>
      <c r="R31" s="1639"/>
      <c r="S31" s="1639"/>
      <c r="T31" s="1639"/>
      <c r="U31" s="1643"/>
      <c r="V31" s="1643"/>
      <c r="W31" s="1643"/>
      <c r="X31" s="1643"/>
      <c r="Y31" s="1643"/>
      <c r="Z31" s="192"/>
      <c r="AA31" s="192"/>
      <c r="AB31" s="192"/>
      <c r="AC31" s="192"/>
      <c r="AD31" s="192"/>
      <c r="AE31" s="192"/>
      <c r="AF31" s="192"/>
      <c r="AG31" s="192"/>
      <c r="AH31" s="192"/>
      <c r="AI31" s="192"/>
      <c r="AJ31" s="192"/>
      <c r="AK31" s="192"/>
      <c r="AL31" s="192"/>
      <c r="AM31" s="192"/>
    </row>
    <row r="32" spans="1:41" s="181" customFormat="1" ht="14.25" customHeight="1" x14ac:dyDescent="0.2">
      <c r="C32" s="193"/>
      <c r="D32" s="193"/>
      <c r="E32" s="193"/>
      <c r="F32" s="1665"/>
      <c r="G32" s="1666"/>
      <c r="H32" s="1666"/>
      <c r="I32" s="1667"/>
      <c r="J32" s="1637"/>
      <c r="K32" s="1637"/>
      <c r="L32" s="1637"/>
      <c r="M32" s="1639"/>
      <c r="N32" s="1639"/>
      <c r="O32" s="1639"/>
      <c r="P32" s="1639"/>
      <c r="Q32" s="1639"/>
      <c r="R32" s="1639"/>
      <c r="S32" s="1639"/>
      <c r="T32" s="1639"/>
      <c r="U32" s="1643"/>
      <c r="V32" s="1643"/>
      <c r="W32" s="1643"/>
      <c r="X32" s="1643"/>
      <c r="Y32" s="1643"/>
      <c r="Z32" s="192"/>
      <c r="AA32" s="192"/>
      <c r="AB32" s="192"/>
      <c r="AC32" s="192"/>
      <c r="AD32" s="192"/>
      <c r="AE32" s="192"/>
      <c r="AF32" s="192"/>
      <c r="AG32" s="192"/>
      <c r="AH32" s="192"/>
      <c r="AI32" s="192"/>
      <c r="AJ32" s="192"/>
      <c r="AK32" s="192"/>
      <c r="AL32" s="192"/>
      <c r="AM32" s="192"/>
    </row>
    <row r="33" spans="1:41" s="181" customFormat="1" ht="14.25" customHeight="1" x14ac:dyDescent="0.2">
      <c r="C33" s="193"/>
      <c r="D33" s="193"/>
      <c r="E33" s="193"/>
      <c r="F33" s="1665"/>
      <c r="G33" s="1666"/>
      <c r="H33" s="1666"/>
      <c r="I33" s="1667"/>
      <c r="J33" s="1637"/>
      <c r="K33" s="1637"/>
      <c r="L33" s="1637"/>
      <c r="M33" s="1639"/>
      <c r="N33" s="1639"/>
      <c r="O33" s="1639"/>
      <c r="P33" s="1639"/>
      <c r="Q33" s="1639"/>
      <c r="R33" s="1639"/>
      <c r="S33" s="1639"/>
      <c r="T33" s="1639"/>
      <c r="U33" s="1643"/>
      <c r="V33" s="1643"/>
      <c r="W33" s="1643"/>
      <c r="X33" s="1643"/>
      <c r="Y33" s="1643"/>
      <c r="Z33" s="192"/>
      <c r="AA33" s="192"/>
      <c r="AB33" s="192"/>
      <c r="AC33" s="192"/>
      <c r="AD33" s="192"/>
      <c r="AE33" s="192"/>
      <c r="AF33" s="192"/>
      <c r="AG33" s="192"/>
      <c r="AH33" s="192"/>
      <c r="AI33" s="192"/>
      <c r="AJ33" s="192"/>
      <c r="AK33" s="192"/>
      <c r="AL33" s="192"/>
      <c r="AM33" s="192"/>
    </row>
    <row r="34" spans="1:41" s="181" customFormat="1" ht="14.25" customHeight="1" x14ac:dyDescent="0.2">
      <c r="C34" s="193"/>
      <c r="D34" s="193"/>
      <c r="E34" s="193"/>
      <c r="F34" s="1665"/>
      <c r="G34" s="1666"/>
      <c r="H34" s="1666"/>
      <c r="I34" s="1667"/>
      <c r="J34" s="1637"/>
      <c r="K34" s="1637"/>
      <c r="L34" s="1637"/>
      <c r="M34" s="1639"/>
      <c r="N34" s="1639"/>
      <c r="O34" s="1639"/>
      <c r="P34" s="1639"/>
      <c r="Q34" s="1639"/>
      <c r="R34" s="1639"/>
      <c r="S34" s="1639"/>
      <c r="T34" s="1639"/>
      <c r="U34" s="1643"/>
      <c r="V34" s="1643"/>
      <c r="W34" s="1643"/>
      <c r="X34" s="1643"/>
      <c r="Y34" s="1643"/>
      <c r="Z34" s="192"/>
      <c r="AA34" s="192"/>
      <c r="AB34" s="192"/>
      <c r="AC34" s="192"/>
      <c r="AD34" s="192"/>
      <c r="AE34" s="192"/>
      <c r="AF34" s="192"/>
      <c r="AG34" s="192"/>
      <c r="AH34" s="192"/>
      <c r="AI34" s="192"/>
      <c r="AJ34" s="192"/>
      <c r="AK34" s="192"/>
      <c r="AL34" s="192"/>
      <c r="AM34" s="192"/>
    </row>
    <row r="35" spans="1:41" s="181" customFormat="1" ht="14.25" customHeight="1" x14ac:dyDescent="0.2">
      <c r="C35" s="193"/>
      <c r="D35" s="193"/>
      <c r="E35" s="193"/>
      <c r="F35" s="1665"/>
      <c r="G35" s="1666"/>
      <c r="H35" s="1666"/>
      <c r="I35" s="1667"/>
      <c r="J35" s="1637"/>
      <c r="K35" s="1637"/>
      <c r="L35" s="1637"/>
      <c r="M35" s="1639"/>
      <c r="N35" s="1639"/>
      <c r="O35" s="1639"/>
      <c r="P35" s="1639"/>
      <c r="Q35" s="1639"/>
      <c r="R35" s="1639"/>
      <c r="S35" s="1639"/>
      <c r="T35" s="1639"/>
      <c r="U35" s="1643"/>
      <c r="V35" s="1643"/>
      <c r="W35" s="1643"/>
      <c r="X35" s="1643"/>
      <c r="Y35" s="1643"/>
      <c r="Z35" s="192"/>
      <c r="AA35" s="192"/>
      <c r="AB35" s="192"/>
      <c r="AC35" s="192"/>
      <c r="AD35" s="192"/>
      <c r="AE35" s="192"/>
      <c r="AF35" s="192"/>
      <c r="AG35" s="192"/>
      <c r="AH35" s="192"/>
      <c r="AI35" s="192"/>
      <c r="AJ35" s="192"/>
      <c r="AK35" s="192"/>
      <c r="AL35" s="192"/>
      <c r="AM35" s="192"/>
    </row>
    <row r="36" spans="1:41" s="181" customFormat="1" ht="14.25" customHeight="1" x14ac:dyDescent="0.2">
      <c r="C36" s="193"/>
      <c r="D36" s="193"/>
      <c r="E36" s="193"/>
      <c r="F36" s="1665"/>
      <c r="G36" s="1666"/>
      <c r="H36" s="1666"/>
      <c r="I36" s="1667"/>
      <c r="J36" s="1637"/>
      <c r="K36" s="1637"/>
      <c r="L36" s="1637"/>
      <c r="M36" s="1639"/>
      <c r="N36" s="1639"/>
      <c r="O36" s="1639"/>
      <c r="P36" s="1639"/>
      <c r="Q36" s="1639"/>
      <c r="R36" s="1639"/>
      <c r="S36" s="1639"/>
      <c r="T36" s="1639"/>
      <c r="U36" s="1643"/>
      <c r="V36" s="1643"/>
      <c r="W36" s="1643"/>
      <c r="X36" s="1643"/>
      <c r="Y36" s="1643"/>
      <c r="Z36" s="192"/>
      <c r="AA36" s="192"/>
      <c r="AB36" s="192"/>
      <c r="AC36" s="192"/>
      <c r="AD36" s="192"/>
      <c r="AE36" s="192"/>
      <c r="AF36" s="192"/>
      <c r="AG36" s="192"/>
      <c r="AH36" s="192"/>
      <c r="AI36" s="192"/>
      <c r="AJ36" s="192"/>
      <c r="AK36" s="192"/>
      <c r="AL36" s="192"/>
      <c r="AM36" s="192"/>
    </row>
    <row r="37" spans="1:41" s="181" customFormat="1" ht="49.5" customHeight="1" x14ac:dyDescent="0.2">
      <c r="C37" s="193"/>
      <c r="D37" s="193"/>
      <c r="E37" s="193"/>
      <c r="F37" s="1668"/>
      <c r="G37" s="1669"/>
      <c r="H37" s="1669"/>
      <c r="I37" s="1670"/>
      <c r="J37" s="1637"/>
      <c r="K37" s="1637"/>
      <c r="L37" s="1637"/>
      <c r="M37" s="1639"/>
      <c r="N37" s="1639"/>
      <c r="O37" s="1639"/>
      <c r="P37" s="1639"/>
      <c r="Q37" s="1639"/>
      <c r="R37" s="1639"/>
      <c r="S37" s="1639"/>
      <c r="T37" s="1639"/>
      <c r="U37" s="1643"/>
      <c r="V37" s="1643"/>
      <c r="W37" s="1643"/>
      <c r="X37" s="1643"/>
      <c r="Y37" s="1643"/>
      <c r="Z37" s="192"/>
      <c r="AA37" s="192"/>
      <c r="AB37" s="192"/>
      <c r="AC37" s="192"/>
      <c r="AD37" s="192"/>
      <c r="AE37" s="192"/>
      <c r="AF37" s="192"/>
      <c r="AG37" s="192"/>
      <c r="AH37" s="192"/>
      <c r="AI37" s="192"/>
      <c r="AJ37" s="192"/>
      <c r="AK37" s="192"/>
      <c r="AL37" s="192"/>
      <c r="AM37" s="192"/>
    </row>
    <row r="38" spans="1:41" s="181" customFormat="1" ht="14.25" customHeight="1" x14ac:dyDescent="0.2">
      <c r="C38" s="193"/>
      <c r="D38" s="193"/>
      <c r="E38" s="193"/>
      <c r="F38" s="193"/>
      <c r="G38" s="193"/>
      <c r="H38" s="193"/>
      <c r="I38" s="194"/>
      <c r="J38" s="195"/>
      <c r="K38" s="195"/>
      <c r="L38" s="195"/>
      <c r="M38" s="195"/>
      <c r="N38" s="195"/>
      <c r="O38" s="195"/>
      <c r="P38" s="195"/>
      <c r="Q38" s="195"/>
      <c r="R38" s="195"/>
      <c r="S38" s="195"/>
      <c r="T38" s="196"/>
      <c r="U38" s="196"/>
      <c r="V38" s="197"/>
      <c r="W38" s="192"/>
      <c r="X38" s="192"/>
      <c r="Y38" s="192"/>
      <c r="Z38" s="192"/>
      <c r="AA38" s="192"/>
      <c r="AB38" s="192"/>
      <c r="AC38" s="192"/>
      <c r="AD38" s="192"/>
      <c r="AE38" s="192"/>
      <c r="AF38" s="192"/>
      <c r="AG38" s="192"/>
      <c r="AH38" s="192"/>
      <c r="AI38" s="192"/>
      <c r="AJ38" s="192"/>
      <c r="AK38" s="192"/>
      <c r="AL38" s="192"/>
      <c r="AM38" s="192"/>
    </row>
    <row r="39" spans="1:41" s="181" customFormat="1" ht="14.25" customHeight="1" x14ac:dyDescent="0.2">
      <c r="C39" s="193"/>
      <c r="D39" s="193"/>
      <c r="E39" s="193"/>
      <c r="F39" s="193"/>
      <c r="G39" s="193"/>
      <c r="H39" s="193"/>
      <c r="I39" s="194"/>
      <c r="J39" s="195"/>
      <c r="K39" s="195"/>
      <c r="L39" s="195"/>
      <c r="M39" s="195"/>
      <c r="N39" s="195"/>
      <c r="O39" s="195"/>
      <c r="P39" s="195"/>
      <c r="Q39" s="195"/>
      <c r="R39" s="195"/>
      <c r="S39" s="195"/>
      <c r="T39" s="196"/>
      <c r="U39" s="196"/>
      <c r="V39" s="197"/>
      <c r="W39" s="192"/>
      <c r="X39" s="192"/>
      <c r="Y39" s="192"/>
      <c r="Z39" s="192"/>
      <c r="AA39" s="192"/>
      <c r="AB39" s="192"/>
      <c r="AC39" s="192"/>
      <c r="AD39" s="192"/>
      <c r="AE39" s="192"/>
      <c r="AF39" s="192"/>
      <c r="AG39" s="192"/>
      <c r="AH39" s="192"/>
      <c r="AI39" s="192"/>
      <c r="AJ39" s="192"/>
      <c r="AK39" s="192"/>
      <c r="AL39" s="192"/>
      <c r="AM39" s="192"/>
    </row>
    <row r="40" spans="1:41" ht="19.5" customHeight="1" x14ac:dyDescent="0.2">
      <c r="A40" s="181"/>
      <c r="B40" s="237"/>
      <c r="C40" s="236" t="s">
        <v>260</v>
      </c>
      <c r="D40" s="236"/>
      <c r="E40" s="236"/>
      <c r="F40" s="236"/>
      <c r="G40" s="236"/>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181"/>
    </row>
    <row r="41" spans="1:41" ht="3.75" customHeight="1" thickBot="1" x14ac:dyDescent="0.25">
      <c r="B41" s="204"/>
      <c r="C41" s="204"/>
      <c r="D41" s="204"/>
      <c r="E41" s="204"/>
      <c r="F41" s="204"/>
      <c r="G41" s="204"/>
      <c r="H41" s="204"/>
      <c r="I41" s="205"/>
      <c r="J41" s="206"/>
      <c r="K41" s="206"/>
      <c r="L41" s="206"/>
      <c r="M41" s="206"/>
      <c r="N41" s="206"/>
      <c r="O41" s="206"/>
      <c r="P41" s="206"/>
      <c r="Q41" s="206"/>
      <c r="R41" s="206"/>
      <c r="S41" s="206"/>
      <c r="T41" s="207"/>
      <c r="U41" s="208"/>
      <c r="V41" s="208"/>
      <c r="W41" s="209"/>
      <c r="X41" s="209"/>
      <c r="Y41" s="209"/>
      <c r="Z41" s="209"/>
      <c r="AA41" s="209"/>
      <c r="AB41" s="209"/>
      <c r="AC41" s="209"/>
      <c r="AD41" s="209"/>
      <c r="AE41" s="209"/>
      <c r="AF41" s="209"/>
      <c r="AG41" s="209"/>
      <c r="AH41" s="209"/>
      <c r="AI41" s="209"/>
      <c r="AJ41" s="209"/>
      <c r="AK41" s="209"/>
      <c r="AL41" s="209"/>
      <c r="AM41" s="209"/>
    </row>
    <row r="42" spans="1:41" ht="14.25" customHeight="1" thickTop="1" x14ac:dyDescent="0.2">
      <c r="B42" s="1671" t="s">
        <v>57</v>
      </c>
      <c r="C42" s="1672"/>
      <c r="D42" s="1619" t="s">
        <v>6</v>
      </c>
      <c r="E42" s="1620"/>
      <c r="F42" s="1676" t="str">
        <f>"令和"&amp;'記載例①～④'!$AO3-1&amp;"年度"</f>
        <v>令和6年度</v>
      </c>
      <c r="G42" s="1677"/>
      <c r="H42" s="1677"/>
      <c r="I42" s="1678"/>
      <c r="J42" s="1619" t="s">
        <v>58</v>
      </c>
      <c r="K42" s="1621"/>
      <c r="L42" s="1619" t="s">
        <v>199</v>
      </c>
      <c r="M42" s="1621"/>
      <c r="N42" s="1621"/>
      <c r="O42" s="1621"/>
      <c r="P42" s="1621"/>
      <c r="Q42" s="1621"/>
      <c r="R42" s="1620"/>
      <c r="S42" s="1621" t="s">
        <v>59</v>
      </c>
      <c r="T42" s="1621"/>
      <c r="U42" s="1620"/>
      <c r="V42" s="1629" t="str">
        <f>"令和"&amp;'記載例①～④'!$AO3&amp;"年3月14日"</f>
        <v>令和7年3月14日</v>
      </c>
      <c r="W42" s="1630"/>
      <c r="X42" s="1630"/>
      <c r="Y42" s="1630"/>
      <c r="Z42" s="1630"/>
      <c r="AA42" s="210" t="s">
        <v>200</v>
      </c>
      <c r="AB42" s="211" t="s">
        <v>201</v>
      </c>
      <c r="AC42" s="211"/>
      <c r="AD42" s="210" t="s">
        <v>202</v>
      </c>
      <c r="AE42" s="211" t="s">
        <v>60</v>
      </c>
      <c r="AF42" s="211"/>
      <c r="AG42" s="210" t="s">
        <v>202</v>
      </c>
      <c r="AH42" s="211" t="s">
        <v>61</v>
      </c>
      <c r="AI42" s="211"/>
      <c r="AJ42" s="210" t="s">
        <v>202</v>
      </c>
      <c r="AK42" s="211" t="s">
        <v>62</v>
      </c>
      <c r="AL42" s="211"/>
      <c r="AM42" s="212"/>
    </row>
    <row r="43" spans="1:41" ht="14.25" customHeight="1" x14ac:dyDescent="0.2">
      <c r="B43" s="1673"/>
      <c r="C43" s="1672"/>
      <c r="D43" s="1631" t="s">
        <v>63</v>
      </c>
      <c r="E43" s="1632"/>
      <c r="F43" s="1632"/>
      <c r="G43" s="1633"/>
      <c r="H43" s="1631" t="s">
        <v>204</v>
      </c>
      <c r="I43" s="1632"/>
      <c r="J43" s="1632"/>
      <c r="K43" s="1632"/>
      <c r="L43" s="1632"/>
      <c r="M43" s="1633"/>
      <c r="N43" s="1631" t="s">
        <v>64</v>
      </c>
      <c r="O43" s="1632"/>
      <c r="P43" s="1632"/>
      <c r="Q43" s="1632"/>
      <c r="R43" s="1632"/>
      <c r="S43" s="1633"/>
      <c r="T43" s="1631" t="s">
        <v>65</v>
      </c>
      <c r="U43" s="1632"/>
      <c r="V43" s="1632"/>
      <c r="W43" s="1632"/>
      <c r="X43" s="1632"/>
      <c r="Y43" s="1633"/>
      <c r="Z43" s="1631" t="s">
        <v>66</v>
      </c>
      <c r="AA43" s="1632"/>
      <c r="AB43" s="1632"/>
      <c r="AC43" s="1632"/>
      <c r="AD43" s="1632"/>
      <c r="AE43" s="1632"/>
      <c r="AF43" s="1632"/>
      <c r="AG43" s="1632"/>
      <c r="AH43" s="1632"/>
      <c r="AI43" s="1632"/>
      <c r="AJ43" s="1632"/>
      <c r="AK43" s="1632"/>
      <c r="AL43" s="1632"/>
      <c r="AM43" s="1633"/>
    </row>
    <row r="44" spans="1:41" ht="14.25" customHeight="1" x14ac:dyDescent="0.2">
      <c r="B44" s="1673"/>
      <c r="C44" s="1672"/>
      <c r="D44" s="1644" t="s">
        <v>245</v>
      </c>
      <c r="E44" s="1645"/>
      <c r="F44" s="1645"/>
      <c r="G44" s="1646"/>
      <c r="H44" s="213"/>
      <c r="I44" s="214"/>
      <c r="J44" s="1653"/>
      <c r="K44" s="1653"/>
      <c r="L44" s="1653"/>
      <c r="M44" s="215"/>
      <c r="N44" s="216" t="s">
        <v>205</v>
      </c>
      <c r="O44" s="214" t="s">
        <v>67</v>
      </c>
      <c r="Q44" s="217" t="s">
        <v>202</v>
      </c>
      <c r="R44" s="218" t="s">
        <v>68</v>
      </c>
      <c r="S44" s="219"/>
      <c r="T44" s="220"/>
      <c r="U44" s="220" t="s">
        <v>69</v>
      </c>
      <c r="V44" s="1654">
        <v>5</v>
      </c>
      <c r="W44" s="1654"/>
      <c r="X44" s="214" t="s">
        <v>70</v>
      </c>
      <c r="Y44" s="214"/>
      <c r="Z44" s="221" t="s">
        <v>202</v>
      </c>
      <c r="AA44" s="222" t="s">
        <v>71</v>
      </c>
      <c r="AC44" s="223" t="s">
        <v>202</v>
      </c>
      <c r="AD44" s="222" t="s">
        <v>72</v>
      </c>
      <c r="AE44" s="222"/>
      <c r="AF44" s="223" t="s">
        <v>202</v>
      </c>
      <c r="AG44" s="222" t="s">
        <v>73</v>
      </c>
      <c r="AH44" s="222"/>
      <c r="AI44" s="223" t="s">
        <v>202</v>
      </c>
      <c r="AJ44" s="222" t="s">
        <v>74</v>
      </c>
      <c r="AK44" s="224"/>
      <c r="AL44" s="224"/>
      <c r="AM44" s="225"/>
    </row>
    <row r="45" spans="1:41" ht="14.25" customHeight="1" x14ac:dyDescent="0.2">
      <c r="B45" s="1673"/>
      <c r="C45" s="1672"/>
      <c r="D45" s="1647"/>
      <c r="E45" s="1648"/>
      <c r="F45" s="1648"/>
      <c r="G45" s="1649"/>
      <c r="H45" s="213"/>
      <c r="I45" s="214"/>
      <c r="J45" s="1653">
        <v>597900</v>
      </c>
      <c r="K45" s="1653"/>
      <c r="L45" s="1653"/>
      <c r="M45" s="215" t="s">
        <v>75</v>
      </c>
      <c r="N45" s="216" t="s">
        <v>205</v>
      </c>
      <c r="O45" s="214" t="s">
        <v>76</v>
      </c>
      <c r="Q45" s="217"/>
      <c r="R45" s="214"/>
      <c r="S45" s="219"/>
      <c r="T45" s="220"/>
      <c r="U45" s="226"/>
      <c r="W45" s="226"/>
      <c r="X45" s="217" t="s">
        <v>77</v>
      </c>
      <c r="Y45" s="214"/>
      <c r="Z45" s="227" t="s">
        <v>205</v>
      </c>
      <c r="AA45" s="226" t="s">
        <v>78</v>
      </c>
      <c r="AB45" s="226"/>
      <c r="AC45" s="226"/>
      <c r="AD45" s="226"/>
      <c r="AE45" s="224"/>
      <c r="AF45" s="223" t="s">
        <v>202</v>
      </c>
      <c r="AG45" s="224" t="s">
        <v>79</v>
      </c>
      <c r="AH45" s="181"/>
      <c r="AI45" s="1655"/>
      <c r="AJ45" s="1655"/>
      <c r="AK45" s="1655"/>
      <c r="AL45" s="1655"/>
      <c r="AM45" s="215" t="s">
        <v>80</v>
      </c>
    </row>
    <row r="46" spans="1:41" ht="14.25" customHeight="1" thickBot="1" x14ac:dyDescent="0.25">
      <c r="B46" s="1674"/>
      <c r="C46" s="1675"/>
      <c r="D46" s="1650"/>
      <c r="E46" s="1651"/>
      <c r="F46" s="1651"/>
      <c r="G46" s="1652"/>
      <c r="H46" s="1656" t="s">
        <v>206</v>
      </c>
      <c r="I46" s="1656"/>
      <c r="J46" s="1657">
        <v>597900</v>
      </c>
      <c r="K46" s="1657"/>
      <c r="L46" s="1657"/>
      <c r="M46" s="228" t="s">
        <v>81</v>
      </c>
      <c r="N46" s="229" t="s">
        <v>202</v>
      </c>
      <c r="O46" s="1658"/>
      <c r="P46" s="1658"/>
      <c r="Q46" s="1658"/>
      <c r="R46" s="1658"/>
      <c r="S46" s="1659"/>
      <c r="T46" s="230"/>
      <c r="U46" s="230"/>
      <c r="V46" s="230"/>
      <c r="W46" s="230"/>
      <c r="X46" s="231" t="s">
        <v>82</v>
      </c>
      <c r="Y46" s="232" t="s">
        <v>21</v>
      </c>
      <c r="Z46" s="229" t="s">
        <v>202</v>
      </c>
      <c r="AA46" s="1660" t="s">
        <v>83</v>
      </c>
      <c r="AB46" s="1660"/>
      <c r="AC46" s="1660"/>
      <c r="AD46" s="233"/>
      <c r="AE46" s="233" t="s">
        <v>84</v>
      </c>
      <c r="AF46" s="231"/>
      <c r="AG46" s="233"/>
      <c r="AH46" s="233"/>
      <c r="AI46" s="233"/>
      <c r="AJ46" s="234" t="s">
        <v>85</v>
      </c>
      <c r="AK46" s="234"/>
      <c r="AL46" s="234"/>
      <c r="AM46" s="235"/>
    </row>
    <row r="47" spans="1:41" ht="13.5" thickTop="1" x14ac:dyDescent="0.2">
      <c r="A47" s="181"/>
      <c r="B47" s="236"/>
      <c r="C47" s="236"/>
      <c r="D47" s="236"/>
      <c r="E47" s="236"/>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181"/>
      <c r="AO47" s="181"/>
    </row>
    <row r="48" spans="1:41" x14ac:dyDescent="0.2">
      <c r="A48" s="181"/>
      <c r="B48" s="236"/>
      <c r="C48" s="236"/>
      <c r="D48" s="236"/>
      <c r="E48" s="236"/>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181"/>
      <c r="AO48" s="181"/>
    </row>
    <row r="49" spans="1:41" x14ac:dyDescent="0.2">
      <c r="A49" s="181"/>
      <c r="B49" s="236"/>
      <c r="C49" s="236"/>
      <c r="D49" s="236"/>
      <c r="E49" s="236"/>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181"/>
      <c r="AO49" s="181"/>
    </row>
    <row r="50" spans="1:41" x14ac:dyDescent="0.2">
      <c r="A50" s="181"/>
      <c r="B50" s="236"/>
      <c r="C50" s="236"/>
      <c r="D50" s="236"/>
      <c r="E50" s="236"/>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181"/>
      <c r="AO50" s="181"/>
    </row>
    <row r="51" spans="1:41" x14ac:dyDescent="0.2">
      <c r="A51" s="181"/>
      <c r="B51" s="236"/>
      <c r="C51" s="236"/>
      <c r="D51" s="236"/>
      <c r="E51" s="236"/>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181"/>
    </row>
    <row r="52" spans="1:41" ht="3" customHeight="1" x14ac:dyDescent="0.2">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row>
    <row r="53" spans="1:41" s="246" customFormat="1" ht="24.75" customHeight="1" x14ac:dyDescent="0.2">
      <c r="A53" s="239"/>
      <c r="B53" s="1623" t="s">
        <v>269</v>
      </c>
      <c r="C53" s="1623"/>
      <c r="D53" s="185" t="s">
        <v>270</v>
      </c>
      <c r="E53" s="240"/>
      <c r="F53" s="240"/>
      <c r="G53" s="241"/>
      <c r="H53" s="241"/>
      <c r="I53" s="242"/>
      <c r="J53" s="243"/>
      <c r="K53" s="243"/>
      <c r="L53" s="243"/>
      <c r="M53" s="243"/>
      <c r="N53" s="243"/>
      <c r="O53" s="243"/>
      <c r="P53" s="243"/>
      <c r="Q53" s="243"/>
      <c r="R53" s="243"/>
      <c r="S53" s="243"/>
      <c r="T53" s="244"/>
      <c r="U53" s="244"/>
      <c r="V53" s="244"/>
      <c r="W53" s="245"/>
      <c r="X53" s="245"/>
      <c r="Y53" s="245"/>
      <c r="Z53" s="245"/>
      <c r="AA53" s="245"/>
      <c r="AB53" s="245"/>
      <c r="AC53" s="245"/>
      <c r="AD53" s="245"/>
      <c r="AE53" s="245"/>
      <c r="AF53" s="245"/>
      <c r="AG53" s="245"/>
      <c r="AH53" s="245"/>
      <c r="AI53" s="245"/>
      <c r="AJ53" s="245"/>
      <c r="AK53" s="245"/>
      <c r="AL53" s="245"/>
      <c r="AM53" s="245"/>
      <c r="AN53" s="239"/>
    </row>
    <row r="54" spans="1:41" s="181" customFormat="1" ht="3" customHeight="1" x14ac:dyDescent="0.2">
      <c r="B54" s="192"/>
      <c r="C54" s="192"/>
      <c r="E54" s="193"/>
      <c r="F54" s="193"/>
      <c r="G54" s="193"/>
      <c r="H54" s="193"/>
      <c r="I54" s="193"/>
      <c r="J54" s="193"/>
      <c r="K54" s="194"/>
      <c r="L54" s="195"/>
      <c r="M54" s="195"/>
      <c r="N54" s="195"/>
      <c r="O54" s="195"/>
      <c r="P54" s="195"/>
      <c r="Q54" s="195"/>
      <c r="R54" s="195"/>
      <c r="S54" s="195"/>
      <c r="T54" s="195"/>
      <c r="U54" s="195"/>
      <c r="V54" s="196"/>
      <c r="W54" s="197"/>
      <c r="X54" s="198"/>
      <c r="Y54" s="192"/>
      <c r="Z54" s="192"/>
      <c r="AA54" s="192"/>
      <c r="AB54" s="192"/>
      <c r="AC54" s="192"/>
      <c r="AD54" s="192"/>
      <c r="AE54" s="192"/>
      <c r="AF54" s="192"/>
      <c r="AG54" s="192"/>
      <c r="AH54" s="192"/>
      <c r="AI54" s="192"/>
      <c r="AJ54" s="192"/>
      <c r="AK54" s="192"/>
      <c r="AL54" s="192"/>
      <c r="AM54" s="192"/>
    </row>
    <row r="55" spans="1:41" s="181" customFormat="1" ht="8.25" customHeight="1" x14ac:dyDescent="0.2">
      <c r="B55" s="192"/>
      <c r="C55" s="192"/>
      <c r="E55" s="193"/>
      <c r="F55" s="193"/>
      <c r="G55" s="193"/>
      <c r="H55" s="193"/>
      <c r="I55" s="193"/>
      <c r="J55" s="193"/>
      <c r="K55" s="194"/>
      <c r="L55" s="195"/>
      <c r="M55" s="195"/>
      <c r="N55" s="195"/>
      <c r="O55" s="195"/>
      <c r="P55" s="195"/>
      <c r="Q55" s="195"/>
      <c r="R55" s="195"/>
      <c r="S55" s="195"/>
      <c r="T55" s="195"/>
      <c r="U55" s="195"/>
      <c r="V55" s="196"/>
      <c r="W55" s="197"/>
      <c r="X55" s="198"/>
      <c r="Y55" s="192"/>
      <c r="Z55" s="192"/>
      <c r="AA55" s="192"/>
      <c r="AB55" s="192"/>
      <c r="AC55" s="192"/>
      <c r="AD55" s="192"/>
      <c r="AE55" s="192"/>
      <c r="AF55" s="192"/>
      <c r="AG55" s="192"/>
      <c r="AH55" s="192"/>
      <c r="AI55" s="192"/>
      <c r="AJ55" s="192"/>
      <c r="AK55" s="192"/>
      <c r="AL55" s="192"/>
      <c r="AM55" s="192"/>
    </row>
    <row r="56" spans="1:41" s="181" customFormat="1" ht="19.5" customHeight="1" x14ac:dyDescent="0.2">
      <c r="B56" s="192"/>
      <c r="C56" s="192" t="s">
        <v>249</v>
      </c>
      <c r="D56" s="193"/>
      <c r="E56" s="193"/>
      <c r="F56" s="1613" t="str">
        <f>"令和"&amp;'記載例①～④'!$AO3&amp;"年度〇〇市一般会計予算"</f>
        <v>令和7年度〇〇市一般会計予算</v>
      </c>
      <c r="G56" s="1613"/>
      <c r="H56" s="1613"/>
      <c r="I56" s="1613"/>
      <c r="J56" s="1613"/>
      <c r="K56" s="1613"/>
      <c r="L56" s="1613"/>
      <c r="M56" s="1613"/>
      <c r="N56" s="1613"/>
      <c r="O56" s="247"/>
      <c r="P56" s="247"/>
      <c r="Q56" s="247"/>
      <c r="R56" s="247"/>
      <c r="S56" s="1624" t="str">
        <f>"令和"&amp;'記載例①～④'!$AO3&amp;"年3月25日議決予定"</f>
        <v>令和7年3月25日議決予定</v>
      </c>
      <c r="T56" s="1624"/>
      <c r="U56" s="1624"/>
      <c r="V56" s="1624"/>
      <c r="W56" s="1624"/>
      <c r="X56" s="1624"/>
      <c r="Y56" s="1624"/>
      <c r="Z56" s="192"/>
      <c r="AA56" s="192"/>
      <c r="AB56" s="192"/>
      <c r="AC56" s="192"/>
      <c r="AD56" s="192"/>
      <c r="AE56" s="192"/>
      <c r="AF56" s="192"/>
      <c r="AG56" s="192"/>
      <c r="AH56" s="192"/>
      <c r="AI56" s="192"/>
      <c r="AJ56" s="192"/>
      <c r="AK56" s="192"/>
      <c r="AL56" s="192"/>
      <c r="AM56" s="192"/>
    </row>
    <row r="57" spans="1:41" ht="27.75" customHeight="1" x14ac:dyDescent="0.2">
      <c r="A57" s="181"/>
      <c r="B57" s="236"/>
      <c r="C57" s="236"/>
      <c r="D57" s="236"/>
      <c r="E57" s="236"/>
      <c r="F57" s="1626" t="s">
        <v>250</v>
      </c>
      <c r="G57" s="1626"/>
      <c r="H57" s="1626"/>
      <c r="I57" s="1626"/>
      <c r="J57" s="1626" t="s">
        <v>251</v>
      </c>
      <c r="K57" s="1626"/>
      <c r="L57" s="1626"/>
      <c r="M57" s="1626" t="s">
        <v>252</v>
      </c>
      <c r="N57" s="1626"/>
      <c r="O57" s="1626"/>
      <c r="P57" s="1626" t="s">
        <v>253</v>
      </c>
      <c r="Q57" s="1626"/>
      <c r="R57" s="1626"/>
      <c r="S57" s="1626"/>
      <c r="T57" s="1626"/>
      <c r="U57" s="1626" t="s">
        <v>254</v>
      </c>
      <c r="V57" s="1626"/>
      <c r="W57" s="1626"/>
      <c r="X57" s="1626"/>
      <c r="Y57" s="1626"/>
      <c r="Z57" s="236"/>
      <c r="AA57" s="236"/>
      <c r="AB57" s="237"/>
      <c r="AC57" s="237"/>
      <c r="AD57" s="237"/>
      <c r="AE57" s="237"/>
      <c r="AF57" s="237"/>
      <c r="AG57" s="237"/>
      <c r="AH57" s="237"/>
      <c r="AI57" s="237"/>
      <c r="AJ57" s="237"/>
      <c r="AK57" s="237"/>
      <c r="AL57" s="237"/>
      <c r="AM57" s="237"/>
      <c r="AN57" s="181"/>
    </row>
    <row r="58" spans="1:41" s="181" customFormat="1" ht="24.75" customHeight="1" x14ac:dyDescent="0.2">
      <c r="C58" s="193"/>
      <c r="D58" s="193"/>
      <c r="E58" s="193"/>
      <c r="F58" s="1634" t="s">
        <v>271</v>
      </c>
      <c r="G58" s="1635"/>
      <c r="H58" s="1635"/>
      <c r="I58" s="1635"/>
      <c r="J58" s="1636" t="s">
        <v>272</v>
      </c>
      <c r="K58" s="1637"/>
      <c r="L58" s="1637"/>
      <c r="M58" s="1638" t="s">
        <v>273</v>
      </c>
      <c r="N58" s="1639"/>
      <c r="O58" s="1639"/>
      <c r="P58" s="1680" t="s">
        <v>274</v>
      </c>
      <c r="Q58" s="1681"/>
      <c r="R58" s="1681"/>
      <c r="S58" s="1681"/>
      <c r="T58" s="1681"/>
      <c r="U58" s="1679" t="s">
        <v>275</v>
      </c>
      <c r="V58" s="1682"/>
      <c r="W58" s="1682"/>
      <c r="X58" s="1682"/>
      <c r="Y58" s="1682"/>
      <c r="Z58" s="248"/>
      <c r="AA58" s="248"/>
      <c r="AB58" s="248"/>
      <c r="AC58" s="248"/>
      <c r="AD58" s="248"/>
      <c r="AE58" s="248"/>
      <c r="AF58" s="248"/>
      <c r="AG58" s="248"/>
      <c r="AH58" s="248"/>
      <c r="AI58" s="248"/>
      <c r="AJ58" s="248"/>
      <c r="AK58" s="248"/>
      <c r="AL58" s="248"/>
      <c r="AM58" s="248"/>
    </row>
    <row r="59" spans="1:41" s="181" customFormat="1" ht="24.75" customHeight="1" x14ac:dyDescent="0.2">
      <c r="C59" s="193"/>
      <c r="D59" s="193"/>
      <c r="E59" s="193"/>
      <c r="F59" s="1635"/>
      <c r="G59" s="1635"/>
      <c r="H59" s="1635"/>
      <c r="I59" s="1635"/>
      <c r="J59" s="1637"/>
      <c r="K59" s="1637"/>
      <c r="L59" s="1637"/>
      <c r="M59" s="1639"/>
      <c r="N59" s="1639"/>
      <c r="O59" s="1639"/>
      <c r="P59" s="1681"/>
      <c r="Q59" s="1681"/>
      <c r="R59" s="1681"/>
      <c r="S59" s="1681"/>
      <c r="T59" s="1681"/>
      <c r="U59" s="1682"/>
      <c r="V59" s="1682"/>
      <c r="W59" s="1682"/>
      <c r="X59" s="1682"/>
      <c r="Y59" s="1682"/>
      <c r="Z59" s="248"/>
      <c r="AA59" s="248"/>
      <c r="AB59" s="248"/>
      <c r="AC59" s="248"/>
      <c r="AD59" s="248"/>
      <c r="AE59" s="248"/>
      <c r="AF59" s="248"/>
      <c r="AG59" s="248"/>
      <c r="AH59" s="248"/>
      <c r="AI59" s="248"/>
      <c r="AJ59" s="248"/>
      <c r="AK59" s="248"/>
      <c r="AL59" s="248"/>
      <c r="AM59" s="248"/>
    </row>
    <row r="60" spans="1:41" s="181" customFormat="1" ht="14.25" customHeight="1" x14ac:dyDescent="0.2">
      <c r="C60" s="193"/>
      <c r="D60" s="193"/>
      <c r="E60" s="193"/>
      <c r="F60" s="1635"/>
      <c r="G60" s="1635"/>
      <c r="H60" s="1635"/>
      <c r="I60" s="1635"/>
      <c r="J60" s="1637"/>
      <c r="K60" s="1637"/>
      <c r="L60" s="1637"/>
      <c r="M60" s="1639"/>
      <c r="N60" s="1639"/>
      <c r="O60" s="1639"/>
      <c r="P60" s="1681"/>
      <c r="Q60" s="1681"/>
      <c r="R60" s="1681"/>
      <c r="S60" s="1681"/>
      <c r="T60" s="1681"/>
      <c r="U60" s="1682"/>
      <c r="V60" s="1682"/>
      <c r="W60" s="1682"/>
      <c r="X60" s="1682"/>
      <c r="Y60" s="1682"/>
      <c r="Z60" s="248"/>
      <c r="AA60" s="248"/>
      <c r="AB60" s="248"/>
      <c r="AC60" s="248"/>
      <c r="AD60" s="248"/>
      <c r="AE60" s="248"/>
      <c r="AF60" s="248"/>
      <c r="AG60" s="248"/>
      <c r="AH60" s="248"/>
      <c r="AI60" s="248"/>
      <c r="AJ60" s="248"/>
      <c r="AK60" s="248"/>
      <c r="AL60" s="248"/>
      <c r="AM60" s="248"/>
    </row>
    <row r="61" spans="1:41" s="181" customFormat="1" ht="14.25" customHeight="1" x14ac:dyDescent="0.2">
      <c r="C61" s="193"/>
      <c r="D61" s="193"/>
      <c r="E61" s="193"/>
      <c r="F61" s="1635"/>
      <c r="G61" s="1635"/>
      <c r="H61" s="1635"/>
      <c r="I61" s="1635"/>
      <c r="J61" s="1637"/>
      <c r="K61" s="1637"/>
      <c r="L61" s="1637"/>
      <c r="M61" s="1639"/>
      <c r="N61" s="1639"/>
      <c r="O61" s="1639"/>
      <c r="P61" s="1681"/>
      <c r="Q61" s="1681"/>
      <c r="R61" s="1681"/>
      <c r="S61" s="1681"/>
      <c r="T61" s="1681"/>
      <c r="U61" s="1682"/>
      <c r="V61" s="1682"/>
      <c r="W61" s="1682"/>
      <c r="X61" s="1682"/>
      <c r="Y61" s="1682"/>
      <c r="Z61" s="248"/>
      <c r="AA61" s="248"/>
      <c r="AB61" s="248"/>
      <c r="AC61" s="248"/>
      <c r="AD61" s="248"/>
      <c r="AE61" s="248"/>
      <c r="AF61" s="248"/>
      <c r="AG61" s="248"/>
      <c r="AH61" s="248"/>
      <c r="AI61" s="248"/>
      <c r="AJ61" s="248"/>
      <c r="AK61" s="248"/>
      <c r="AL61" s="248"/>
      <c r="AM61" s="248"/>
    </row>
    <row r="62" spans="1:41" s="181" customFormat="1" ht="14.25" customHeight="1" x14ac:dyDescent="0.2">
      <c r="C62" s="193"/>
      <c r="D62" s="193"/>
      <c r="E62" s="193"/>
      <c r="F62" s="1635"/>
      <c r="G62" s="1635"/>
      <c r="H62" s="1635"/>
      <c r="I62" s="1635"/>
      <c r="J62" s="1637"/>
      <c r="K62" s="1637"/>
      <c r="L62" s="1637"/>
      <c r="M62" s="1639"/>
      <c r="N62" s="1639"/>
      <c r="O62" s="1639"/>
      <c r="P62" s="1681"/>
      <c r="Q62" s="1681"/>
      <c r="R62" s="1681"/>
      <c r="S62" s="1681"/>
      <c r="T62" s="1681"/>
      <c r="U62" s="1682"/>
      <c r="V62" s="1682"/>
      <c r="W62" s="1682"/>
      <c r="X62" s="1682"/>
      <c r="Y62" s="1682"/>
      <c r="Z62" s="248"/>
      <c r="AA62" s="248"/>
      <c r="AB62" s="248"/>
      <c r="AC62" s="248"/>
      <c r="AD62" s="248"/>
      <c r="AE62" s="248"/>
      <c r="AF62" s="248"/>
      <c r="AG62" s="248"/>
      <c r="AH62" s="248"/>
      <c r="AI62" s="248"/>
      <c r="AJ62" s="248"/>
      <c r="AK62" s="248"/>
      <c r="AL62" s="248"/>
      <c r="AM62" s="248"/>
    </row>
    <row r="63" spans="1:41" s="181" customFormat="1" ht="21.75" customHeight="1" x14ac:dyDescent="0.2">
      <c r="C63" s="193"/>
      <c r="D63" s="193"/>
      <c r="E63" s="193"/>
      <c r="F63" s="1635"/>
      <c r="G63" s="1635"/>
      <c r="H63" s="1635"/>
      <c r="I63" s="1635"/>
      <c r="J63" s="1637"/>
      <c r="K63" s="1637"/>
      <c r="L63" s="1637"/>
      <c r="M63" s="1639"/>
      <c r="N63" s="1639"/>
      <c r="O63" s="1639"/>
      <c r="P63" s="1681"/>
      <c r="Q63" s="1681"/>
      <c r="R63" s="1681"/>
      <c r="S63" s="1681"/>
      <c r="T63" s="1681"/>
      <c r="U63" s="1682"/>
      <c r="V63" s="1682"/>
      <c r="W63" s="1682"/>
      <c r="X63" s="1682"/>
      <c r="Y63" s="1682"/>
      <c r="Z63" s="248"/>
      <c r="AA63" s="248"/>
      <c r="AB63" s="248"/>
      <c r="AC63" s="248"/>
      <c r="AD63" s="248"/>
      <c r="AE63" s="248"/>
      <c r="AF63" s="248"/>
      <c r="AG63" s="248"/>
      <c r="AH63" s="248"/>
      <c r="AI63" s="248"/>
      <c r="AJ63" s="248"/>
      <c r="AK63" s="248"/>
      <c r="AL63" s="248"/>
      <c r="AM63" s="248"/>
    </row>
    <row r="64" spans="1:41" s="181" customFormat="1" ht="14.25" customHeight="1" x14ac:dyDescent="0.2">
      <c r="C64" s="193"/>
      <c r="D64" s="193"/>
      <c r="E64" s="193"/>
      <c r="F64" s="1683" t="s">
        <v>276</v>
      </c>
      <c r="G64" s="1683"/>
      <c r="H64" s="1683"/>
      <c r="I64" s="1683"/>
      <c r="J64" s="1684">
        <v>25000</v>
      </c>
      <c r="K64" s="1685"/>
      <c r="L64" s="1685"/>
      <c r="M64" s="1686" t="s">
        <v>277</v>
      </c>
      <c r="N64" s="1686"/>
      <c r="O64" s="1686"/>
      <c r="P64" s="1686" t="s">
        <v>277</v>
      </c>
      <c r="Q64" s="1686"/>
      <c r="R64" s="1686"/>
      <c r="S64" s="1686"/>
      <c r="T64" s="1686"/>
      <c r="U64" s="1687" t="s">
        <v>277</v>
      </c>
      <c r="V64" s="1687"/>
      <c r="W64" s="1687"/>
      <c r="X64" s="1687"/>
      <c r="Y64" s="1687"/>
      <c r="Z64" s="248"/>
      <c r="AA64" s="248"/>
      <c r="AB64" s="248"/>
      <c r="AC64" s="248"/>
      <c r="AD64" s="248"/>
      <c r="AE64" s="248"/>
      <c r="AF64" s="248"/>
      <c r="AG64" s="248"/>
      <c r="AH64" s="248"/>
      <c r="AI64" s="248"/>
      <c r="AJ64" s="248"/>
      <c r="AK64" s="248"/>
      <c r="AL64" s="248"/>
      <c r="AM64" s="248"/>
    </row>
    <row r="65" spans="1:40" s="181" customFormat="1" ht="14.25" customHeight="1" x14ac:dyDescent="0.2">
      <c r="C65" s="193"/>
      <c r="D65" s="193"/>
      <c r="E65" s="193"/>
      <c r="F65" s="1683"/>
      <c r="G65" s="1683"/>
      <c r="H65" s="1683"/>
      <c r="I65" s="1683"/>
      <c r="J65" s="1685"/>
      <c r="K65" s="1685"/>
      <c r="L65" s="1685"/>
      <c r="M65" s="1686"/>
      <c r="N65" s="1686"/>
      <c r="O65" s="1686"/>
      <c r="P65" s="1686"/>
      <c r="Q65" s="1686"/>
      <c r="R65" s="1686"/>
      <c r="S65" s="1686"/>
      <c r="T65" s="1686"/>
      <c r="U65" s="1687"/>
      <c r="V65" s="1687"/>
      <c r="W65" s="1687"/>
      <c r="X65" s="1687"/>
      <c r="Y65" s="1687"/>
      <c r="Z65" s="248"/>
      <c r="AA65" s="248"/>
      <c r="AB65" s="248"/>
      <c r="AC65" s="248"/>
      <c r="AD65" s="248"/>
      <c r="AE65" s="248"/>
      <c r="AF65" s="248"/>
      <c r="AG65" s="248"/>
      <c r="AH65" s="248"/>
      <c r="AI65" s="248"/>
      <c r="AJ65" s="248"/>
      <c r="AK65" s="248"/>
      <c r="AL65" s="248"/>
      <c r="AM65" s="248"/>
    </row>
    <row r="66" spans="1:40" s="181" customFormat="1" ht="14.25" customHeight="1" x14ac:dyDescent="0.2">
      <c r="C66" s="193"/>
      <c r="D66" s="193"/>
      <c r="E66" s="193"/>
      <c r="F66" s="1683" t="s">
        <v>278</v>
      </c>
      <c r="G66" s="1683"/>
      <c r="H66" s="1683"/>
      <c r="I66" s="1683"/>
      <c r="J66" s="1684">
        <v>20000</v>
      </c>
      <c r="K66" s="1685"/>
      <c r="L66" s="1685"/>
      <c r="M66" s="1686" t="s">
        <v>277</v>
      </c>
      <c r="N66" s="1686"/>
      <c r="O66" s="1686"/>
      <c r="P66" s="1686" t="s">
        <v>277</v>
      </c>
      <c r="Q66" s="1686"/>
      <c r="R66" s="1686"/>
      <c r="S66" s="1686"/>
      <c r="T66" s="1686"/>
      <c r="U66" s="1687" t="s">
        <v>277</v>
      </c>
      <c r="V66" s="1687"/>
      <c r="W66" s="1687"/>
      <c r="X66" s="1687"/>
      <c r="Y66" s="1687"/>
      <c r="Z66" s="248"/>
      <c r="AA66" s="248"/>
      <c r="AB66" s="248"/>
      <c r="AC66" s="248"/>
      <c r="AD66" s="248"/>
      <c r="AE66" s="248"/>
      <c r="AF66" s="248"/>
      <c r="AG66" s="248"/>
      <c r="AH66" s="248"/>
      <c r="AI66" s="248"/>
      <c r="AJ66" s="248"/>
      <c r="AK66" s="248"/>
      <c r="AL66" s="248"/>
      <c r="AM66" s="248"/>
    </row>
    <row r="67" spans="1:40" s="181" customFormat="1" ht="14.25" customHeight="1" x14ac:dyDescent="0.2">
      <c r="C67" s="193"/>
      <c r="D67" s="193"/>
      <c r="E67" s="193"/>
      <c r="F67" s="1683"/>
      <c r="G67" s="1683"/>
      <c r="H67" s="1683"/>
      <c r="I67" s="1683"/>
      <c r="J67" s="1685"/>
      <c r="K67" s="1685"/>
      <c r="L67" s="1685"/>
      <c r="M67" s="1686"/>
      <c r="N67" s="1686"/>
      <c r="O67" s="1686"/>
      <c r="P67" s="1686"/>
      <c r="Q67" s="1686"/>
      <c r="R67" s="1686"/>
      <c r="S67" s="1686"/>
      <c r="T67" s="1686"/>
      <c r="U67" s="1687"/>
      <c r="V67" s="1687"/>
      <c r="W67" s="1687"/>
      <c r="X67" s="1687"/>
      <c r="Y67" s="1687"/>
      <c r="Z67" s="248"/>
      <c r="AA67" s="248"/>
      <c r="AB67" s="248"/>
      <c r="AC67" s="248"/>
      <c r="AD67" s="248"/>
      <c r="AE67" s="248"/>
      <c r="AF67" s="248"/>
      <c r="AG67" s="248"/>
      <c r="AH67" s="248"/>
      <c r="AI67" s="248"/>
      <c r="AJ67" s="248"/>
      <c r="AK67" s="248"/>
      <c r="AL67" s="248"/>
      <c r="AM67" s="248"/>
    </row>
    <row r="68" spans="1:40" s="181" customFormat="1" ht="14.25" customHeight="1" x14ac:dyDescent="0.2">
      <c r="C68" s="193"/>
      <c r="D68" s="193"/>
      <c r="E68" s="193"/>
      <c r="F68" s="193"/>
      <c r="G68" s="193"/>
      <c r="H68" s="193"/>
      <c r="I68" s="194"/>
      <c r="J68" s="195"/>
      <c r="K68" s="195"/>
      <c r="L68" s="195"/>
      <c r="M68" s="195"/>
      <c r="N68" s="195"/>
      <c r="O68" s="195"/>
      <c r="P68" s="195"/>
      <c r="Q68" s="195"/>
      <c r="R68" s="195"/>
      <c r="S68" s="195"/>
      <c r="T68" s="196"/>
      <c r="U68" s="196"/>
      <c r="V68" s="196"/>
      <c r="W68" s="249"/>
      <c r="X68" s="249"/>
      <c r="Y68" s="249"/>
      <c r="Z68" s="248"/>
      <c r="AA68" s="248"/>
      <c r="AB68" s="248"/>
      <c r="AC68" s="248"/>
      <c r="AD68" s="248"/>
      <c r="AE68" s="248"/>
      <c r="AF68" s="248"/>
      <c r="AG68" s="248"/>
      <c r="AH68" s="248"/>
      <c r="AI68" s="248"/>
      <c r="AJ68" s="248"/>
      <c r="AK68" s="248"/>
      <c r="AL68" s="248"/>
      <c r="AM68" s="248"/>
    </row>
    <row r="69" spans="1:40" s="181" customFormat="1" ht="14.25" customHeight="1" x14ac:dyDescent="0.2">
      <c r="C69" s="193"/>
      <c r="D69" s="193"/>
      <c r="E69" s="193"/>
      <c r="F69" s="193"/>
      <c r="G69" s="193"/>
      <c r="H69" s="193"/>
      <c r="I69" s="194"/>
      <c r="J69" s="195"/>
      <c r="K69" s="195"/>
      <c r="L69" s="195"/>
      <c r="M69" s="195"/>
      <c r="N69" s="195"/>
      <c r="O69" s="195"/>
      <c r="P69" s="195"/>
      <c r="Q69" s="195"/>
      <c r="R69" s="195"/>
      <c r="S69" s="195"/>
      <c r="T69" s="196"/>
      <c r="U69" s="196"/>
      <c r="V69" s="196"/>
      <c r="W69" s="249"/>
      <c r="X69" s="249"/>
      <c r="Y69" s="249"/>
      <c r="Z69" s="248"/>
      <c r="AA69" s="248"/>
      <c r="AB69" s="248"/>
      <c r="AC69" s="248"/>
      <c r="AD69" s="248"/>
      <c r="AE69" s="248"/>
      <c r="AF69" s="248"/>
      <c r="AG69" s="248"/>
      <c r="AH69" s="248"/>
      <c r="AI69" s="248"/>
      <c r="AJ69" s="248"/>
      <c r="AK69" s="248"/>
      <c r="AL69" s="248"/>
      <c r="AM69" s="248"/>
    </row>
    <row r="70" spans="1:40" s="181" customFormat="1" ht="14.25" customHeight="1" x14ac:dyDescent="0.2">
      <c r="C70" s="193"/>
      <c r="D70" s="193"/>
      <c r="E70" s="193"/>
      <c r="F70" s="193"/>
      <c r="G70" s="193"/>
      <c r="H70" s="193"/>
      <c r="I70" s="194"/>
      <c r="J70" s="195"/>
      <c r="K70" s="195"/>
      <c r="L70" s="195"/>
      <c r="M70" s="195"/>
      <c r="N70" s="195"/>
      <c r="O70" s="195"/>
      <c r="P70" s="195"/>
      <c r="Q70" s="195"/>
      <c r="R70" s="195"/>
      <c r="S70" s="195"/>
      <c r="T70" s="196"/>
      <c r="U70" s="196"/>
      <c r="V70" s="196"/>
      <c r="W70" s="249"/>
      <c r="X70" s="249"/>
      <c r="Y70" s="249"/>
      <c r="Z70" s="248"/>
      <c r="AA70" s="248"/>
      <c r="AB70" s="248"/>
      <c r="AC70" s="248"/>
      <c r="AD70" s="248"/>
      <c r="AE70" s="248"/>
      <c r="AF70" s="248"/>
      <c r="AG70" s="248"/>
      <c r="AH70" s="248"/>
      <c r="AI70" s="248"/>
      <c r="AJ70" s="248"/>
      <c r="AK70" s="248"/>
      <c r="AL70" s="248"/>
      <c r="AM70" s="248"/>
    </row>
    <row r="71" spans="1:40" ht="19.5" customHeight="1" x14ac:dyDescent="0.2">
      <c r="A71" s="181"/>
      <c r="B71" s="237"/>
      <c r="C71" s="236" t="s">
        <v>260</v>
      </c>
      <c r="D71" s="236"/>
      <c r="E71" s="236"/>
      <c r="F71" s="236"/>
      <c r="G71" s="236"/>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181"/>
    </row>
    <row r="72" spans="1:40" ht="3.75" customHeight="1" thickBot="1" x14ac:dyDescent="0.25">
      <c r="B72" s="204"/>
      <c r="C72" s="204"/>
      <c r="D72" s="204"/>
      <c r="E72" s="204"/>
      <c r="F72" s="204"/>
      <c r="G72" s="204"/>
      <c r="H72" s="204"/>
      <c r="I72" s="205"/>
      <c r="J72" s="206"/>
      <c r="K72" s="206"/>
      <c r="L72" s="206"/>
      <c r="M72" s="206"/>
      <c r="N72" s="206"/>
      <c r="O72" s="206"/>
      <c r="P72" s="206"/>
      <c r="Q72" s="206"/>
      <c r="R72" s="206"/>
      <c r="S72" s="206"/>
      <c r="T72" s="207"/>
      <c r="U72" s="207"/>
      <c r="V72" s="207"/>
      <c r="W72" s="250"/>
      <c r="X72" s="250"/>
      <c r="Y72" s="250"/>
      <c r="Z72" s="251"/>
      <c r="AA72" s="251"/>
      <c r="AB72" s="251"/>
      <c r="AC72" s="251"/>
      <c r="AD72" s="251"/>
      <c r="AE72" s="251"/>
      <c r="AF72" s="251"/>
      <c r="AG72" s="251"/>
      <c r="AH72" s="251"/>
      <c r="AI72" s="251"/>
      <c r="AJ72" s="251"/>
      <c r="AK72" s="251"/>
      <c r="AL72" s="251"/>
      <c r="AM72" s="251"/>
    </row>
    <row r="73" spans="1:40" ht="14.25" customHeight="1" thickTop="1" x14ac:dyDescent="0.2">
      <c r="B73" s="1614" t="s">
        <v>57</v>
      </c>
      <c r="C73" s="1615"/>
      <c r="D73" s="1619" t="s">
        <v>6</v>
      </c>
      <c r="E73" s="1620"/>
      <c r="F73" s="1619" t="str">
        <f>"令和"&amp;'記載例①～④'!$AO3&amp;"年度"</f>
        <v>令和7年度</v>
      </c>
      <c r="G73" s="1621"/>
      <c r="H73" s="1621"/>
      <c r="I73" s="1620"/>
      <c r="J73" s="1619" t="s">
        <v>58</v>
      </c>
      <c r="K73" s="1621"/>
      <c r="L73" s="1619" t="s">
        <v>199</v>
      </c>
      <c r="M73" s="1621"/>
      <c r="N73" s="1621"/>
      <c r="O73" s="1621"/>
      <c r="P73" s="1621"/>
      <c r="Q73" s="1621"/>
      <c r="R73" s="1620"/>
      <c r="S73" s="1621" t="s">
        <v>59</v>
      </c>
      <c r="T73" s="1621"/>
      <c r="U73" s="1620"/>
      <c r="V73" s="1629" t="str">
        <f>"令和"&amp;'記載例①～④'!$AO3&amp;"年3月25日"</f>
        <v>令和7年3月25日</v>
      </c>
      <c r="W73" s="1630"/>
      <c r="X73" s="1630"/>
      <c r="Y73" s="1630"/>
      <c r="Z73" s="1630"/>
      <c r="AA73" s="210" t="s">
        <v>236</v>
      </c>
      <c r="AB73" s="211" t="s">
        <v>201</v>
      </c>
      <c r="AC73" s="211"/>
      <c r="AD73" s="210" t="s">
        <v>205</v>
      </c>
      <c r="AE73" s="211" t="s">
        <v>60</v>
      </c>
      <c r="AF73" s="211"/>
      <c r="AG73" s="210" t="s">
        <v>202</v>
      </c>
      <c r="AH73" s="211" t="s">
        <v>61</v>
      </c>
      <c r="AI73" s="211"/>
      <c r="AJ73" s="210" t="s">
        <v>202</v>
      </c>
      <c r="AK73" s="211" t="s">
        <v>62</v>
      </c>
      <c r="AL73" s="211"/>
      <c r="AM73" s="212"/>
    </row>
    <row r="74" spans="1:40" ht="14.25" customHeight="1" x14ac:dyDescent="0.2">
      <c r="B74" s="1616"/>
      <c r="C74" s="1615"/>
      <c r="D74" s="1631" t="s">
        <v>63</v>
      </c>
      <c r="E74" s="1632"/>
      <c r="F74" s="1632"/>
      <c r="G74" s="1633"/>
      <c r="H74" s="1631" t="s">
        <v>204</v>
      </c>
      <c r="I74" s="1632"/>
      <c r="J74" s="1632"/>
      <c r="K74" s="1632"/>
      <c r="L74" s="1632"/>
      <c r="M74" s="1633"/>
      <c r="N74" s="1631" t="s">
        <v>64</v>
      </c>
      <c r="O74" s="1632"/>
      <c r="P74" s="1632"/>
      <c r="Q74" s="1632"/>
      <c r="R74" s="1632"/>
      <c r="S74" s="1633"/>
      <c r="T74" s="1631" t="s">
        <v>65</v>
      </c>
      <c r="U74" s="1632"/>
      <c r="V74" s="1632"/>
      <c r="W74" s="1632"/>
      <c r="X74" s="1632"/>
      <c r="Y74" s="1633"/>
      <c r="Z74" s="1631" t="s">
        <v>66</v>
      </c>
      <c r="AA74" s="1632"/>
      <c r="AB74" s="1632"/>
      <c r="AC74" s="1632"/>
      <c r="AD74" s="1632"/>
      <c r="AE74" s="1632"/>
      <c r="AF74" s="1632"/>
      <c r="AG74" s="1632"/>
      <c r="AH74" s="1632"/>
      <c r="AI74" s="1632"/>
      <c r="AJ74" s="1632"/>
      <c r="AK74" s="1632"/>
      <c r="AL74" s="1632"/>
      <c r="AM74" s="1633"/>
    </row>
    <row r="75" spans="1:40" ht="14.25" customHeight="1" x14ac:dyDescent="0.2">
      <c r="B75" s="1616"/>
      <c r="C75" s="1615"/>
      <c r="D75" s="1644" t="s">
        <v>279</v>
      </c>
      <c r="E75" s="1645"/>
      <c r="F75" s="1645"/>
      <c r="G75" s="1646"/>
      <c r="H75" s="213"/>
      <c r="I75" s="214"/>
      <c r="J75" s="1653"/>
      <c r="K75" s="1653"/>
      <c r="L75" s="1653"/>
      <c r="M75" s="215"/>
      <c r="N75" s="216" t="s">
        <v>202</v>
      </c>
      <c r="O75" s="214" t="s">
        <v>67</v>
      </c>
      <c r="Q75" s="217" t="s">
        <v>205</v>
      </c>
      <c r="R75" s="218" t="s">
        <v>68</v>
      </c>
      <c r="S75" s="219"/>
      <c r="T75" s="220"/>
      <c r="U75" s="220" t="s">
        <v>69</v>
      </c>
      <c r="V75" s="1654">
        <v>5</v>
      </c>
      <c r="W75" s="1654"/>
      <c r="X75" s="214" t="s">
        <v>70</v>
      </c>
      <c r="Y75" s="214"/>
      <c r="Z75" s="221" t="s">
        <v>202</v>
      </c>
      <c r="AA75" s="222" t="s">
        <v>71</v>
      </c>
      <c r="AC75" s="223" t="s">
        <v>202</v>
      </c>
      <c r="AD75" s="222" t="s">
        <v>72</v>
      </c>
      <c r="AE75" s="222"/>
      <c r="AF75" s="223" t="s">
        <v>202</v>
      </c>
      <c r="AG75" s="222" t="s">
        <v>73</v>
      </c>
      <c r="AH75" s="222"/>
      <c r="AI75" s="223" t="s">
        <v>202</v>
      </c>
      <c r="AJ75" s="222" t="s">
        <v>74</v>
      </c>
      <c r="AK75" s="224"/>
      <c r="AL75" s="224"/>
      <c r="AM75" s="225"/>
    </row>
    <row r="76" spans="1:40" ht="14.25" customHeight="1" x14ac:dyDescent="0.2">
      <c r="B76" s="1616"/>
      <c r="C76" s="1615"/>
      <c r="D76" s="1647"/>
      <c r="E76" s="1648"/>
      <c r="F76" s="1648"/>
      <c r="G76" s="1649"/>
      <c r="H76" s="213"/>
      <c r="I76" s="214"/>
      <c r="J76" s="1653">
        <v>55000</v>
      </c>
      <c r="K76" s="1653"/>
      <c r="L76" s="1653"/>
      <c r="M76" s="215" t="s">
        <v>75</v>
      </c>
      <c r="N76" s="216" t="s">
        <v>202</v>
      </c>
      <c r="O76" s="214" t="s">
        <v>76</v>
      </c>
      <c r="Q76" s="217"/>
      <c r="R76" s="214"/>
      <c r="S76" s="219"/>
      <c r="T76" s="220"/>
      <c r="U76" s="226"/>
      <c r="W76" s="226"/>
      <c r="X76" s="217" t="s">
        <v>77</v>
      </c>
      <c r="Y76" s="214"/>
      <c r="Z76" s="227" t="s">
        <v>205</v>
      </c>
      <c r="AA76" s="226" t="s">
        <v>78</v>
      </c>
      <c r="AB76" s="226"/>
      <c r="AC76" s="226"/>
      <c r="AD76" s="226"/>
      <c r="AE76" s="224"/>
      <c r="AF76" s="223" t="s">
        <v>202</v>
      </c>
      <c r="AG76" s="224" t="s">
        <v>79</v>
      </c>
      <c r="AH76" s="181"/>
      <c r="AI76" s="1655"/>
      <c r="AJ76" s="1655"/>
      <c r="AK76" s="1655"/>
      <c r="AL76" s="1655"/>
      <c r="AM76" s="215" t="s">
        <v>80</v>
      </c>
    </row>
    <row r="77" spans="1:40" ht="14.25" customHeight="1" thickBot="1" x14ac:dyDescent="0.25">
      <c r="B77" s="1617"/>
      <c r="C77" s="1618"/>
      <c r="D77" s="1650"/>
      <c r="E77" s="1651"/>
      <c r="F77" s="1651"/>
      <c r="G77" s="1652"/>
      <c r="H77" s="1656" t="s">
        <v>206</v>
      </c>
      <c r="I77" s="1656"/>
      <c r="J77" s="1657">
        <v>55000</v>
      </c>
      <c r="K77" s="1657"/>
      <c r="L77" s="1657"/>
      <c r="M77" s="228" t="s">
        <v>81</v>
      </c>
      <c r="N77" s="229" t="s">
        <v>202</v>
      </c>
      <c r="O77" s="1658"/>
      <c r="P77" s="1658"/>
      <c r="Q77" s="1658"/>
      <c r="R77" s="1658"/>
      <c r="S77" s="1659"/>
      <c r="T77" s="230"/>
      <c r="U77" s="230"/>
      <c r="V77" s="230"/>
      <c r="W77" s="230"/>
      <c r="X77" s="231" t="s">
        <v>82</v>
      </c>
      <c r="Y77" s="232" t="s">
        <v>21</v>
      </c>
      <c r="Z77" s="229" t="s">
        <v>202</v>
      </c>
      <c r="AA77" s="1660" t="s">
        <v>83</v>
      </c>
      <c r="AB77" s="1660"/>
      <c r="AC77" s="1660"/>
      <c r="AD77" s="233"/>
      <c r="AE77" s="233" t="s">
        <v>84</v>
      </c>
      <c r="AF77" s="231"/>
      <c r="AG77" s="233"/>
      <c r="AH77" s="233"/>
      <c r="AI77" s="233"/>
      <c r="AJ77" s="234" t="s">
        <v>85</v>
      </c>
      <c r="AK77" s="234"/>
      <c r="AL77" s="234"/>
      <c r="AM77" s="235"/>
    </row>
    <row r="78" spans="1:40" s="181" customFormat="1" ht="13.5" thickTop="1" x14ac:dyDescent="0.2">
      <c r="B78" s="236"/>
      <c r="C78" s="236"/>
      <c r="D78" s="236"/>
      <c r="E78" s="236"/>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row>
    <row r="79" spans="1:40" s="181" customFormat="1" x14ac:dyDescent="0.2">
      <c r="B79" s="236"/>
      <c r="C79" s="236"/>
      <c r="D79" s="236"/>
      <c r="E79" s="236"/>
      <c r="F79" s="237"/>
      <c r="G79" s="237"/>
      <c r="H79" s="237"/>
      <c r="I79" s="237"/>
      <c r="J79" s="237"/>
      <c r="K79" s="237"/>
      <c r="L79" s="237"/>
      <c r="M79" s="237"/>
      <c r="N79" s="237"/>
      <c r="O79" s="237"/>
      <c r="P79" s="237"/>
      <c r="Q79" s="237"/>
      <c r="R79" s="237"/>
      <c r="S79" s="237"/>
      <c r="T79" s="237"/>
      <c r="U79" s="182"/>
      <c r="V79" s="237"/>
      <c r="W79" s="237"/>
      <c r="X79" s="237"/>
      <c r="Y79" s="237"/>
      <c r="Z79" s="237"/>
      <c r="AA79" s="237"/>
      <c r="AB79" s="237"/>
      <c r="AC79" s="237"/>
      <c r="AD79" s="237"/>
      <c r="AE79" s="237"/>
      <c r="AF79" s="237"/>
      <c r="AG79" s="237"/>
      <c r="AH79" s="237"/>
      <c r="AI79" s="237"/>
      <c r="AJ79" s="237"/>
      <c r="AK79" s="237"/>
      <c r="AL79" s="237"/>
      <c r="AM79" s="237"/>
    </row>
    <row r="81" spans="1:40" ht="3" customHeight="1" x14ac:dyDescent="0.2">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row>
    <row r="82" spans="1:40" s="191" customFormat="1" ht="24.75" customHeight="1" x14ac:dyDescent="0.2">
      <c r="A82" s="184"/>
      <c r="B82" s="1623" t="s">
        <v>280</v>
      </c>
      <c r="C82" s="1623"/>
      <c r="D82" s="185" t="s">
        <v>281</v>
      </c>
      <c r="E82" s="185"/>
      <c r="F82" s="185"/>
      <c r="G82" s="186"/>
      <c r="H82" s="186"/>
      <c r="I82" s="187"/>
      <c r="J82" s="188"/>
      <c r="K82" s="188"/>
      <c r="L82" s="188"/>
      <c r="M82" s="188"/>
      <c r="N82" s="188"/>
      <c r="O82" s="188"/>
      <c r="P82" s="188"/>
      <c r="Q82" s="188"/>
      <c r="R82" s="188"/>
      <c r="S82" s="188"/>
      <c r="T82" s="189"/>
      <c r="U82" s="189"/>
      <c r="V82" s="189"/>
      <c r="W82" s="190"/>
      <c r="X82" s="190"/>
      <c r="Y82" s="190"/>
      <c r="Z82" s="190"/>
      <c r="AA82" s="190"/>
      <c r="AB82" s="190"/>
      <c r="AC82" s="190"/>
      <c r="AD82" s="190"/>
      <c r="AE82" s="190"/>
      <c r="AF82" s="190"/>
      <c r="AG82" s="190"/>
      <c r="AH82" s="190"/>
      <c r="AI82" s="190"/>
      <c r="AJ82" s="190"/>
      <c r="AK82" s="190"/>
      <c r="AL82" s="190"/>
      <c r="AM82" s="190"/>
      <c r="AN82" s="184"/>
    </row>
    <row r="83" spans="1:40" s="181" customFormat="1" ht="3" customHeight="1" x14ac:dyDescent="0.2">
      <c r="B83" s="192"/>
      <c r="C83" s="192"/>
      <c r="E83" s="193"/>
      <c r="F83" s="193"/>
      <c r="G83" s="193"/>
      <c r="H83" s="193"/>
      <c r="I83" s="193"/>
      <c r="J83" s="193"/>
      <c r="K83" s="194"/>
      <c r="L83" s="195"/>
      <c r="M83" s="195"/>
      <c r="N83" s="195"/>
      <c r="O83" s="195"/>
      <c r="P83" s="195"/>
      <c r="Q83" s="195"/>
      <c r="R83" s="195"/>
      <c r="S83" s="195"/>
      <c r="T83" s="195"/>
      <c r="U83" s="195"/>
      <c r="V83" s="196"/>
      <c r="W83" s="197"/>
      <c r="X83" s="198"/>
      <c r="Y83" s="192"/>
      <c r="Z83" s="192"/>
      <c r="AA83" s="192"/>
      <c r="AB83" s="192"/>
      <c r="AC83" s="192"/>
      <c r="AD83" s="192"/>
      <c r="AE83" s="192"/>
      <c r="AF83" s="192"/>
      <c r="AG83" s="192"/>
      <c r="AH83" s="192"/>
      <c r="AI83" s="192"/>
      <c r="AJ83" s="192"/>
      <c r="AK83" s="192"/>
      <c r="AL83" s="192"/>
      <c r="AM83" s="192"/>
    </row>
    <row r="84" spans="1:40" s="181" customFormat="1" ht="8.25" customHeight="1" x14ac:dyDescent="0.2">
      <c r="B84" s="192"/>
      <c r="C84" s="192"/>
      <c r="E84" s="193"/>
      <c r="F84" s="193"/>
      <c r="G84" s="193"/>
      <c r="H84" s="193"/>
      <c r="I84" s="193"/>
      <c r="J84" s="193"/>
      <c r="K84" s="194"/>
      <c r="L84" s="195"/>
      <c r="M84" s="195"/>
      <c r="N84" s="195"/>
      <c r="O84" s="195"/>
      <c r="P84" s="195"/>
      <c r="Q84" s="195"/>
      <c r="R84" s="195"/>
      <c r="S84" s="195"/>
      <c r="T84" s="195"/>
      <c r="U84" s="195"/>
      <c r="V84" s="196"/>
      <c r="W84" s="197"/>
      <c r="X84" s="198"/>
      <c r="Y84" s="192"/>
      <c r="Z84" s="192"/>
      <c r="AA84" s="192"/>
      <c r="AB84" s="192"/>
      <c r="AC84" s="192"/>
      <c r="AD84" s="192"/>
      <c r="AE84" s="192"/>
      <c r="AF84" s="192"/>
      <c r="AG84" s="192"/>
      <c r="AH84" s="192"/>
      <c r="AI84" s="192"/>
      <c r="AJ84" s="192"/>
      <c r="AK84" s="192"/>
      <c r="AL84" s="192"/>
      <c r="AM84" s="192"/>
    </row>
    <row r="85" spans="1:40" s="181" customFormat="1" ht="19.5" customHeight="1" x14ac:dyDescent="0.2">
      <c r="B85" s="192"/>
      <c r="C85" s="192" t="s">
        <v>249</v>
      </c>
      <c r="D85" s="193"/>
      <c r="E85" s="193"/>
      <c r="F85" s="1613" t="str">
        <f>"令和"&amp;'記載例①～④'!$AO3&amp;"年度〇〇市一般会計予算"</f>
        <v>令和7年度〇〇市一般会計予算</v>
      </c>
      <c r="G85" s="1613"/>
      <c r="H85" s="1613"/>
      <c r="I85" s="1613"/>
      <c r="J85" s="1613"/>
      <c r="K85" s="1613"/>
      <c r="L85" s="1613"/>
      <c r="M85" s="1613"/>
      <c r="N85" s="1613"/>
      <c r="O85" s="238"/>
      <c r="P85" s="238"/>
      <c r="Q85" s="238"/>
      <c r="R85" s="238"/>
      <c r="S85" s="1624" t="str">
        <f>"令和"&amp;'記載例①～④'!$AO3&amp;"年10月17日議決予定"</f>
        <v>令和7年10月17日議決予定</v>
      </c>
      <c r="T85" s="1624"/>
      <c r="U85" s="1624"/>
      <c r="V85" s="1624"/>
      <c r="W85" s="1624"/>
      <c r="X85" s="1624"/>
      <c r="Y85" s="1624"/>
      <c r="Z85" s="192"/>
      <c r="AA85" s="192"/>
      <c r="AB85" s="192"/>
      <c r="AC85" s="192"/>
      <c r="AD85" s="192"/>
      <c r="AE85" s="192"/>
      <c r="AF85" s="192"/>
      <c r="AG85" s="192"/>
      <c r="AH85" s="192"/>
      <c r="AI85" s="192"/>
      <c r="AJ85" s="192"/>
      <c r="AK85" s="192"/>
      <c r="AL85" s="192"/>
      <c r="AM85" s="192"/>
    </row>
    <row r="86" spans="1:40" s="181" customFormat="1" ht="14.25" customHeight="1" x14ac:dyDescent="0.2">
      <c r="B86" s="193"/>
      <c r="C86" s="236"/>
      <c r="D86" s="193"/>
      <c r="E86" s="193"/>
      <c r="F86" s="1626" t="s">
        <v>250</v>
      </c>
      <c r="G86" s="1626"/>
      <c r="H86" s="1626"/>
      <c r="I86" s="1626"/>
      <c r="J86" s="1627" t="s">
        <v>251</v>
      </c>
      <c r="K86" s="1627"/>
      <c r="L86" s="1627"/>
      <c r="M86" s="1627" t="s">
        <v>252</v>
      </c>
      <c r="N86" s="1627"/>
      <c r="O86" s="1627"/>
      <c r="P86" s="1627" t="s">
        <v>253</v>
      </c>
      <c r="Q86" s="1627"/>
      <c r="R86" s="1627"/>
      <c r="S86" s="1627"/>
      <c r="T86" s="1627"/>
      <c r="U86" s="1628" t="s">
        <v>254</v>
      </c>
      <c r="V86" s="1628"/>
      <c r="W86" s="1628"/>
      <c r="X86" s="1628"/>
      <c r="Y86" s="1628"/>
      <c r="Z86" s="248"/>
      <c r="AA86" s="248"/>
      <c r="AB86" s="248"/>
      <c r="AC86" s="248"/>
      <c r="AD86" s="248"/>
      <c r="AE86" s="248"/>
      <c r="AF86" s="248"/>
      <c r="AG86" s="248"/>
      <c r="AH86" s="248"/>
      <c r="AI86" s="248"/>
      <c r="AJ86" s="248"/>
      <c r="AK86" s="248"/>
      <c r="AL86" s="248"/>
      <c r="AM86" s="248"/>
    </row>
    <row r="87" spans="1:40" ht="14.25" customHeight="1" x14ac:dyDescent="0.2">
      <c r="B87" s="193"/>
      <c r="C87" s="193"/>
      <c r="D87" s="193"/>
      <c r="E87" s="193"/>
      <c r="F87" s="1626"/>
      <c r="G87" s="1626"/>
      <c r="H87" s="1626"/>
      <c r="I87" s="1626"/>
      <c r="J87" s="1627"/>
      <c r="K87" s="1627"/>
      <c r="L87" s="1627"/>
      <c r="M87" s="1627"/>
      <c r="N87" s="1627"/>
      <c r="O87" s="1627"/>
      <c r="P87" s="1627"/>
      <c r="Q87" s="1627"/>
      <c r="R87" s="1627"/>
      <c r="S87" s="1627"/>
      <c r="T87" s="1627"/>
      <c r="U87" s="1628"/>
      <c r="V87" s="1628"/>
      <c r="W87" s="1628"/>
      <c r="X87" s="1628"/>
      <c r="Y87" s="1628"/>
      <c r="Z87" s="248"/>
      <c r="AA87" s="248"/>
      <c r="AB87" s="248"/>
      <c r="AC87" s="248"/>
      <c r="AD87" s="248"/>
      <c r="AE87" s="248"/>
      <c r="AF87" s="248"/>
      <c r="AG87" s="248"/>
      <c r="AH87" s="248"/>
      <c r="AI87" s="248"/>
      <c r="AJ87" s="248"/>
      <c r="AK87" s="248"/>
      <c r="AL87" s="248"/>
      <c r="AM87" s="248"/>
    </row>
    <row r="88" spans="1:40" ht="14.25" customHeight="1" x14ac:dyDescent="0.2">
      <c r="B88" s="193"/>
      <c r="C88" s="193"/>
      <c r="D88" s="193"/>
      <c r="E88" s="193"/>
      <c r="F88" s="1634" t="s">
        <v>282</v>
      </c>
      <c r="G88" s="1635"/>
      <c r="H88" s="1635"/>
      <c r="I88" s="1635"/>
      <c r="J88" s="1636" t="s">
        <v>283</v>
      </c>
      <c r="K88" s="1637"/>
      <c r="L88" s="1637"/>
      <c r="M88" s="1638" t="s">
        <v>284</v>
      </c>
      <c r="N88" s="1639"/>
      <c r="O88" s="1639"/>
      <c r="P88" s="1680" t="s">
        <v>285</v>
      </c>
      <c r="Q88" s="1681"/>
      <c r="R88" s="1681"/>
      <c r="S88" s="1681"/>
      <c r="T88" s="1681"/>
      <c r="U88" s="1679" t="s">
        <v>286</v>
      </c>
      <c r="V88" s="1682"/>
      <c r="W88" s="1682"/>
      <c r="X88" s="1682"/>
      <c r="Y88" s="1682"/>
      <c r="Z88" s="248"/>
      <c r="AA88" s="248"/>
      <c r="AB88" s="248"/>
      <c r="AC88" s="248"/>
      <c r="AD88" s="248"/>
      <c r="AE88" s="248"/>
      <c r="AF88" s="248"/>
      <c r="AG88" s="248"/>
      <c r="AH88" s="248"/>
      <c r="AI88" s="248"/>
      <c r="AJ88" s="248"/>
      <c r="AK88" s="248"/>
      <c r="AL88" s="248"/>
      <c r="AM88" s="248"/>
    </row>
    <row r="89" spans="1:40" ht="14.25" customHeight="1" x14ac:dyDescent="0.2">
      <c r="B89" s="193"/>
      <c r="C89" s="193"/>
      <c r="D89" s="193"/>
      <c r="E89" s="193"/>
      <c r="F89" s="1635"/>
      <c r="G89" s="1635"/>
      <c r="H89" s="1635"/>
      <c r="I89" s="1635"/>
      <c r="J89" s="1637"/>
      <c r="K89" s="1637"/>
      <c r="L89" s="1637"/>
      <c r="M89" s="1639"/>
      <c r="N89" s="1639"/>
      <c r="O89" s="1639"/>
      <c r="P89" s="1681"/>
      <c r="Q89" s="1681"/>
      <c r="R89" s="1681"/>
      <c r="S89" s="1681"/>
      <c r="T89" s="1681"/>
      <c r="U89" s="1682"/>
      <c r="V89" s="1682"/>
      <c r="W89" s="1682"/>
      <c r="X89" s="1682"/>
      <c r="Y89" s="1682"/>
      <c r="Z89" s="248"/>
      <c r="AA89" s="248"/>
      <c r="AB89" s="248"/>
      <c r="AC89" s="248"/>
      <c r="AD89" s="248"/>
      <c r="AE89" s="248"/>
      <c r="AF89" s="248"/>
      <c r="AG89" s="248"/>
      <c r="AH89" s="248"/>
      <c r="AI89" s="248"/>
      <c r="AJ89" s="248"/>
      <c r="AK89" s="248"/>
      <c r="AL89" s="248"/>
      <c r="AM89" s="248"/>
    </row>
    <row r="90" spans="1:40" ht="14.25" customHeight="1" x14ac:dyDescent="0.2">
      <c r="B90" s="193"/>
      <c r="C90" s="193"/>
      <c r="D90" s="193"/>
      <c r="E90" s="193"/>
      <c r="F90" s="1635"/>
      <c r="G90" s="1635"/>
      <c r="H90" s="1635"/>
      <c r="I90" s="1635"/>
      <c r="J90" s="1637"/>
      <c r="K90" s="1637"/>
      <c r="L90" s="1637"/>
      <c r="M90" s="1639"/>
      <c r="N90" s="1639"/>
      <c r="O90" s="1639"/>
      <c r="P90" s="1681"/>
      <c r="Q90" s="1681"/>
      <c r="R90" s="1681"/>
      <c r="S90" s="1681"/>
      <c r="T90" s="1681"/>
      <c r="U90" s="1682"/>
      <c r="V90" s="1682"/>
      <c r="W90" s="1682"/>
      <c r="X90" s="1682"/>
      <c r="Y90" s="1682"/>
      <c r="Z90" s="248"/>
      <c r="AA90" s="248"/>
      <c r="AB90" s="248"/>
      <c r="AC90" s="248"/>
      <c r="AD90" s="248"/>
      <c r="AE90" s="248"/>
      <c r="AF90" s="248"/>
      <c r="AG90" s="248"/>
      <c r="AH90" s="248"/>
      <c r="AI90" s="248"/>
      <c r="AJ90" s="248"/>
      <c r="AK90" s="248"/>
      <c r="AL90" s="248"/>
      <c r="AM90" s="248"/>
    </row>
    <row r="91" spans="1:40" ht="14.25" customHeight="1" x14ac:dyDescent="0.2">
      <c r="B91" s="193"/>
      <c r="C91" s="193"/>
      <c r="D91" s="193"/>
      <c r="E91" s="193"/>
      <c r="F91" s="1635"/>
      <c r="G91" s="1635"/>
      <c r="H91" s="1635"/>
      <c r="I91" s="1635"/>
      <c r="J91" s="1637"/>
      <c r="K91" s="1637"/>
      <c r="L91" s="1637"/>
      <c r="M91" s="1639"/>
      <c r="N91" s="1639"/>
      <c r="O91" s="1639"/>
      <c r="P91" s="1681"/>
      <c r="Q91" s="1681"/>
      <c r="R91" s="1681"/>
      <c r="S91" s="1681"/>
      <c r="T91" s="1681"/>
      <c r="U91" s="1682"/>
      <c r="V91" s="1682"/>
      <c r="W91" s="1682"/>
      <c r="X91" s="1682"/>
      <c r="Y91" s="1682"/>
      <c r="Z91" s="248"/>
      <c r="AA91" s="248"/>
      <c r="AB91" s="248"/>
      <c r="AC91" s="248"/>
      <c r="AD91" s="248"/>
      <c r="AE91" s="248"/>
      <c r="AF91" s="248"/>
      <c r="AG91" s="248"/>
      <c r="AH91" s="248"/>
      <c r="AI91" s="248"/>
      <c r="AJ91" s="248"/>
      <c r="AK91" s="248"/>
      <c r="AL91" s="248"/>
      <c r="AM91" s="248"/>
    </row>
    <row r="92" spans="1:40" ht="14.25" customHeight="1" x14ac:dyDescent="0.2">
      <c r="B92" s="193"/>
      <c r="C92" s="193"/>
      <c r="D92" s="193"/>
      <c r="E92" s="193"/>
      <c r="F92" s="1635"/>
      <c r="G92" s="1635"/>
      <c r="H92" s="1635"/>
      <c r="I92" s="1635"/>
      <c r="J92" s="1637"/>
      <c r="K92" s="1637"/>
      <c r="L92" s="1637"/>
      <c r="M92" s="1639"/>
      <c r="N92" s="1639"/>
      <c r="O92" s="1639"/>
      <c r="P92" s="1681"/>
      <c r="Q92" s="1681"/>
      <c r="R92" s="1681"/>
      <c r="S92" s="1681"/>
      <c r="T92" s="1681"/>
      <c r="U92" s="1682"/>
      <c r="V92" s="1682"/>
      <c r="W92" s="1682"/>
      <c r="X92" s="1682"/>
      <c r="Y92" s="1682"/>
      <c r="Z92" s="248"/>
      <c r="AA92" s="248"/>
      <c r="AB92" s="248"/>
      <c r="AC92" s="248"/>
      <c r="AD92" s="248"/>
      <c r="AE92" s="248"/>
      <c r="AF92" s="248"/>
      <c r="AG92" s="248"/>
      <c r="AH92" s="248"/>
      <c r="AI92" s="248"/>
      <c r="AJ92" s="248"/>
      <c r="AK92" s="248"/>
      <c r="AL92" s="248"/>
      <c r="AM92" s="248"/>
    </row>
    <row r="93" spans="1:40" s="181" customFormat="1" ht="14.25" customHeight="1" x14ac:dyDescent="0.2">
      <c r="C93" s="193"/>
      <c r="D93" s="193"/>
      <c r="E93" s="193"/>
      <c r="F93" s="1635"/>
      <c r="G93" s="1635"/>
      <c r="H93" s="1635"/>
      <c r="I93" s="1635"/>
      <c r="J93" s="1637"/>
      <c r="K93" s="1637"/>
      <c r="L93" s="1637"/>
      <c r="M93" s="1639"/>
      <c r="N93" s="1639"/>
      <c r="O93" s="1639"/>
      <c r="P93" s="1681"/>
      <c r="Q93" s="1681"/>
      <c r="R93" s="1681"/>
      <c r="S93" s="1681"/>
      <c r="T93" s="1681"/>
      <c r="U93" s="1682"/>
      <c r="V93" s="1682"/>
      <c r="W93" s="1682"/>
      <c r="X93" s="1682"/>
      <c r="Y93" s="1682"/>
      <c r="Z93" s="192"/>
      <c r="AA93" s="192"/>
      <c r="AB93" s="192"/>
      <c r="AC93" s="192"/>
      <c r="AD93" s="192"/>
      <c r="AE93" s="192"/>
      <c r="AF93" s="192"/>
      <c r="AG93" s="192"/>
      <c r="AH93" s="192"/>
      <c r="AI93" s="192"/>
      <c r="AJ93" s="192"/>
      <c r="AK93" s="192"/>
      <c r="AL93" s="192"/>
      <c r="AM93" s="192"/>
    </row>
    <row r="94" spans="1:40" s="181" customFormat="1" ht="14.25" customHeight="1" x14ac:dyDescent="0.2">
      <c r="C94" s="193"/>
      <c r="D94" s="193"/>
      <c r="E94" s="193"/>
      <c r="F94" s="1635"/>
      <c r="G94" s="1635"/>
      <c r="H94" s="1635"/>
      <c r="I94" s="1635"/>
      <c r="J94" s="1637"/>
      <c r="K94" s="1637"/>
      <c r="L94" s="1637"/>
      <c r="M94" s="1639"/>
      <c r="N94" s="1639"/>
      <c r="O94" s="1639"/>
      <c r="P94" s="1681"/>
      <c r="Q94" s="1681"/>
      <c r="R94" s="1681"/>
      <c r="S94" s="1681"/>
      <c r="T94" s="1681"/>
      <c r="U94" s="1682"/>
      <c r="V94" s="1682"/>
      <c r="W94" s="1682"/>
      <c r="X94" s="1682"/>
      <c r="Y94" s="1682"/>
      <c r="Z94" s="192"/>
      <c r="AA94" s="192"/>
      <c r="AB94" s="192"/>
      <c r="AC94" s="192"/>
      <c r="AD94" s="192"/>
      <c r="AE94" s="192"/>
      <c r="AF94" s="192"/>
      <c r="AG94" s="192"/>
      <c r="AH94" s="192"/>
      <c r="AI94" s="192"/>
      <c r="AJ94" s="192"/>
      <c r="AK94" s="192"/>
      <c r="AL94" s="192"/>
      <c r="AM94" s="192"/>
    </row>
    <row r="95" spans="1:40" s="181" customFormat="1" ht="14.25" customHeight="1" x14ac:dyDescent="0.2">
      <c r="C95" s="193"/>
      <c r="D95" s="193"/>
      <c r="E95" s="193"/>
      <c r="F95" s="193"/>
      <c r="G95" s="193"/>
      <c r="H95" s="193"/>
      <c r="I95" s="194"/>
      <c r="J95" s="195"/>
      <c r="K95" s="195"/>
      <c r="L95" s="195"/>
      <c r="M95" s="195"/>
      <c r="N95" s="195"/>
      <c r="O95" s="195"/>
      <c r="P95" s="195"/>
      <c r="Q95" s="195"/>
      <c r="R95" s="195"/>
      <c r="S95" s="195"/>
      <c r="T95" s="196"/>
      <c r="U95" s="196"/>
      <c r="V95" s="197"/>
      <c r="W95" s="192"/>
      <c r="X95" s="192"/>
      <c r="Y95" s="192"/>
      <c r="Z95" s="192"/>
      <c r="AA95" s="192"/>
      <c r="AB95" s="192"/>
      <c r="AC95" s="192"/>
      <c r="AD95" s="192"/>
      <c r="AE95" s="192"/>
      <c r="AF95" s="192"/>
      <c r="AG95" s="192"/>
      <c r="AH95" s="192"/>
      <c r="AI95" s="192"/>
      <c r="AJ95" s="192"/>
      <c r="AK95" s="192"/>
      <c r="AL95" s="192"/>
      <c r="AM95" s="192"/>
    </row>
    <row r="96" spans="1:40" ht="19.5" customHeight="1" x14ac:dyDescent="0.2">
      <c r="A96" s="181"/>
      <c r="B96" s="237"/>
      <c r="C96" s="236" t="s">
        <v>260</v>
      </c>
      <c r="D96" s="236"/>
      <c r="E96" s="236"/>
      <c r="F96" s="236"/>
      <c r="G96" s="236"/>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181"/>
    </row>
    <row r="97" spans="1:40" ht="3.75" customHeight="1" thickBot="1" x14ac:dyDescent="0.25">
      <c r="B97" s="204"/>
      <c r="C97" s="204"/>
      <c r="D97" s="204"/>
      <c r="E97" s="204"/>
      <c r="F97" s="204"/>
      <c r="G97" s="204"/>
      <c r="H97" s="204"/>
      <c r="I97" s="205"/>
      <c r="J97" s="206"/>
      <c r="K97" s="206"/>
      <c r="L97" s="206"/>
      <c r="M97" s="206"/>
      <c r="N97" s="206"/>
      <c r="O97" s="206"/>
      <c r="P97" s="206"/>
      <c r="Q97" s="206"/>
      <c r="R97" s="206"/>
      <c r="S97" s="206"/>
      <c r="T97" s="207"/>
      <c r="U97" s="207"/>
      <c r="V97" s="207"/>
      <c r="W97" s="250"/>
      <c r="X97" s="250"/>
      <c r="Y97" s="250"/>
      <c r="Z97" s="251"/>
      <c r="AA97" s="251"/>
      <c r="AB97" s="251"/>
      <c r="AC97" s="251"/>
      <c r="AD97" s="251"/>
      <c r="AE97" s="251"/>
      <c r="AF97" s="251"/>
      <c r="AG97" s="251"/>
      <c r="AH97" s="251"/>
      <c r="AI97" s="251"/>
      <c r="AJ97" s="251"/>
      <c r="AK97" s="251"/>
      <c r="AL97" s="251"/>
      <c r="AM97" s="251"/>
    </row>
    <row r="98" spans="1:40" ht="14.25" customHeight="1" thickTop="1" x14ac:dyDescent="0.2">
      <c r="B98" s="1614" t="s">
        <v>57</v>
      </c>
      <c r="C98" s="1615"/>
      <c r="D98" s="1619" t="s">
        <v>6</v>
      </c>
      <c r="E98" s="1620"/>
      <c r="F98" s="1619" t="str">
        <f>"令和"&amp;'記載例①～④'!$AO3&amp;"年度"</f>
        <v>令和7年度</v>
      </c>
      <c r="G98" s="1621"/>
      <c r="H98" s="1621"/>
      <c r="I98" s="1620"/>
      <c r="J98" s="1619" t="s">
        <v>58</v>
      </c>
      <c r="K98" s="1621"/>
      <c r="L98" s="1619" t="s">
        <v>199</v>
      </c>
      <c r="M98" s="1621"/>
      <c r="N98" s="1621"/>
      <c r="O98" s="1621"/>
      <c r="P98" s="1621"/>
      <c r="Q98" s="1621"/>
      <c r="R98" s="1620"/>
      <c r="S98" s="1621" t="s">
        <v>59</v>
      </c>
      <c r="T98" s="1621"/>
      <c r="U98" s="1620"/>
      <c r="V98" s="1688" t="str">
        <f>"令和"&amp;'記載例①～④'!$AO3&amp;"年10月17日"</f>
        <v>令和7年10月17日</v>
      </c>
      <c r="W98" s="1689"/>
      <c r="X98" s="1689"/>
      <c r="Y98" s="1689"/>
      <c r="Z98" s="1689"/>
      <c r="AA98" s="210" t="s">
        <v>236</v>
      </c>
      <c r="AB98" s="211" t="s">
        <v>201</v>
      </c>
      <c r="AC98" s="211"/>
      <c r="AD98" s="210" t="s">
        <v>205</v>
      </c>
      <c r="AE98" s="211" t="s">
        <v>60</v>
      </c>
      <c r="AF98" s="211"/>
      <c r="AG98" s="210" t="s">
        <v>202</v>
      </c>
      <c r="AH98" s="211" t="s">
        <v>61</v>
      </c>
      <c r="AI98" s="211"/>
      <c r="AJ98" s="210" t="s">
        <v>202</v>
      </c>
      <c r="AK98" s="211" t="s">
        <v>62</v>
      </c>
      <c r="AL98" s="211"/>
      <c r="AM98" s="212"/>
    </row>
    <row r="99" spans="1:40" ht="14.25" customHeight="1" x14ac:dyDescent="0.2">
      <c r="B99" s="1616"/>
      <c r="C99" s="1615"/>
      <c r="D99" s="1631" t="s">
        <v>63</v>
      </c>
      <c r="E99" s="1632"/>
      <c r="F99" s="1632"/>
      <c r="G99" s="1633"/>
      <c r="H99" s="1631" t="s">
        <v>204</v>
      </c>
      <c r="I99" s="1632"/>
      <c r="J99" s="1632"/>
      <c r="K99" s="1632"/>
      <c r="L99" s="1632"/>
      <c r="M99" s="1633"/>
      <c r="N99" s="1631" t="s">
        <v>64</v>
      </c>
      <c r="O99" s="1632"/>
      <c r="P99" s="1632"/>
      <c r="Q99" s="1632"/>
      <c r="R99" s="1632"/>
      <c r="S99" s="1633"/>
      <c r="T99" s="1631" t="s">
        <v>65</v>
      </c>
      <c r="U99" s="1632"/>
      <c r="V99" s="1632"/>
      <c r="W99" s="1632"/>
      <c r="X99" s="1632"/>
      <c r="Y99" s="1633"/>
      <c r="Z99" s="1631" t="s">
        <v>66</v>
      </c>
      <c r="AA99" s="1632"/>
      <c r="AB99" s="1632"/>
      <c r="AC99" s="1632"/>
      <c r="AD99" s="1632"/>
      <c r="AE99" s="1632"/>
      <c r="AF99" s="1632"/>
      <c r="AG99" s="1632"/>
      <c r="AH99" s="1632"/>
      <c r="AI99" s="1632"/>
      <c r="AJ99" s="1632"/>
      <c r="AK99" s="1632"/>
      <c r="AL99" s="1632"/>
      <c r="AM99" s="1633"/>
    </row>
    <row r="100" spans="1:40" ht="14.25" customHeight="1" x14ac:dyDescent="0.2">
      <c r="B100" s="1616"/>
      <c r="C100" s="1615"/>
      <c r="D100" s="1644" t="s">
        <v>239</v>
      </c>
      <c r="E100" s="1645"/>
      <c r="F100" s="1645"/>
      <c r="G100" s="1646"/>
      <c r="H100" s="213"/>
      <c r="I100" s="214"/>
      <c r="J100" s="1653"/>
      <c r="K100" s="1653"/>
      <c r="L100" s="1653"/>
      <c r="M100" s="215"/>
      <c r="N100" s="216" t="s">
        <v>205</v>
      </c>
      <c r="O100" s="214" t="s">
        <v>67</v>
      </c>
      <c r="Q100" s="217" t="s">
        <v>202</v>
      </c>
      <c r="R100" s="218" t="s">
        <v>68</v>
      </c>
      <c r="S100" s="219"/>
      <c r="T100" s="220"/>
      <c r="U100" s="220" t="s">
        <v>69</v>
      </c>
      <c r="V100" s="1654">
        <v>4</v>
      </c>
      <c r="W100" s="1654"/>
      <c r="X100" s="214" t="s">
        <v>70</v>
      </c>
      <c r="Y100" s="214"/>
      <c r="Z100" s="221" t="s">
        <v>202</v>
      </c>
      <c r="AA100" s="222" t="s">
        <v>71</v>
      </c>
      <c r="AC100" s="223" t="s">
        <v>202</v>
      </c>
      <c r="AD100" s="222" t="s">
        <v>72</v>
      </c>
      <c r="AE100" s="222"/>
      <c r="AF100" s="223" t="s">
        <v>202</v>
      </c>
      <c r="AG100" s="222" t="s">
        <v>73</v>
      </c>
      <c r="AH100" s="222"/>
      <c r="AI100" s="223" t="s">
        <v>202</v>
      </c>
      <c r="AJ100" s="222" t="s">
        <v>74</v>
      </c>
      <c r="AK100" s="224"/>
      <c r="AL100" s="224"/>
      <c r="AM100" s="225"/>
    </row>
    <row r="101" spans="1:40" ht="14.25" customHeight="1" x14ac:dyDescent="0.2">
      <c r="B101" s="1616"/>
      <c r="C101" s="1615"/>
      <c r="D101" s="1647"/>
      <c r="E101" s="1648"/>
      <c r="F101" s="1648"/>
      <c r="G101" s="1649"/>
      <c r="H101" s="213"/>
      <c r="I101" s="214"/>
      <c r="J101" s="1653">
        <v>213475</v>
      </c>
      <c r="K101" s="1653"/>
      <c r="L101" s="1653"/>
      <c r="M101" s="215" t="s">
        <v>75</v>
      </c>
      <c r="N101" s="216" t="s">
        <v>202</v>
      </c>
      <c r="O101" s="214" t="s">
        <v>76</v>
      </c>
      <c r="Q101" s="217"/>
      <c r="R101" s="214"/>
      <c r="S101" s="219"/>
      <c r="T101" s="220"/>
      <c r="U101" s="226"/>
      <c r="W101" s="226"/>
      <c r="X101" s="217" t="s">
        <v>77</v>
      </c>
      <c r="Y101" s="214"/>
      <c r="Z101" s="227" t="s">
        <v>202</v>
      </c>
      <c r="AA101" s="226" t="s">
        <v>78</v>
      </c>
      <c r="AB101" s="226"/>
      <c r="AC101" s="226"/>
      <c r="AD101" s="226"/>
      <c r="AE101" s="224"/>
      <c r="AF101" s="223" t="s">
        <v>202</v>
      </c>
      <c r="AG101" s="224" t="s">
        <v>79</v>
      </c>
      <c r="AH101" s="181"/>
      <c r="AI101" s="1655"/>
      <c r="AJ101" s="1655"/>
      <c r="AK101" s="1655"/>
      <c r="AL101" s="1655"/>
      <c r="AM101" s="215" t="s">
        <v>80</v>
      </c>
    </row>
    <row r="102" spans="1:40" ht="14.25" customHeight="1" thickBot="1" x14ac:dyDescent="0.25">
      <c r="B102" s="1617"/>
      <c r="C102" s="1618"/>
      <c r="D102" s="1650"/>
      <c r="E102" s="1651"/>
      <c r="F102" s="1651"/>
      <c r="G102" s="1652"/>
      <c r="H102" s="1656" t="s">
        <v>206</v>
      </c>
      <c r="I102" s="1656"/>
      <c r="J102" s="1657">
        <v>200000</v>
      </c>
      <c r="K102" s="1657"/>
      <c r="L102" s="1657"/>
      <c r="M102" s="228" t="s">
        <v>81</v>
      </c>
      <c r="N102" s="229" t="s">
        <v>202</v>
      </c>
      <c r="O102" s="1658"/>
      <c r="P102" s="1658"/>
      <c r="Q102" s="1658"/>
      <c r="R102" s="1658"/>
      <c r="S102" s="1659"/>
      <c r="T102" s="230"/>
      <c r="U102" s="230"/>
      <c r="V102" s="230"/>
      <c r="W102" s="230"/>
      <c r="X102" s="231" t="s">
        <v>82</v>
      </c>
      <c r="Y102" s="232" t="s">
        <v>21</v>
      </c>
      <c r="Z102" s="229" t="s">
        <v>205</v>
      </c>
      <c r="AA102" s="1660" t="s">
        <v>83</v>
      </c>
      <c r="AB102" s="1660"/>
      <c r="AC102" s="1660"/>
      <c r="AD102" s="233">
        <v>20</v>
      </c>
      <c r="AE102" s="233" t="s">
        <v>84</v>
      </c>
      <c r="AF102" s="231"/>
      <c r="AG102" s="233"/>
      <c r="AH102" s="233"/>
      <c r="AI102" s="233">
        <v>3</v>
      </c>
      <c r="AJ102" s="234" t="s">
        <v>85</v>
      </c>
      <c r="AK102" s="234"/>
      <c r="AL102" s="234"/>
      <c r="AM102" s="235"/>
    </row>
    <row r="103" spans="1:40" s="181" customFormat="1" ht="13.5" thickTop="1" x14ac:dyDescent="0.2">
      <c r="B103" s="236"/>
      <c r="C103" s="236"/>
      <c r="D103" s="236"/>
      <c r="E103" s="236"/>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row>
    <row r="104" spans="1:40" s="181" customFormat="1" x14ac:dyDescent="0.2">
      <c r="B104" s="236"/>
      <c r="C104" s="236"/>
      <c r="D104" s="236"/>
      <c r="E104" s="236"/>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row>
    <row r="105" spans="1:40" s="181" customFormat="1" x14ac:dyDescent="0.2">
      <c r="B105" s="236"/>
      <c r="C105" s="236"/>
      <c r="D105" s="236"/>
      <c r="E105" s="236"/>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row>
    <row r="106" spans="1:40" x14ac:dyDescent="0.2">
      <c r="A106" s="181"/>
      <c r="B106" s="236"/>
      <c r="C106" s="236"/>
      <c r="D106" s="236"/>
      <c r="E106" s="236"/>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181"/>
    </row>
    <row r="107" spans="1:40" ht="3" customHeight="1" x14ac:dyDescent="0.2">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row>
    <row r="108" spans="1:40" s="191" customFormat="1" ht="24.75" customHeight="1" x14ac:dyDescent="0.2">
      <c r="A108" s="184"/>
      <c r="B108" s="1623" t="s">
        <v>287</v>
      </c>
      <c r="C108" s="1623"/>
      <c r="D108" s="185" t="s">
        <v>288</v>
      </c>
      <c r="E108" s="185"/>
      <c r="F108" s="185"/>
      <c r="G108" s="186"/>
      <c r="H108" s="186"/>
      <c r="I108" s="187"/>
      <c r="J108" s="188"/>
      <c r="K108" s="188"/>
      <c r="L108" s="188"/>
      <c r="M108" s="188"/>
      <c r="N108" s="188"/>
      <c r="O108" s="188"/>
      <c r="P108" s="188"/>
      <c r="Q108" s="188"/>
      <c r="R108" s="188"/>
      <c r="S108" s="188"/>
      <c r="T108" s="189"/>
      <c r="U108" s="189"/>
      <c r="V108" s="189"/>
      <c r="W108" s="190"/>
      <c r="X108" s="190"/>
      <c r="Y108" s="190"/>
      <c r="Z108" s="190"/>
      <c r="AA108" s="190"/>
      <c r="AB108" s="190"/>
      <c r="AC108" s="190"/>
      <c r="AD108" s="190"/>
      <c r="AE108" s="190"/>
      <c r="AF108" s="190"/>
      <c r="AG108" s="190"/>
      <c r="AH108" s="190"/>
      <c r="AI108" s="190"/>
      <c r="AJ108" s="190"/>
      <c r="AK108" s="190"/>
      <c r="AL108" s="190"/>
      <c r="AM108" s="190"/>
      <c r="AN108" s="184"/>
    </row>
    <row r="109" spans="1:40" s="181" customFormat="1" ht="3" customHeight="1" x14ac:dyDescent="0.2">
      <c r="B109" s="192"/>
      <c r="C109" s="192"/>
      <c r="E109" s="193"/>
      <c r="F109" s="193"/>
      <c r="G109" s="193"/>
      <c r="H109" s="193"/>
      <c r="I109" s="193"/>
      <c r="J109" s="193"/>
      <c r="K109" s="194"/>
      <c r="L109" s="195"/>
      <c r="M109" s="195"/>
      <c r="N109" s="195"/>
      <c r="O109" s="195"/>
      <c r="P109" s="195"/>
      <c r="Q109" s="195"/>
      <c r="R109" s="195"/>
      <c r="S109" s="195"/>
      <c r="T109" s="195"/>
      <c r="U109" s="195"/>
      <c r="V109" s="196"/>
      <c r="W109" s="197"/>
      <c r="X109" s="198"/>
      <c r="Y109" s="192"/>
      <c r="Z109" s="192"/>
      <c r="AA109" s="192"/>
      <c r="AB109" s="192"/>
      <c r="AC109" s="192"/>
      <c r="AD109" s="192"/>
      <c r="AE109" s="192"/>
      <c r="AF109" s="192"/>
      <c r="AG109" s="192"/>
      <c r="AH109" s="192"/>
      <c r="AI109" s="192"/>
      <c r="AJ109" s="192"/>
      <c r="AK109" s="192"/>
      <c r="AL109" s="192"/>
      <c r="AM109" s="192"/>
    </row>
    <row r="110" spans="1:40" s="181" customFormat="1" ht="8.25" customHeight="1" x14ac:dyDescent="0.2">
      <c r="B110" s="192"/>
      <c r="C110" s="192"/>
      <c r="E110" s="193"/>
      <c r="F110" s="193"/>
      <c r="G110" s="193"/>
      <c r="H110" s="193"/>
      <c r="I110" s="193"/>
      <c r="J110" s="193"/>
      <c r="K110" s="194"/>
      <c r="L110" s="195"/>
      <c r="M110" s="195"/>
      <c r="N110" s="195"/>
      <c r="O110" s="195"/>
      <c r="P110" s="195"/>
      <c r="Q110" s="195"/>
      <c r="R110" s="195"/>
      <c r="S110" s="195"/>
      <c r="T110" s="195"/>
      <c r="U110" s="195"/>
      <c r="V110" s="196"/>
      <c r="W110" s="197"/>
      <c r="X110" s="198"/>
      <c r="Y110" s="192"/>
      <c r="Z110" s="192"/>
      <c r="AA110" s="192"/>
      <c r="AB110" s="192"/>
      <c r="AC110" s="192"/>
      <c r="AD110" s="192"/>
      <c r="AE110" s="192"/>
      <c r="AF110" s="192"/>
      <c r="AG110" s="192"/>
      <c r="AH110" s="192"/>
      <c r="AI110" s="192"/>
      <c r="AJ110" s="192"/>
      <c r="AK110" s="192"/>
      <c r="AL110" s="192"/>
      <c r="AM110" s="192"/>
    </row>
    <row r="111" spans="1:40" s="181" customFormat="1" ht="19.5" customHeight="1" x14ac:dyDescent="0.2">
      <c r="B111" s="192"/>
      <c r="C111" s="192" t="s">
        <v>249</v>
      </c>
      <c r="D111" s="193"/>
      <c r="E111" s="193"/>
      <c r="F111" s="1613" t="str">
        <f>"令和"&amp;'記載例①～④'!$AO3-1&amp;"年度〇〇町下水道事業会計予算"</f>
        <v>令和6年度〇〇町下水道事業会計予算</v>
      </c>
      <c r="G111" s="1613"/>
      <c r="H111" s="1613"/>
      <c r="I111" s="1613"/>
      <c r="J111" s="1613"/>
      <c r="K111" s="1613"/>
      <c r="L111" s="1613"/>
      <c r="M111" s="1613"/>
      <c r="N111" s="238"/>
      <c r="O111" s="238"/>
      <c r="P111" s="238"/>
      <c r="Q111" s="238"/>
      <c r="R111" s="238"/>
      <c r="S111" s="1624" t="str">
        <f>"令和"&amp;'記載例①～④'!$AO3&amp;"年3月29日専決済"</f>
        <v>令和7年3月29日専決済</v>
      </c>
      <c r="T111" s="1624"/>
      <c r="U111" s="1624"/>
      <c r="V111" s="1624"/>
      <c r="W111" s="1624"/>
      <c r="X111" s="1624"/>
      <c r="Y111" s="1624"/>
      <c r="Z111" s="192"/>
      <c r="AA111" s="192"/>
      <c r="AB111" s="192"/>
      <c r="AC111" s="192"/>
      <c r="AD111" s="192"/>
      <c r="AE111" s="192"/>
      <c r="AF111" s="192"/>
      <c r="AG111" s="192"/>
      <c r="AH111" s="192"/>
      <c r="AI111" s="192"/>
      <c r="AJ111" s="192"/>
      <c r="AK111" s="192"/>
      <c r="AL111" s="192"/>
      <c r="AM111" s="192"/>
    </row>
    <row r="112" spans="1:40" s="181" customFormat="1" ht="24.75" customHeight="1" x14ac:dyDescent="0.2">
      <c r="C112" s="193"/>
      <c r="D112" s="193"/>
      <c r="E112" s="193"/>
      <c r="F112" s="1626" t="s">
        <v>250</v>
      </c>
      <c r="G112" s="1626"/>
      <c r="H112" s="1626"/>
      <c r="I112" s="1626"/>
      <c r="J112" s="1627" t="s">
        <v>251</v>
      </c>
      <c r="K112" s="1627"/>
      <c r="L112" s="1627"/>
      <c r="M112" s="1627" t="s">
        <v>252</v>
      </c>
      <c r="N112" s="1627"/>
      <c r="O112" s="1627"/>
      <c r="P112" s="1627" t="s">
        <v>253</v>
      </c>
      <c r="Q112" s="1627"/>
      <c r="R112" s="1627"/>
      <c r="S112" s="1627"/>
      <c r="T112" s="1627"/>
      <c r="U112" s="1628" t="s">
        <v>254</v>
      </c>
      <c r="V112" s="1628"/>
      <c r="W112" s="1628"/>
      <c r="X112" s="1628"/>
      <c r="Y112" s="1628"/>
      <c r="Z112" s="248"/>
      <c r="AA112" s="248"/>
      <c r="AB112" s="248"/>
      <c r="AC112" s="248"/>
      <c r="AD112" s="248"/>
      <c r="AE112" s="248"/>
      <c r="AF112" s="248"/>
      <c r="AG112" s="248"/>
      <c r="AH112" s="248"/>
      <c r="AI112" s="248"/>
      <c r="AJ112" s="248"/>
      <c r="AK112" s="248"/>
      <c r="AL112" s="248"/>
      <c r="AM112" s="248"/>
    </row>
    <row r="113" spans="1:40" s="181" customFormat="1" ht="14.25" customHeight="1" x14ac:dyDescent="0.2">
      <c r="B113" s="193"/>
      <c r="D113" s="193"/>
      <c r="E113" s="193"/>
      <c r="F113" s="1634" t="s">
        <v>289</v>
      </c>
      <c r="G113" s="1635"/>
      <c r="H113" s="1635"/>
      <c r="I113" s="1635"/>
      <c r="J113" s="1636" t="s">
        <v>290</v>
      </c>
      <c r="K113" s="1637"/>
      <c r="L113" s="1637"/>
      <c r="M113" s="1638" t="s">
        <v>273</v>
      </c>
      <c r="N113" s="1639"/>
      <c r="O113" s="1639"/>
      <c r="P113" s="1640" t="s">
        <v>291</v>
      </c>
      <c r="Q113" s="1641"/>
      <c r="R113" s="1641"/>
      <c r="S113" s="1641"/>
      <c r="T113" s="1641"/>
      <c r="U113" s="1642" t="s">
        <v>292</v>
      </c>
      <c r="V113" s="1682"/>
      <c r="W113" s="1682"/>
      <c r="X113" s="1682"/>
      <c r="Y113" s="1682"/>
      <c r="Z113" s="248"/>
      <c r="AA113" s="248"/>
      <c r="AB113" s="248"/>
      <c r="AC113" s="248"/>
      <c r="AD113" s="248"/>
      <c r="AE113" s="248"/>
      <c r="AF113" s="248"/>
      <c r="AG113" s="248"/>
      <c r="AH113" s="248"/>
      <c r="AI113" s="248"/>
      <c r="AJ113" s="248"/>
      <c r="AK113" s="248"/>
      <c r="AL113" s="248"/>
      <c r="AM113" s="248"/>
    </row>
    <row r="114" spans="1:40" ht="14.25" customHeight="1" x14ac:dyDescent="0.2">
      <c r="B114" s="193"/>
      <c r="C114" s="193"/>
      <c r="D114" s="193"/>
      <c r="E114" s="193"/>
      <c r="F114" s="1635"/>
      <c r="G114" s="1635"/>
      <c r="H114" s="1635"/>
      <c r="I114" s="1635"/>
      <c r="J114" s="1637"/>
      <c r="K114" s="1637"/>
      <c r="L114" s="1637"/>
      <c r="M114" s="1639"/>
      <c r="N114" s="1639"/>
      <c r="O114" s="1639"/>
      <c r="P114" s="1641"/>
      <c r="Q114" s="1641"/>
      <c r="R114" s="1641"/>
      <c r="S114" s="1641"/>
      <c r="T114" s="1641"/>
      <c r="U114" s="1682"/>
      <c r="V114" s="1682"/>
      <c r="W114" s="1682"/>
      <c r="X114" s="1682"/>
      <c r="Y114" s="1682"/>
      <c r="Z114" s="248"/>
      <c r="AA114" s="248"/>
      <c r="AB114" s="248"/>
      <c r="AC114" s="248"/>
      <c r="AD114" s="248"/>
      <c r="AE114" s="248"/>
      <c r="AF114" s="248"/>
      <c r="AG114" s="248"/>
      <c r="AI114" s="248"/>
      <c r="AJ114" s="248"/>
      <c r="AK114" s="248"/>
      <c r="AL114" s="248"/>
      <c r="AM114" s="248"/>
    </row>
    <row r="115" spans="1:40" ht="14.25" customHeight="1" x14ac:dyDescent="0.2">
      <c r="B115" s="193"/>
      <c r="C115" s="193"/>
      <c r="D115" s="193"/>
      <c r="E115" s="193"/>
      <c r="F115" s="1635"/>
      <c r="G115" s="1635"/>
      <c r="H115" s="1635"/>
      <c r="I115" s="1635"/>
      <c r="J115" s="1637"/>
      <c r="K115" s="1637"/>
      <c r="L115" s="1637"/>
      <c r="M115" s="1639"/>
      <c r="N115" s="1639"/>
      <c r="O115" s="1639"/>
      <c r="P115" s="1641"/>
      <c r="Q115" s="1641"/>
      <c r="R115" s="1641"/>
      <c r="S115" s="1641"/>
      <c r="T115" s="1641"/>
      <c r="U115" s="1682"/>
      <c r="V115" s="1682"/>
      <c r="W115" s="1682"/>
      <c r="X115" s="1682"/>
      <c r="Y115" s="1682"/>
      <c r="Z115" s="248"/>
      <c r="AA115" s="248"/>
      <c r="AB115" s="248"/>
      <c r="AC115" s="248"/>
      <c r="AD115" s="248"/>
      <c r="AE115" s="248"/>
      <c r="AF115" s="248"/>
      <c r="AG115" s="248"/>
      <c r="AH115" s="248"/>
      <c r="AI115" s="248"/>
      <c r="AJ115" s="248"/>
      <c r="AK115" s="248"/>
      <c r="AL115" s="248"/>
      <c r="AM115" s="248"/>
    </row>
    <row r="116" spans="1:40" ht="14.25" customHeight="1" x14ac:dyDescent="0.2">
      <c r="B116" s="193"/>
      <c r="C116" s="193"/>
      <c r="D116" s="193"/>
      <c r="E116" s="193"/>
      <c r="F116" s="1635"/>
      <c r="G116" s="1635"/>
      <c r="H116" s="1635"/>
      <c r="I116" s="1635"/>
      <c r="J116" s="1637"/>
      <c r="K116" s="1637"/>
      <c r="L116" s="1637"/>
      <c r="M116" s="1639"/>
      <c r="N116" s="1639"/>
      <c r="O116" s="1639"/>
      <c r="P116" s="1641"/>
      <c r="Q116" s="1641"/>
      <c r="R116" s="1641"/>
      <c r="S116" s="1641"/>
      <c r="T116" s="1641"/>
      <c r="U116" s="1682"/>
      <c r="V116" s="1682"/>
      <c r="W116" s="1682"/>
      <c r="X116" s="1682"/>
      <c r="Y116" s="1682"/>
      <c r="Z116" s="248"/>
      <c r="AA116" s="248"/>
      <c r="AB116" s="248"/>
      <c r="AC116" s="248"/>
      <c r="AD116" s="248"/>
      <c r="AE116" s="248"/>
      <c r="AF116" s="248"/>
      <c r="AG116" s="248"/>
      <c r="AH116" s="248"/>
      <c r="AI116" s="248"/>
      <c r="AJ116" s="248"/>
      <c r="AK116" s="248"/>
      <c r="AL116" s="248"/>
      <c r="AM116" s="248"/>
    </row>
    <row r="117" spans="1:40" ht="14.25" customHeight="1" x14ac:dyDescent="0.2">
      <c r="B117" s="193"/>
      <c r="C117" s="193"/>
      <c r="D117" s="193"/>
      <c r="E117" s="193"/>
      <c r="F117" s="1635"/>
      <c r="G117" s="1635"/>
      <c r="H117" s="1635"/>
      <c r="I117" s="1635"/>
      <c r="J117" s="1637"/>
      <c r="K117" s="1637"/>
      <c r="L117" s="1637"/>
      <c r="M117" s="1639"/>
      <c r="N117" s="1639"/>
      <c r="O117" s="1639"/>
      <c r="P117" s="1641"/>
      <c r="Q117" s="1641"/>
      <c r="R117" s="1641"/>
      <c r="S117" s="1641"/>
      <c r="T117" s="1641"/>
      <c r="U117" s="1682"/>
      <c r="V117" s="1682"/>
      <c r="W117" s="1682"/>
      <c r="X117" s="1682"/>
      <c r="Y117" s="1682"/>
      <c r="Z117" s="248"/>
      <c r="AA117" s="248"/>
      <c r="AB117" s="248"/>
      <c r="AC117" s="248"/>
      <c r="AD117" s="248"/>
      <c r="AE117" s="248"/>
      <c r="AF117" s="248"/>
      <c r="AG117" s="248"/>
      <c r="AH117" s="248"/>
      <c r="AI117" s="248"/>
      <c r="AJ117" s="248"/>
      <c r="AK117" s="248"/>
      <c r="AL117" s="248"/>
      <c r="AM117" s="248"/>
    </row>
    <row r="118" spans="1:40" ht="14.25" customHeight="1" x14ac:dyDescent="0.2">
      <c r="B118" s="193"/>
      <c r="C118" s="193"/>
      <c r="D118" s="193"/>
      <c r="E118" s="193"/>
      <c r="F118" s="1635"/>
      <c r="G118" s="1635"/>
      <c r="H118" s="1635"/>
      <c r="I118" s="1635"/>
      <c r="J118" s="1637"/>
      <c r="K118" s="1637"/>
      <c r="L118" s="1637"/>
      <c r="M118" s="1639"/>
      <c r="N118" s="1639"/>
      <c r="O118" s="1639"/>
      <c r="P118" s="1641"/>
      <c r="Q118" s="1641"/>
      <c r="R118" s="1641"/>
      <c r="S118" s="1641"/>
      <c r="T118" s="1641"/>
      <c r="U118" s="1682"/>
      <c r="V118" s="1682"/>
      <c r="W118" s="1682"/>
      <c r="X118" s="1682"/>
      <c r="Y118" s="1682"/>
      <c r="Z118" s="248"/>
      <c r="AA118" s="248"/>
      <c r="AB118" s="248"/>
      <c r="AC118" s="248"/>
      <c r="AD118" s="248"/>
      <c r="AE118" s="248"/>
      <c r="AF118" s="248"/>
      <c r="AG118" s="248"/>
      <c r="AH118" s="248"/>
      <c r="AI118" s="248"/>
      <c r="AJ118" s="248"/>
      <c r="AK118" s="248"/>
      <c r="AL118" s="248"/>
      <c r="AM118" s="248"/>
    </row>
    <row r="119" spans="1:40" ht="4.5" customHeight="1" x14ac:dyDescent="0.2">
      <c r="B119" s="193"/>
      <c r="C119" s="193"/>
      <c r="D119" s="193"/>
      <c r="E119" s="193"/>
      <c r="F119" s="1635"/>
      <c r="G119" s="1635"/>
      <c r="H119" s="1635"/>
      <c r="I119" s="1635"/>
      <c r="J119" s="1637"/>
      <c r="K119" s="1637"/>
      <c r="L119" s="1637"/>
      <c r="M119" s="1639"/>
      <c r="N119" s="1639"/>
      <c r="O119" s="1639"/>
      <c r="P119" s="1641"/>
      <c r="Q119" s="1641"/>
      <c r="R119" s="1641"/>
      <c r="S119" s="1641"/>
      <c r="T119" s="1641"/>
      <c r="U119" s="1682"/>
      <c r="V119" s="1682"/>
      <c r="W119" s="1682"/>
      <c r="X119" s="1682"/>
      <c r="Y119" s="1682"/>
      <c r="Z119" s="248"/>
      <c r="AA119" s="248"/>
      <c r="AB119" s="248"/>
      <c r="AC119" s="248"/>
      <c r="AD119" s="248"/>
      <c r="AE119" s="248"/>
      <c r="AF119" s="248"/>
      <c r="AG119" s="248"/>
      <c r="AH119" s="248"/>
      <c r="AI119" s="248"/>
      <c r="AJ119" s="248"/>
      <c r="AK119" s="248"/>
      <c r="AL119" s="248"/>
      <c r="AM119" s="248"/>
    </row>
    <row r="120" spans="1:40" ht="18" customHeight="1" x14ac:dyDescent="0.2">
      <c r="B120" s="193"/>
      <c r="C120" s="193"/>
      <c r="D120" s="193"/>
      <c r="E120" s="193"/>
      <c r="F120" s="1635"/>
      <c r="G120" s="1635"/>
      <c r="H120" s="1635"/>
      <c r="I120" s="1635"/>
      <c r="J120" s="1637"/>
      <c r="K120" s="1637"/>
      <c r="L120" s="1637"/>
      <c r="M120" s="1639"/>
      <c r="N120" s="1639"/>
      <c r="O120" s="1639"/>
      <c r="P120" s="1641"/>
      <c r="Q120" s="1641"/>
      <c r="R120" s="1641"/>
      <c r="S120" s="1641"/>
      <c r="T120" s="1641"/>
      <c r="U120" s="1682"/>
      <c r="V120" s="1682"/>
      <c r="W120" s="1682"/>
      <c r="X120" s="1682"/>
      <c r="Y120" s="1682"/>
      <c r="Z120" s="248"/>
      <c r="AA120" s="248"/>
      <c r="AB120" s="248"/>
      <c r="AC120" s="248"/>
      <c r="AD120" s="248"/>
      <c r="AE120" s="248"/>
      <c r="AF120" s="248"/>
      <c r="AG120" s="248"/>
      <c r="AH120" s="248"/>
      <c r="AI120" s="248"/>
      <c r="AJ120" s="248"/>
      <c r="AK120" s="248"/>
      <c r="AL120" s="248"/>
      <c r="AM120" s="248"/>
    </row>
    <row r="121" spans="1:40" ht="18" customHeight="1" x14ac:dyDescent="0.2">
      <c r="B121" s="193"/>
      <c r="C121" s="193"/>
      <c r="D121" s="193"/>
      <c r="E121" s="193"/>
      <c r="F121" s="193"/>
      <c r="G121" s="193"/>
      <c r="H121" s="193"/>
      <c r="I121" s="194"/>
      <c r="J121" s="195"/>
      <c r="K121" s="195"/>
      <c r="L121" s="195"/>
      <c r="M121" s="195"/>
      <c r="N121" s="195"/>
      <c r="O121" s="195"/>
      <c r="P121" s="195"/>
      <c r="Q121" s="195"/>
      <c r="R121" s="195"/>
      <c r="S121" s="195"/>
      <c r="T121" s="196"/>
      <c r="U121" s="196"/>
      <c r="V121" s="196"/>
      <c r="W121" s="249"/>
      <c r="X121" s="249"/>
      <c r="Y121" s="249"/>
      <c r="Z121" s="248"/>
      <c r="AA121" s="248"/>
      <c r="AB121" s="248"/>
      <c r="AC121" s="248"/>
      <c r="AD121" s="248"/>
      <c r="AE121" s="248"/>
      <c r="AF121" s="248"/>
      <c r="AG121" s="248"/>
      <c r="AH121" s="248"/>
      <c r="AI121" s="248"/>
      <c r="AJ121" s="248"/>
      <c r="AK121" s="248"/>
      <c r="AL121" s="248"/>
      <c r="AM121" s="248"/>
    </row>
    <row r="122" spans="1:40" ht="19.5" customHeight="1" x14ac:dyDescent="0.2">
      <c r="A122" s="181"/>
      <c r="B122" s="237"/>
      <c r="C122" s="236" t="s">
        <v>293</v>
      </c>
      <c r="D122" s="236"/>
      <c r="E122" s="236"/>
      <c r="F122" s="236"/>
      <c r="G122" s="236"/>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181"/>
    </row>
    <row r="123" spans="1:40" ht="3.75" customHeight="1" thickBot="1" x14ac:dyDescent="0.25">
      <c r="B123" s="252"/>
      <c r="C123" s="204"/>
      <c r="D123" s="204"/>
      <c r="E123" s="204"/>
      <c r="F123" s="204"/>
      <c r="G123" s="204"/>
      <c r="H123" s="204"/>
      <c r="I123" s="205"/>
      <c r="J123" s="206"/>
      <c r="K123" s="206"/>
      <c r="L123" s="206"/>
      <c r="M123" s="206"/>
      <c r="N123" s="206"/>
      <c r="O123" s="206"/>
      <c r="P123" s="206"/>
      <c r="Q123" s="206"/>
      <c r="R123" s="206"/>
      <c r="S123" s="206"/>
      <c r="T123" s="207"/>
      <c r="U123" s="207"/>
      <c r="V123" s="207"/>
      <c r="W123" s="250"/>
      <c r="X123" s="250"/>
      <c r="Y123" s="250"/>
      <c r="Z123" s="251"/>
      <c r="AA123" s="251"/>
      <c r="AB123" s="251"/>
      <c r="AC123" s="251"/>
      <c r="AD123" s="251"/>
      <c r="AE123" s="251"/>
      <c r="AF123" s="251"/>
      <c r="AG123" s="251"/>
      <c r="AH123" s="251"/>
      <c r="AI123" s="251"/>
      <c r="AJ123" s="251"/>
      <c r="AK123" s="251"/>
      <c r="AL123" s="251"/>
      <c r="AM123" s="251"/>
    </row>
    <row r="124" spans="1:40" ht="14.25" customHeight="1" thickTop="1" x14ac:dyDescent="0.2">
      <c r="B124" s="1614" t="s">
        <v>57</v>
      </c>
      <c r="C124" s="1615"/>
      <c r="D124" s="1619" t="s">
        <v>6</v>
      </c>
      <c r="E124" s="1620"/>
      <c r="F124" s="1619" t="str">
        <f>"令和"&amp;'記載例①～④'!$AO3-1&amp;"年度"</f>
        <v>令和6年度</v>
      </c>
      <c r="G124" s="1621"/>
      <c r="H124" s="1621"/>
      <c r="I124" s="1620"/>
      <c r="J124" s="1619" t="s">
        <v>58</v>
      </c>
      <c r="K124" s="1621"/>
      <c r="L124" s="1619" t="s">
        <v>235</v>
      </c>
      <c r="M124" s="1621"/>
      <c r="N124" s="1621"/>
      <c r="O124" s="1621"/>
      <c r="P124" s="1621"/>
      <c r="Q124" s="1621"/>
      <c r="R124" s="1620"/>
      <c r="S124" s="1621" t="s">
        <v>59</v>
      </c>
      <c r="T124" s="1621"/>
      <c r="U124" s="1620"/>
      <c r="V124" s="1629" t="str">
        <f>"令和"&amp;'記載例①～④'!$AO3&amp;"年3月29日"</f>
        <v>令和7年3月29日</v>
      </c>
      <c r="W124" s="1630"/>
      <c r="X124" s="1630"/>
      <c r="Y124" s="1630"/>
      <c r="Z124" s="1630"/>
      <c r="AA124" s="210" t="s">
        <v>236</v>
      </c>
      <c r="AB124" s="211" t="s">
        <v>201</v>
      </c>
      <c r="AC124" s="211"/>
      <c r="AD124" s="210" t="s">
        <v>202</v>
      </c>
      <c r="AE124" s="211" t="s">
        <v>60</v>
      </c>
      <c r="AF124" s="211"/>
      <c r="AG124" s="210" t="s">
        <v>205</v>
      </c>
      <c r="AH124" s="211" t="s">
        <v>61</v>
      </c>
      <c r="AI124" s="211"/>
      <c r="AJ124" s="210" t="s">
        <v>202</v>
      </c>
      <c r="AK124" s="211" t="s">
        <v>62</v>
      </c>
      <c r="AL124" s="211"/>
      <c r="AM124" s="212"/>
    </row>
    <row r="125" spans="1:40" ht="14.25" customHeight="1" x14ac:dyDescent="0.2">
      <c r="B125" s="1616"/>
      <c r="C125" s="1615"/>
      <c r="D125" s="1631" t="s">
        <v>63</v>
      </c>
      <c r="E125" s="1632"/>
      <c r="F125" s="1632"/>
      <c r="G125" s="1633"/>
      <c r="H125" s="1631" t="s">
        <v>204</v>
      </c>
      <c r="I125" s="1632"/>
      <c r="J125" s="1632"/>
      <c r="K125" s="1632"/>
      <c r="L125" s="1632"/>
      <c r="M125" s="1633"/>
      <c r="N125" s="1631" t="s">
        <v>64</v>
      </c>
      <c r="O125" s="1632"/>
      <c r="P125" s="1632"/>
      <c r="Q125" s="1632"/>
      <c r="R125" s="1632"/>
      <c r="S125" s="1633"/>
      <c r="T125" s="1631" t="s">
        <v>65</v>
      </c>
      <c r="U125" s="1632"/>
      <c r="V125" s="1632"/>
      <c r="W125" s="1632"/>
      <c r="X125" s="1632"/>
      <c r="Y125" s="1633"/>
      <c r="Z125" s="1631" t="s">
        <v>66</v>
      </c>
      <c r="AA125" s="1632"/>
      <c r="AB125" s="1632"/>
      <c r="AC125" s="1632"/>
      <c r="AD125" s="1632"/>
      <c r="AE125" s="1632"/>
      <c r="AF125" s="1632"/>
      <c r="AG125" s="1632"/>
      <c r="AH125" s="1632"/>
      <c r="AI125" s="1632"/>
      <c r="AJ125" s="1632"/>
      <c r="AK125" s="1632"/>
      <c r="AL125" s="1632"/>
      <c r="AM125" s="1633"/>
    </row>
    <row r="126" spans="1:40" ht="14.25" customHeight="1" x14ac:dyDescent="0.2">
      <c r="B126" s="1616"/>
      <c r="C126" s="1615"/>
      <c r="D126" s="1644" t="s">
        <v>294</v>
      </c>
      <c r="E126" s="1645"/>
      <c r="F126" s="1645"/>
      <c r="G126" s="1646"/>
      <c r="H126" s="213"/>
      <c r="I126" s="214"/>
      <c r="J126" s="1653"/>
      <c r="K126" s="1653"/>
      <c r="L126" s="1653"/>
      <c r="M126" s="215"/>
      <c r="N126" s="216" t="s">
        <v>202</v>
      </c>
      <c r="O126" s="214" t="s">
        <v>67</v>
      </c>
      <c r="Q126" s="217" t="s">
        <v>205</v>
      </c>
      <c r="R126" s="218" t="s">
        <v>68</v>
      </c>
      <c r="S126" s="219"/>
      <c r="T126" s="220"/>
      <c r="U126" s="220" t="s">
        <v>69</v>
      </c>
      <c r="V126" s="1654">
        <v>5</v>
      </c>
      <c r="W126" s="1654"/>
      <c r="X126" s="214" t="s">
        <v>70</v>
      </c>
      <c r="Y126" s="214"/>
      <c r="Z126" s="221" t="s">
        <v>202</v>
      </c>
      <c r="AA126" s="222" t="s">
        <v>71</v>
      </c>
      <c r="AC126" s="223" t="s">
        <v>202</v>
      </c>
      <c r="AD126" s="222" t="s">
        <v>72</v>
      </c>
      <c r="AE126" s="222"/>
      <c r="AF126" s="223" t="s">
        <v>205</v>
      </c>
      <c r="AG126" s="222" t="s">
        <v>73</v>
      </c>
      <c r="AH126" s="222"/>
      <c r="AI126" s="223" t="s">
        <v>205</v>
      </c>
      <c r="AJ126" s="222" t="s">
        <v>74</v>
      </c>
      <c r="AK126" s="224"/>
      <c r="AL126" s="224"/>
      <c r="AM126" s="225"/>
    </row>
    <row r="127" spans="1:40" ht="14.25" customHeight="1" x14ac:dyDescent="0.2">
      <c r="B127" s="1616"/>
      <c r="C127" s="1615"/>
      <c r="D127" s="1647"/>
      <c r="E127" s="1648"/>
      <c r="F127" s="1648"/>
      <c r="G127" s="1649"/>
      <c r="H127" s="213"/>
      <c r="I127" s="214"/>
      <c r="J127" s="1653">
        <v>50000</v>
      </c>
      <c r="K127" s="1653"/>
      <c r="L127" s="1653"/>
      <c r="M127" s="215" t="s">
        <v>75</v>
      </c>
      <c r="N127" s="216" t="s">
        <v>202</v>
      </c>
      <c r="O127" s="214" t="s">
        <v>76</v>
      </c>
      <c r="Q127" s="217"/>
      <c r="R127" s="214"/>
      <c r="S127" s="219"/>
      <c r="T127" s="220"/>
      <c r="U127" s="226"/>
      <c r="W127" s="226"/>
      <c r="X127" s="217" t="s">
        <v>77</v>
      </c>
      <c r="Y127" s="214"/>
      <c r="Z127" s="227" t="s">
        <v>202</v>
      </c>
      <c r="AA127" s="226" t="s">
        <v>78</v>
      </c>
      <c r="AB127" s="226"/>
      <c r="AC127" s="226"/>
      <c r="AD127" s="226"/>
      <c r="AE127" s="224"/>
      <c r="AF127" s="223" t="s">
        <v>205</v>
      </c>
      <c r="AG127" s="224" t="s">
        <v>79</v>
      </c>
      <c r="AH127" s="181"/>
      <c r="AI127" s="1655" t="s">
        <v>295</v>
      </c>
      <c r="AJ127" s="1655"/>
      <c r="AK127" s="1655"/>
      <c r="AL127" s="1655"/>
      <c r="AM127" s="215" t="s">
        <v>80</v>
      </c>
    </row>
    <row r="128" spans="1:40" ht="14.25" customHeight="1" thickBot="1" x14ac:dyDescent="0.25">
      <c r="B128" s="1617"/>
      <c r="C128" s="1618"/>
      <c r="D128" s="1650"/>
      <c r="E128" s="1651"/>
      <c r="F128" s="1651"/>
      <c r="G128" s="1652"/>
      <c r="H128" s="1656" t="s">
        <v>206</v>
      </c>
      <c r="I128" s="1656"/>
      <c r="J128" s="1657">
        <v>40000</v>
      </c>
      <c r="K128" s="1657"/>
      <c r="L128" s="1657"/>
      <c r="M128" s="228" t="s">
        <v>81</v>
      </c>
      <c r="N128" s="229" t="s">
        <v>202</v>
      </c>
      <c r="O128" s="1658"/>
      <c r="P128" s="1658"/>
      <c r="Q128" s="1658"/>
      <c r="R128" s="1658"/>
      <c r="S128" s="1659"/>
      <c r="T128" s="230"/>
      <c r="U128" s="230"/>
      <c r="V128" s="230"/>
      <c r="W128" s="230"/>
      <c r="X128" s="231" t="s">
        <v>82</v>
      </c>
      <c r="Y128" s="232" t="s">
        <v>262</v>
      </c>
      <c r="Z128" s="229" t="s">
        <v>205</v>
      </c>
      <c r="AA128" s="1660" t="s">
        <v>83</v>
      </c>
      <c r="AB128" s="1660"/>
      <c r="AC128" s="1660"/>
      <c r="AD128" s="233">
        <v>40</v>
      </c>
      <c r="AE128" s="233" t="s">
        <v>84</v>
      </c>
      <c r="AF128" s="231"/>
      <c r="AG128" s="233"/>
      <c r="AH128" s="233"/>
      <c r="AI128" s="233" t="s">
        <v>296</v>
      </c>
      <c r="AJ128" s="234" t="s">
        <v>85</v>
      </c>
      <c r="AK128" s="234"/>
      <c r="AL128" s="234"/>
      <c r="AM128" s="235"/>
    </row>
    <row r="129" spans="1:40" s="181" customFormat="1" ht="13.5" thickTop="1" x14ac:dyDescent="0.2">
      <c r="B129" s="236"/>
      <c r="C129" s="236"/>
      <c r="D129" s="236"/>
      <c r="E129" s="236"/>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row>
    <row r="130" spans="1:40" s="181" customFormat="1" ht="6" customHeight="1" x14ac:dyDescent="0.2">
      <c r="B130" s="236"/>
      <c r="C130" s="236"/>
      <c r="D130" s="236"/>
      <c r="E130" s="236"/>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row>
    <row r="131" spans="1:40" ht="19.5" customHeight="1" x14ac:dyDescent="0.2">
      <c r="A131" s="181"/>
      <c r="B131" s="237"/>
      <c r="C131" s="236" t="s">
        <v>297</v>
      </c>
      <c r="D131" s="236"/>
      <c r="E131" s="236"/>
      <c r="F131" s="236"/>
      <c r="G131" s="236"/>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181"/>
    </row>
    <row r="132" spans="1:40" ht="3.75" customHeight="1" thickBot="1" x14ac:dyDescent="0.25">
      <c r="B132" s="252"/>
      <c r="C132" s="204"/>
      <c r="D132" s="204"/>
      <c r="E132" s="204"/>
      <c r="F132" s="204"/>
      <c r="G132" s="204"/>
      <c r="H132" s="204"/>
      <c r="I132" s="205"/>
      <c r="J132" s="206"/>
      <c r="K132" s="206"/>
      <c r="L132" s="206"/>
      <c r="M132" s="206"/>
      <c r="N132" s="206"/>
      <c r="O132" s="206"/>
      <c r="P132" s="206"/>
      <c r="Q132" s="206"/>
      <c r="R132" s="206"/>
      <c r="S132" s="206"/>
      <c r="T132" s="207"/>
      <c r="U132" s="207"/>
      <c r="V132" s="207"/>
      <c r="W132" s="250"/>
      <c r="X132" s="250"/>
      <c r="Y132" s="250"/>
      <c r="Z132" s="251"/>
      <c r="AA132" s="251"/>
      <c r="AB132" s="251"/>
      <c r="AC132" s="251"/>
      <c r="AD132" s="251"/>
      <c r="AE132" s="251"/>
      <c r="AF132" s="251"/>
      <c r="AG132" s="251"/>
      <c r="AH132" s="251"/>
      <c r="AI132" s="251"/>
      <c r="AJ132" s="251"/>
      <c r="AK132" s="251"/>
      <c r="AL132" s="251"/>
      <c r="AM132" s="251"/>
    </row>
    <row r="133" spans="1:40" ht="14.25" customHeight="1" thickTop="1" x14ac:dyDescent="0.2">
      <c r="B133" s="1614" t="s">
        <v>57</v>
      </c>
      <c r="C133" s="1615"/>
      <c r="D133" s="1619" t="s">
        <v>6</v>
      </c>
      <c r="E133" s="1620"/>
      <c r="F133" s="1619" t="str">
        <f>F124</f>
        <v>令和6年度</v>
      </c>
      <c r="G133" s="1621"/>
      <c r="H133" s="1621"/>
      <c r="I133" s="1620"/>
      <c r="J133" s="1619" t="s">
        <v>58</v>
      </c>
      <c r="K133" s="1621"/>
      <c r="L133" s="1619" t="s">
        <v>235</v>
      </c>
      <c r="M133" s="1621"/>
      <c r="N133" s="1621"/>
      <c r="O133" s="1621"/>
      <c r="P133" s="1621"/>
      <c r="Q133" s="1621"/>
      <c r="R133" s="1620"/>
      <c r="S133" s="1621" t="s">
        <v>59</v>
      </c>
      <c r="T133" s="1621"/>
      <c r="U133" s="1620"/>
      <c r="V133" s="1629" t="str">
        <f>V124</f>
        <v>令和7年3月29日</v>
      </c>
      <c r="W133" s="1630"/>
      <c r="X133" s="1630"/>
      <c r="Y133" s="1630"/>
      <c r="Z133" s="1630"/>
      <c r="AA133" s="210" t="s">
        <v>236</v>
      </c>
      <c r="AB133" s="211" t="s">
        <v>201</v>
      </c>
      <c r="AC133" s="211"/>
      <c r="AD133" s="210" t="s">
        <v>202</v>
      </c>
      <c r="AE133" s="211" t="s">
        <v>60</v>
      </c>
      <c r="AF133" s="211"/>
      <c r="AG133" s="210" t="s">
        <v>205</v>
      </c>
      <c r="AH133" s="211" t="s">
        <v>61</v>
      </c>
      <c r="AI133" s="211"/>
      <c r="AJ133" s="210" t="s">
        <v>202</v>
      </c>
      <c r="AK133" s="211" t="s">
        <v>62</v>
      </c>
      <c r="AL133" s="211"/>
      <c r="AM133" s="212"/>
    </row>
    <row r="134" spans="1:40" ht="14.25" customHeight="1" x14ac:dyDescent="0.2">
      <c r="B134" s="1616"/>
      <c r="C134" s="1615"/>
      <c r="D134" s="1631" t="s">
        <v>63</v>
      </c>
      <c r="E134" s="1632"/>
      <c r="F134" s="1632"/>
      <c r="G134" s="1633"/>
      <c r="H134" s="1631" t="s">
        <v>204</v>
      </c>
      <c r="I134" s="1632"/>
      <c r="J134" s="1632"/>
      <c r="K134" s="1632"/>
      <c r="L134" s="1632"/>
      <c r="M134" s="1633"/>
      <c r="N134" s="1631" t="s">
        <v>64</v>
      </c>
      <c r="O134" s="1632"/>
      <c r="P134" s="1632"/>
      <c r="Q134" s="1632"/>
      <c r="R134" s="1632"/>
      <c r="S134" s="1633"/>
      <c r="T134" s="1631" t="s">
        <v>65</v>
      </c>
      <c r="U134" s="1632"/>
      <c r="V134" s="1632"/>
      <c r="W134" s="1632"/>
      <c r="X134" s="1632"/>
      <c r="Y134" s="1633"/>
      <c r="Z134" s="1631" t="s">
        <v>66</v>
      </c>
      <c r="AA134" s="1632"/>
      <c r="AB134" s="1632"/>
      <c r="AC134" s="1632"/>
      <c r="AD134" s="1632"/>
      <c r="AE134" s="1632"/>
      <c r="AF134" s="1632"/>
      <c r="AG134" s="1632"/>
      <c r="AH134" s="1632"/>
      <c r="AI134" s="1632"/>
      <c r="AJ134" s="1632"/>
      <c r="AK134" s="1632"/>
      <c r="AL134" s="1632"/>
      <c r="AM134" s="1633"/>
    </row>
    <row r="135" spans="1:40" ht="14.25" customHeight="1" x14ac:dyDescent="0.2">
      <c r="B135" s="1616"/>
      <c r="C135" s="1615"/>
      <c r="D135" s="1644" t="s">
        <v>294</v>
      </c>
      <c r="E135" s="1645"/>
      <c r="F135" s="1645"/>
      <c r="G135" s="1646"/>
      <c r="H135" s="213"/>
      <c r="I135" s="214"/>
      <c r="J135" s="1653"/>
      <c r="K135" s="1653"/>
      <c r="L135" s="1653"/>
      <c r="M135" s="215"/>
      <c r="N135" s="216" t="s">
        <v>202</v>
      </c>
      <c r="O135" s="214" t="s">
        <v>67</v>
      </c>
      <c r="Q135" s="217" t="s">
        <v>205</v>
      </c>
      <c r="R135" s="218" t="s">
        <v>68</v>
      </c>
      <c r="S135" s="219"/>
      <c r="T135" s="220"/>
      <c r="U135" s="220" t="s">
        <v>69</v>
      </c>
      <c r="V135" s="1654">
        <v>5</v>
      </c>
      <c r="W135" s="1654"/>
      <c r="X135" s="214" t="s">
        <v>70</v>
      </c>
      <c r="Y135" s="214"/>
      <c r="Z135" s="221" t="s">
        <v>202</v>
      </c>
      <c r="AA135" s="222" t="s">
        <v>71</v>
      </c>
      <c r="AC135" s="223" t="s">
        <v>202</v>
      </c>
      <c r="AD135" s="222" t="s">
        <v>72</v>
      </c>
      <c r="AE135" s="222"/>
      <c r="AF135" s="223" t="s">
        <v>205</v>
      </c>
      <c r="AG135" s="222" t="s">
        <v>73</v>
      </c>
      <c r="AH135" s="222"/>
      <c r="AI135" s="223" t="s">
        <v>205</v>
      </c>
      <c r="AJ135" s="222" t="s">
        <v>74</v>
      </c>
      <c r="AK135" s="224"/>
      <c r="AL135" s="224"/>
      <c r="AM135" s="225"/>
    </row>
    <row r="136" spans="1:40" ht="14.25" customHeight="1" x14ac:dyDescent="0.2">
      <c r="B136" s="1616"/>
      <c r="C136" s="1615"/>
      <c r="D136" s="1647"/>
      <c r="E136" s="1648"/>
      <c r="F136" s="1648"/>
      <c r="G136" s="1649"/>
      <c r="H136" s="213"/>
      <c r="I136" s="214"/>
      <c r="J136" s="1653">
        <v>50000</v>
      </c>
      <c r="K136" s="1653"/>
      <c r="L136" s="1653"/>
      <c r="M136" s="215" t="s">
        <v>75</v>
      </c>
      <c r="N136" s="216" t="s">
        <v>202</v>
      </c>
      <c r="O136" s="214" t="s">
        <v>76</v>
      </c>
      <c r="Q136" s="217"/>
      <c r="R136" s="214"/>
      <c r="S136" s="219"/>
      <c r="T136" s="220"/>
      <c r="U136" s="226"/>
      <c r="W136" s="226"/>
      <c r="X136" s="217" t="s">
        <v>77</v>
      </c>
      <c r="Y136" s="214"/>
      <c r="Z136" s="227" t="s">
        <v>202</v>
      </c>
      <c r="AA136" s="226" t="s">
        <v>78</v>
      </c>
      <c r="AB136" s="226"/>
      <c r="AC136" s="226"/>
      <c r="AD136" s="226"/>
      <c r="AE136" s="224"/>
      <c r="AF136" s="223" t="s">
        <v>205</v>
      </c>
      <c r="AG136" s="224" t="s">
        <v>79</v>
      </c>
      <c r="AH136" s="181"/>
      <c r="AI136" s="1655" t="s">
        <v>295</v>
      </c>
      <c r="AJ136" s="1655"/>
      <c r="AK136" s="1655"/>
      <c r="AL136" s="1655"/>
      <c r="AM136" s="215" t="s">
        <v>80</v>
      </c>
    </row>
    <row r="137" spans="1:40" ht="14.25" customHeight="1" thickBot="1" x14ac:dyDescent="0.25">
      <c r="B137" s="1617"/>
      <c r="C137" s="1618"/>
      <c r="D137" s="1650"/>
      <c r="E137" s="1651"/>
      <c r="F137" s="1651"/>
      <c r="G137" s="1652"/>
      <c r="H137" s="1656" t="s">
        <v>206</v>
      </c>
      <c r="I137" s="1656"/>
      <c r="J137" s="1657">
        <v>10000</v>
      </c>
      <c r="K137" s="1657"/>
      <c r="L137" s="1657"/>
      <c r="M137" s="228" t="s">
        <v>81</v>
      </c>
      <c r="N137" s="229" t="s">
        <v>202</v>
      </c>
      <c r="O137" s="1658"/>
      <c r="P137" s="1658"/>
      <c r="Q137" s="1658"/>
      <c r="R137" s="1658"/>
      <c r="S137" s="1659"/>
      <c r="T137" s="230"/>
      <c r="U137" s="230"/>
      <c r="V137" s="230"/>
      <c r="W137" s="230"/>
      <c r="X137" s="231" t="s">
        <v>82</v>
      </c>
      <c r="Y137" s="232" t="s">
        <v>262</v>
      </c>
      <c r="Z137" s="229" t="s">
        <v>205</v>
      </c>
      <c r="AA137" s="1660" t="s">
        <v>83</v>
      </c>
      <c r="AB137" s="1660"/>
      <c r="AC137" s="1660"/>
      <c r="AD137" s="233">
        <v>40</v>
      </c>
      <c r="AE137" s="233" t="s">
        <v>84</v>
      </c>
      <c r="AF137" s="231"/>
      <c r="AG137" s="233"/>
      <c r="AH137" s="233"/>
      <c r="AI137" s="233" t="s">
        <v>296</v>
      </c>
      <c r="AJ137" s="234" t="s">
        <v>85</v>
      </c>
      <c r="AK137" s="234"/>
      <c r="AL137" s="234"/>
      <c r="AM137" s="235"/>
    </row>
    <row r="138" spans="1:40" s="181" customFormat="1" ht="13.5" thickTop="1" x14ac:dyDescent="0.2">
      <c r="B138" s="236"/>
      <c r="C138" s="236"/>
      <c r="D138" s="236"/>
      <c r="E138" s="236"/>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row>
    <row r="139" spans="1:40" x14ac:dyDescent="0.2">
      <c r="A139" s="181"/>
      <c r="B139" s="236"/>
      <c r="C139" s="236"/>
      <c r="D139" s="236"/>
      <c r="E139" s="236"/>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181"/>
    </row>
    <row r="140" spans="1:40" ht="3" customHeight="1" x14ac:dyDescent="0.2">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row>
    <row r="141" spans="1:40" s="191" customFormat="1" ht="24.75" customHeight="1" x14ac:dyDescent="0.2">
      <c r="A141" s="184"/>
      <c r="B141" s="1623" t="s">
        <v>298</v>
      </c>
      <c r="C141" s="1623"/>
      <c r="D141" s="185" t="s">
        <v>299</v>
      </c>
      <c r="E141" s="185"/>
      <c r="F141" s="185"/>
      <c r="G141" s="186"/>
      <c r="H141" s="186"/>
      <c r="I141" s="187"/>
      <c r="J141" s="188"/>
      <c r="K141" s="188"/>
      <c r="L141" s="188"/>
      <c r="M141" s="188"/>
      <c r="N141" s="188"/>
      <c r="O141" s="188"/>
      <c r="P141" s="188"/>
      <c r="Q141" s="188"/>
      <c r="R141" s="188"/>
      <c r="S141" s="188"/>
      <c r="T141" s="189"/>
      <c r="U141" s="189"/>
      <c r="V141" s="189"/>
      <c r="W141" s="190"/>
      <c r="X141" s="190"/>
      <c r="Y141" s="190"/>
      <c r="Z141" s="190"/>
      <c r="AA141" s="190"/>
      <c r="AB141" s="190"/>
      <c r="AC141" s="190"/>
      <c r="AD141" s="190"/>
      <c r="AE141" s="190"/>
      <c r="AF141" s="190"/>
      <c r="AG141" s="190"/>
      <c r="AH141" s="190"/>
      <c r="AI141" s="190"/>
      <c r="AJ141" s="190"/>
      <c r="AK141" s="190"/>
      <c r="AL141" s="190"/>
      <c r="AM141" s="190"/>
      <c r="AN141" s="184"/>
    </row>
    <row r="142" spans="1:40" s="181" customFormat="1" ht="3" customHeight="1" x14ac:dyDescent="0.2">
      <c r="B142" s="192"/>
      <c r="C142" s="192"/>
      <c r="E142" s="193"/>
      <c r="F142" s="193"/>
      <c r="G142" s="193"/>
      <c r="H142" s="193"/>
      <c r="I142" s="193"/>
      <c r="J142" s="193"/>
      <c r="K142" s="194"/>
      <c r="L142" s="195"/>
      <c r="M142" s="195"/>
      <c r="N142" s="195"/>
      <c r="O142" s="195"/>
      <c r="P142" s="195"/>
      <c r="Q142" s="195"/>
      <c r="R142" s="195"/>
      <c r="S142" s="195"/>
      <c r="T142" s="195"/>
      <c r="U142" s="195"/>
      <c r="V142" s="196"/>
      <c r="W142" s="197"/>
      <c r="X142" s="198"/>
      <c r="Y142" s="192"/>
      <c r="Z142" s="192"/>
      <c r="AA142" s="192"/>
      <c r="AB142" s="192"/>
      <c r="AC142" s="192"/>
      <c r="AD142" s="192"/>
      <c r="AE142" s="192"/>
      <c r="AF142" s="192"/>
      <c r="AG142" s="192"/>
      <c r="AH142" s="192"/>
      <c r="AI142" s="192"/>
      <c r="AJ142" s="192"/>
      <c r="AK142" s="192"/>
      <c r="AL142" s="192"/>
      <c r="AM142" s="192"/>
    </row>
    <row r="143" spans="1:40" s="181" customFormat="1" ht="8.25" customHeight="1" x14ac:dyDescent="0.2">
      <c r="B143" s="192"/>
      <c r="C143" s="192"/>
      <c r="E143" s="193"/>
      <c r="F143" s="193"/>
      <c r="G143" s="193"/>
      <c r="H143" s="193"/>
      <c r="I143" s="193"/>
      <c r="J143" s="193"/>
      <c r="K143" s="194"/>
      <c r="L143" s="195"/>
      <c r="M143" s="195"/>
      <c r="N143" s="195"/>
      <c r="O143" s="195"/>
      <c r="P143" s="195"/>
      <c r="Q143" s="195"/>
      <c r="R143" s="195"/>
      <c r="S143" s="195"/>
      <c r="T143" s="195"/>
      <c r="U143" s="195"/>
      <c r="V143" s="196"/>
      <c r="W143" s="197"/>
      <c r="X143" s="198"/>
      <c r="Y143" s="192"/>
      <c r="Z143" s="192"/>
      <c r="AA143" s="192"/>
      <c r="AB143" s="192"/>
      <c r="AC143" s="192"/>
      <c r="AD143" s="192"/>
      <c r="AE143" s="192"/>
      <c r="AF143" s="192"/>
      <c r="AG143" s="192"/>
      <c r="AH143" s="192"/>
      <c r="AI143" s="192"/>
      <c r="AJ143" s="192"/>
      <c r="AK143" s="192"/>
      <c r="AL143" s="192"/>
      <c r="AM143" s="192"/>
    </row>
    <row r="144" spans="1:40" s="181" customFormat="1" ht="19.5" customHeight="1" x14ac:dyDescent="0.2">
      <c r="B144" s="192"/>
      <c r="C144" s="192" t="s">
        <v>249</v>
      </c>
      <c r="D144" s="193"/>
      <c r="E144" s="193"/>
      <c r="F144" s="1613" t="str">
        <f>"令和"&amp;'記載例①～④'!$AO3&amp;"年度〇〇市一般会計予算"</f>
        <v>令和7年度〇〇市一般会計予算</v>
      </c>
      <c r="G144" s="1613"/>
      <c r="H144" s="1613"/>
      <c r="I144" s="1613"/>
      <c r="J144" s="1613"/>
      <c r="K144" s="1613"/>
      <c r="L144" s="1613"/>
      <c r="M144" s="1613"/>
      <c r="N144" s="238"/>
      <c r="O144" s="238"/>
      <c r="P144" s="238"/>
      <c r="Q144" s="238"/>
      <c r="R144" s="238"/>
      <c r="S144" s="238"/>
      <c r="T144" s="1690" t="str">
        <f>"令和"&amp;'記載例①～④'!$AO3&amp;"年6月20日議決済"</f>
        <v>令和7年6月20日議決済</v>
      </c>
      <c r="U144" s="1690"/>
      <c r="V144" s="1690"/>
      <c r="W144" s="1690"/>
      <c r="X144" s="1690"/>
      <c r="Y144" s="1690"/>
      <c r="Z144" s="192"/>
      <c r="AA144" s="192"/>
      <c r="AB144" s="192"/>
      <c r="AC144" s="192"/>
      <c r="AD144" s="192"/>
      <c r="AE144" s="192"/>
      <c r="AF144" s="192"/>
      <c r="AG144" s="192"/>
      <c r="AH144" s="192"/>
      <c r="AI144" s="192"/>
      <c r="AJ144" s="192"/>
      <c r="AK144" s="192"/>
      <c r="AL144" s="192"/>
      <c r="AM144" s="192"/>
    </row>
    <row r="145" spans="1:40" s="181" customFormat="1" ht="24.75" customHeight="1" x14ac:dyDescent="0.2">
      <c r="C145" s="193"/>
      <c r="D145" s="193"/>
      <c r="E145" s="193"/>
      <c r="F145" s="1626" t="s">
        <v>250</v>
      </c>
      <c r="G145" s="1626"/>
      <c r="H145" s="1626"/>
      <c r="I145" s="1626"/>
      <c r="J145" s="1627" t="s">
        <v>251</v>
      </c>
      <c r="K145" s="1627"/>
      <c r="L145" s="1627"/>
      <c r="M145" s="1627" t="s">
        <v>252</v>
      </c>
      <c r="N145" s="1627"/>
      <c r="O145" s="1627"/>
      <c r="P145" s="1627" t="s">
        <v>253</v>
      </c>
      <c r="Q145" s="1627"/>
      <c r="R145" s="1627"/>
      <c r="S145" s="1627"/>
      <c r="T145" s="1627"/>
      <c r="U145" s="1628" t="s">
        <v>254</v>
      </c>
      <c r="V145" s="1628"/>
      <c r="W145" s="1628"/>
      <c r="X145" s="1628"/>
      <c r="Y145" s="1628"/>
      <c r="Z145" s="248"/>
      <c r="AA145" s="248"/>
      <c r="AB145" s="248"/>
      <c r="AC145" s="248"/>
      <c r="AD145" s="248"/>
      <c r="AE145" s="248"/>
      <c r="AF145" s="248"/>
      <c r="AG145" s="248"/>
      <c r="AH145" s="248"/>
      <c r="AI145" s="248"/>
      <c r="AJ145" s="248"/>
      <c r="AK145" s="248"/>
      <c r="AL145" s="248"/>
      <c r="AM145" s="248"/>
    </row>
    <row r="146" spans="1:40" s="181" customFormat="1" ht="14.25" customHeight="1" x14ac:dyDescent="0.2">
      <c r="B146" s="193"/>
      <c r="D146" s="193"/>
      <c r="E146" s="193"/>
      <c r="F146" s="1634" t="s">
        <v>300</v>
      </c>
      <c r="G146" s="1635"/>
      <c r="H146" s="1635"/>
      <c r="I146" s="1635"/>
      <c r="J146" s="1636" t="s">
        <v>301</v>
      </c>
      <c r="K146" s="1637"/>
      <c r="L146" s="1637"/>
      <c r="M146" s="1638" t="s">
        <v>302</v>
      </c>
      <c r="N146" s="1639"/>
      <c r="O146" s="1639"/>
      <c r="P146" s="1640" t="s">
        <v>303</v>
      </c>
      <c r="Q146" s="1641"/>
      <c r="R146" s="1641"/>
      <c r="S146" s="1641"/>
      <c r="T146" s="1641"/>
      <c r="U146" s="1679" t="s">
        <v>304</v>
      </c>
      <c r="V146" s="1682"/>
      <c r="W146" s="1682"/>
      <c r="X146" s="1682"/>
      <c r="Y146" s="1682"/>
      <c r="Z146" s="248"/>
      <c r="AA146" s="248"/>
      <c r="AB146" s="248"/>
      <c r="AC146" s="248"/>
      <c r="AD146" s="248"/>
      <c r="AE146" s="248"/>
      <c r="AF146" s="248"/>
      <c r="AG146" s="248"/>
      <c r="AH146" s="248"/>
      <c r="AI146" s="248"/>
      <c r="AJ146" s="248"/>
      <c r="AK146" s="248"/>
      <c r="AL146" s="248"/>
      <c r="AM146" s="248"/>
    </row>
    <row r="147" spans="1:40" ht="14.25" customHeight="1" x14ac:dyDescent="0.2">
      <c r="B147" s="193"/>
      <c r="C147" s="193"/>
      <c r="D147" s="193"/>
      <c r="E147" s="193"/>
      <c r="F147" s="1635"/>
      <c r="G147" s="1635"/>
      <c r="H147" s="1635"/>
      <c r="I147" s="1635"/>
      <c r="J147" s="1637"/>
      <c r="K147" s="1637"/>
      <c r="L147" s="1637"/>
      <c r="M147" s="1639"/>
      <c r="N147" s="1639"/>
      <c r="O147" s="1639"/>
      <c r="P147" s="1641"/>
      <c r="Q147" s="1641"/>
      <c r="R147" s="1641"/>
      <c r="S147" s="1641"/>
      <c r="T147" s="1641"/>
      <c r="U147" s="1682"/>
      <c r="V147" s="1682"/>
      <c r="W147" s="1682"/>
      <c r="X147" s="1682"/>
      <c r="Y147" s="1682"/>
      <c r="Z147" s="248"/>
      <c r="AA147" s="248"/>
      <c r="AB147" s="248"/>
      <c r="AC147" s="248"/>
      <c r="AD147" s="248"/>
      <c r="AE147" s="248"/>
      <c r="AF147" s="248"/>
      <c r="AG147" s="248"/>
      <c r="AI147" s="248"/>
      <c r="AJ147" s="248"/>
      <c r="AK147" s="248"/>
      <c r="AL147" s="248"/>
      <c r="AM147" s="248"/>
    </row>
    <row r="148" spans="1:40" ht="14.25" customHeight="1" x14ac:dyDescent="0.2">
      <c r="B148" s="193"/>
      <c r="C148" s="193"/>
      <c r="D148" s="193"/>
      <c r="E148" s="193"/>
      <c r="F148" s="1635"/>
      <c r="G148" s="1635"/>
      <c r="H148" s="1635"/>
      <c r="I148" s="1635"/>
      <c r="J148" s="1637"/>
      <c r="K148" s="1637"/>
      <c r="L148" s="1637"/>
      <c r="M148" s="1639"/>
      <c r="N148" s="1639"/>
      <c r="O148" s="1639"/>
      <c r="P148" s="1641"/>
      <c r="Q148" s="1641"/>
      <c r="R148" s="1641"/>
      <c r="S148" s="1641"/>
      <c r="T148" s="1641"/>
      <c r="U148" s="1682"/>
      <c r="V148" s="1682"/>
      <c r="W148" s="1682"/>
      <c r="X148" s="1682"/>
      <c r="Y148" s="1682"/>
      <c r="Z148" s="248"/>
      <c r="AA148" s="248"/>
      <c r="AB148" s="248"/>
      <c r="AC148" s="248"/>
      <c r="AD148" s="248"/>
      <c r="AE148" s="248"/>
      <c r="AF148" s="248"/>
      <c r="AG148" s="248"/>
      <c r="AH148" s="248"/>
      <c r="AI148" s="248"/>
      <c r="AJ148" s="248"/>
      <c r="AK148" s="248"/>
      <c r="AL148" s="248"/>
      <c r="AM148" s="248"/>
    </row>
    <row r="149" spans="1:40" ht="14.25" customHeight="1" x14ac:dyDescent="0.2">
      <c r="B149" s="193"/>
      <c r="C149" s="193"/>
      <c r="D149" s="193"/>
      <c r="E149" s="193"/>
      <c r="F149" s="1635"/>
      <c r="G149" s="1635"/>
      <c r="H149" s="1635"/>
      <c r="I149" s="1635"/>
      <c r="J149" s="1637"/>
      <c r="K149" s="1637"/>
      <c r="L149" s="1637"/>
      <c r="M149" s="1639"/>
      <c r="N149" s="1639"/>
      <c r="O149" s="1639"/>
      <c r="P149" s="1641"/>
      <c r="Q149" s="1641"/>
      <c r="R149" s="1641"/>
      <c r="S149" s="1641"/>
      <c r="T149" s="1641"/>
      <c r="U149" s="1682"/>
      <c r="V149" s="1682"/>
      <c r="W149" s="1682"/>
      <c r="X149" s="1682"/>
      <c r="Y149" s="1682"/>
      <c r="Z149" s="248"/>
      <c r="AA149" s="248"/>
      <c r="AB149" s="248"/>
      <c r="AC149" s="248"/>
      <c r="AD149" s="248"/>
      <c r="AE149" s="248"/>
      <c r="AF149" s="248"/>
      <c r="AG149" s="248"/>
      <c r="AH149" s="248"/>
      <c r="AI149" s="248"/>
      <c r="AJ149" s="248"/>
      <c r="AK149" s="248"/>
      <c r="AL149" s="248"/>
      <c r="AM149" s="248"/>
    </row>
    <row r="150" spans="1:40" ht="14.25" customHeight="1" x14ac:dyDescent="0.2">
      <c r="B150" s="193"/>
      <c r="C150" s="193"/>
      <c r="D150" s="193"/>
      <c r="E150" s="193"/>
      <c r="F150" s="1635"/>
      <c r="G150" s="1635"/>
      <c r="H150" s="1635"/>
      <c r="I150" s="1635"/>
      <c r="J150" s="1637"/>
      <c r="K150" s="1637"/>
      <c r="L150" s="1637"/>
      <c r="M150" s="1639"/>
      <c r="N150" s="1639"/>
      <c r="O150" s="1639"/>
      <c r="P150" s="1641"/>
      <c r="Q150" s="1641"/>
      <c r="R150" s="1641"/>
      <c r="S150" s="1641"/>
      <c r="T150" s="1641"/>
      <c r="U150" s="1682"/>
      <c r="V150" s="1682"/>
      <c r="W150" s="1682"/>
      <c r="X150" s="1682"/>
      <c r="Y150" s="1682"/>
      <c r="Z150" s="248"/>
      <c r="AA150" s="248"/>
      <c r="AB150" s="248"/>
      <c r="AC150" s="248"/>
      <c r="AD150" s="248"/>
      <c r="AE150" s="248"/>
      <c r="AF150" s="248"/>
      <c r="AG150" s="248"/>
      <c r="AH150" s="248"/>
      <c r="AI150" s="248"/>
      <c r="AJ150" s="248"/>
      <c r="AK150" s="248"/>
      <c r="AL150" s="248"/>
      <c r="AM150" s="248"/>
    </row>
    <row r="151" spans="1:40" ht="14.25" customHeight="1" x14ac:dyDescent="0.2">
      <c r="B151" s="193"/>
      <c r="C151" s="193"/>
      <c r="D151" s="193"/>
      <c r="E151" s="193"/>
      <c r="F151" s="1635"/>
      <c r="G151" s="1635"/>
      <c r="H151" s="1635"/>
      <c r="I151" s="1635"/>
      <c r="J151" s="1637"/>
      <c r="K151" s="1637"/>
      <c r="L151" s="1637"/>
      <c r="M151" s="1639"/>
      <c r="N151" s="1639"/>
      <c r="O151" s="1639"/>
      <c r="P151" s="1641"/>
      <c r="Q151" s="1641"/>
      <c r="R151" s="1641"/>
      <c r="S151" s="1641"/>
      <c r="T151" s="1641"/>
      <c r="U151" s="1682"/>
      <c r="V151" s="1682"/>
      <c r="W151" s="1682"/>
      <c r="X151" s="1682"/>
      <c r="Y151" s="1682"/>
      <c r="Z151" s="248"/>
      <c r="AA151" s="248"/>
      <c r="AB151" s="248"/>
      <c r="AC151" s="248"/>
      <c r="AD151" s="248"/>
      <c r="AE151" s="248"/>
      <c r="AF151" s="248"/>
      <c r="AG151" s="248"/>
      <c r="AH151" s="248"/>
      <c r="AI151" s="248"/>
      <c r="AJ151" s="248"/>
      <c r="AK151" s="248"/>
      <c r="AL151" s="248"/>
      <c r="AM151" s="248"/>
    </row>
    <row r="152" spans="1:40" ht="14.25" customHeight="1" x14ac:dyDescent="0.2">
      <c r="B152" s="193"/>
      <c r="C152" s="193"/>
      <c r="D152" s="193"/>
      <c r="E152" s="193"/>
      <c r="F152" s="1635"/>
      <c r="G152" s="1635"/>
      <c r="H152" s="1635"/>
      <c r="I152" s="1635"/>
      <c r="J152" s="1637"/>
      <c r="K152" s="1637"/>
      <c r="L152" s="1637"/>
      <c r="M152" s="1639"/>
      <c r="N152" s="1639"/>
      <c r="O152" s="1639"/>
      <c r="P152" s="1641"/>
      <c r="Q152" s="1641"/>
      <c r="R152" s="1641"/>
      <c r="S152" s="1641"/>
      <c r="T152" s="1641"/>
      <c r="U152" s="1682"/>
      <c r="V152" s="1682"/>
      <c r="W152" s="1682"/>
      <c r="X152" s="1682"/>
      <c r="Y152" s="1682"/>
      <c r="Z152" s="248"/>
      <c r="AA152" s="248"/>
      <c r="AB152" s="248"/>
      <c r="AC152" s="248"/>
      <c r="AD152" s="248"/>
      <c r="AE152" s="248"/>
      <c r="AF152" s="248"/>
      <c r="AG152" s="248"/>
      <c r="AH152" s="248"/>
      <c r="AI152" s="248"/>
      <c r="AJ152" s="248"/>
      <c r="AK152" s="248"/>
      <c r="AL152" s="248"/>
      <c r="AM152" s="248"/>
    </row>
    <row r="153" spans="1:40" ht="25.5" customHeight="1" x14ac:dyDescent="0.2">
      <c r="B153" s="193"/>
      <c r="C153" s="193"/>
      <c r="D153" s="193"/>
      <c r="E153" s="193"/>
      <c r="F153" s="193"/>
      <c r="G153" s="193"/>
      <c r="H153" s="193"/>
      <c r="I153" s="194"/>
      <c r="J153" s="195"/>
      <c r="K153" s="195"/>
      <c r="L153" s="195"/>
      <c r="M153" s="195"/>
      <c r="N153" s="195"/>
      <c r="O153" s="195"/>
      <c r="P153" s="195"/>
      <c r="Q153" s="195"/>
      <c r="R153" s="195"/>
      <c r="S153" s="195"/>
      <c r="T153" s="196"/>
      <c r="U153" s="196"/>
      <c r="V153" s="196"/>
      <c r="W153" s="249"/>
      <c r="X153" s="249"/>
      <c r="Y153" s="249"/>
      <c r="Z153" s="248"/>
      <c r="AA153" s="248"/>
      <c r="AB153" s="248"/>
      <c r="AC153" s="248"/>
      <c r="AD153" s="248"/>
      <c r="AE153" s="248"/>
      <c r="AF153" s="248"/>
      <c r="AG153" s="248"/>
      <c r="AH153" s="248"/>
      <c r="AI153" s="248"/>
      <c r="AJ153" s="248"/>
      <c r="AK153" s="248"/>
      <c r="AL153" s="248"/>
      <c r="AM153" s="248"/>
    </row>
    <row r="154" spans="1:40" ht="19.5" customHeight="1" x14ac:dyDescent="0.2">
      <c r="A154" s="181"/>
      <c r="B154" s="237"/>
      <c r="C154" s="236" t="s">
        <v>305</v>
      </c>
      <c r="D154" s="236"/>
      <c r="E154" s="236"/>
      <c r="F154" s="236"/>
      <c r="G154" s="236"/>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181"/>
    </row>
    <row r="155" spans="1:40" ht="3.75" customHeight="1" thickBot="1" x14ac:dyDescent="0.25">
      <c r="B155" s="252"/>
      <c r="C155" s="204"/>
      <c r="D155" s="204"/>
      <c r="E155" s="204"/>
      <c r="F155" s="204"/>
      <c r="G155" s="204"/>
      <c r="H155" s="204"/>
      <c r="I155" s="205"/>
      <c r="J155" s="206"/>
      <c r="K155" s="206"/>
      <c r="L155" s="206"/>
      <c r="M155" s="206"/>
      <c r="N155" s="206"/>
      <c r="O155" s="206"/>
      <c r="P155" s="206"/>
      <c r="Q155" s="206"/>
      <c r="R155" s="206"/>
      <c r="S155" s="206"/>
      <c r="T155" s="207"/>
      <c r="U155" s="207"/>
      <c r="V155" s="207"/>
      <c r="W155" s="250"/>
      <c r="X155" s="250"/>
      <c r="Y155" s="250"/>
      <c r="Z155" s="251"/>
      <c r="AA155" s="251"/>
      <c r="AB155" s="251"/>
      <c r="AC155" s="251"/>
      <c r="AD155" s="251"/>
      <c r="AE155" s="251"/>
      <c r="AF155" s="251"/>
      <c r="AG155" s="251"/>
      <c r="AH155" s="251"/>
      <c r="AI155" s="251"/>
      <c r="AJ155" s="251"/>
      <c r="AK155" s="251"/>
      <c r="AL155" s="251"/>
      <c r="AM155" s="251"/>
    </row>
    <row r="156" spans="1:40" ht="14.25" customHeight="1" thickTop="1" x14ac:dyDescent="0.2">
      <c r="B156" s="1614" t="s">
        <v>57</v>
      </c>
      <c r="C156" s="1615"/>
      <c r="D156" s="1619" t="s">
        <v>6</v>
      </c>
      <c r="E156" s="1620"/>
      <c r="F156" s="1619" t="str">
        <f>"令和"&amp;'記載例①～④'!$AO3&amp;"年度"</f>
        <v>令和7年度</v>
      </c>
      <c r="G156" s="1621"/>
      <c r="H156" s="1621"/>
      <c r="I156" s="1620"/>
      <c r="J156" s="1619" t="s">
        <v>58</v>
      </c>
      <c r="K156" s="1621"/>
      <c r="L156" s="1619" t="s">
        <v>199</v>
      </c>
      <c r="M156" s="1621"/>
      <c r="N156" s="1621"/>
      <c r="O156" s="1621"/>
      <c r="P156" s="1621"/>
      <c r="Q156" s="1621"/>
      <c r="R156" s="1620"/>
      <c r="S156" s="1621" t="s">
        <v>59</v>
      </c>
      <c r="T156" s="1621"/>
      <c r="U156" s="1620"/>
      <c r="V156" s="1629" t="str">
        <f>"令和"&amp;'記載例①～④'!$AO3&amp;"年6月20日"</f>
        <v>令和7年6月20日</v>
      </c>
      <c r="W156" s="1630"/>
      <c r="X156" s="1630"/>
      <c r="Y156" s="1630"/>
      <c r="Z156" s="1630"/>
      <c r="AA156" s="210" t="s">
        <v>200</v>
      </c>
      <c r="AB156" s="211" t="s">
        <v>201</v>
      </c>
      <c r="AC156" s="211"/>
      <c r="AD156" s="210" t="s">
        <v>202</v>
      </c>
      <c r="AE156" s="211" t="s">
        <v>60</v>
      </c>
      <c r="AF156" s="211"/>
      <c r="AG156" s="210" t="s">
        <v>202</v>
      </c>
      <c r="AH156" s="211" t="s">
        <v>61</v>
      </c>
      <c r="AI156" s="211"/>
      <c r="AJ156" s="210" t="s">
        <v>202</v>
      </c>
      <c r="AK156" s="211" t="s">
        <v>62</v>
      </c>
      <c r="AL156" s="211"/>
      <c r="AM156" s="212"/>
    </row>
    <row r="157" spans="1:40" ht="14.25" customHeight="1" x14ac:dyDescent="0.2">
      <c r="B157" s="1616"/>
      <c r="C157" s="1615"/>
      <c r="D157" s="1631" t="s">
        <v>63</v>
      </c>
      <c r="E157" s="1632"/>
      <c r="F157" s="1632"/>
      <c r="G157" s="1633"/>
      <c r="H157" s="1631" t="s">
        <v>204</v>
      </c>
      <c r="I157" s="1632"/>
      <c r="J157" s="1632"/>
      <c r="K157" s="1632"/>
      <c r="L157" s="1632"/>
      <c r="M157" s="1633"/>
      <c r="N157" s="1631" t="s">
        <v>64</v>
      </c>
      <c r="O157" s="1632"/>
      <c r="P157" s="1632"/>
      <c r="Q157" s="1632"/>
      <c r="R157" s="1632"/>
      <c r="S157" s="1633"/>
      <c r="T157" s="1631" t="s">
        <v>65</v>
      </c>
      <c r="U157" s="1632"/>
      <c r="V157" s="1632"/>
      <c r="W157" s="1632"/>
      <c r="X157" s="1632"/>
      <c r="Y157" s="1633"/>
      <c r="Z157" s="1631" t="s">
        <v>66</v>
      </c>
      <c r="AA157" s="1632"/>
      <c r="AB157" s="1632"/>
      <c r="AC157" s="1632"/>
      <c r="AD157" s="1632"/>
      <c r="AE157" s="1632"/>
      <c r="AF157" s="1632"/>
      <c r="AG157" s="1632"/>
      <c r="AH157" s="1632"/>
      <c r="AI157" s="1632"/>
      <c r="AJ157" s="1632"/>
      <c r="AK157" s="1632"/>
      <c r="AL157" s="1632"/>
      <c r="AM157" s="1633"/>
    </row>
    <row r="158" spans="1:40" ht="14.25" customHeight="1" x14ac:dyDescent="0.2">
      <c r="B158" s="1616"/>
      <c r="C158" s="1615"/>
      <c r="D158" s="1644" t="s">
        <v>306</v>
      </c>
      <c r="E158" s="1645"/>
      <c r="F158" s="1645"/>
      <c r="G158" s="1646"/>
      <c r="H158" s="213"/>
      <c r="I158" s="214"/>
      <c r="J158" s="1653"/>
      <c r="K158" s="1653"/>
      <c r="L158" s="1653"/>
      <c r="M158" s="215"/>
      <c r="N158" s="216" t="s">
        <v>205</v>
      </c>
      <c r="O158" s="214" t="s">
        <v>67</v>
      </c>
      <c r="Q158" s="217" t="s">
        <v>202</v>
      </c>
      <c r="R158" s="218" t="s">
        <v>68</v>
      </c>
      <c r="S158" s="219"/>
      <c r="T158" s="220"/>
      <c r="U158" s="220" t="s">
        <v>69</v>
      </c>
      <c r="V158" s="1654" t="s">
        <v>307</v>
      </c>
      <c r="W158" s="1654"/>
      <c r="X158" s="214" t="s">
        <v>70</v>
      </c>
      <c r="Y158" s="214"/>
      <c r="Z158" s="221" t="s">
        <v>202</v>
      </c>
      <c r="AA158" s="222" t="s">
        <v>71</v>
      </c>
      <c r="AC158" s="223" t="s">
        <v>202</v>
      </c>
      <c r="AD158" s="222" t="s">
        <v>72</v>
      </c>
      <c r="AE158" s="222"/>
      <c r="AF158" s="223" t="s">
        <v>202</v>
      </c>
      <c r="AG158" s="222" t="s">
        <v>73</v>
      </c>
      <c r="AH158" s="222"/>
      <c r="AI158" s="223" t="s">
        <v>202</v>
      </c>
      <c r="AJ158" s="222" t="s">
        <v>74</v>
      </c>
      <c r="AK158" s="224"/>
      <c r="AL158" s="224"/>
      <c r="AM158" s="225"/>
    </row>
    <row r="159" spans="1:40" ht="14.25" customHeight="1" x14ac:dyDescent="0.2">
      <c r="B159" s="1616"/>
      <c r="C159" s="1615"/>
      <c r="D159" s="1647"/>
      <c r="E159" s="1648"/>
      <c r="F159" s="1648"/>
      <c r="G159" s="1649"/>
      <c r="H159" s="213"/>
      <c r="I159" s="214"/>
      <c r="J159" s="1653">
        <v>520000</v>
      </c>
      <c r="K159" s="1653"/>
      <c r="L159" s="1653"/>
      <c r="M159" s="215" t="s">
        <v>75</v>
      </c>
      <c r="N159" s="216" t="s">
        <v>205</v>
      </c>
      <c r="O159" s="214" t="s">
        <v>76</v>
      </c>
      <c r="Q159" s="217"/>
      <c r="R159" s="214"/>
      <c r="S159" s="219"/>
      <c r="T159" s="220"/>
      <c r="U159" s="226"/>
      <c r="W159" s="226"/>
      <c r="X159" s="217" t="s">
        <v>77</v>
      </c>
      <c r="Y159" s="214"/>
      <c r="Z159" s="227" t="s">
        <v>205</v>
      </c>
      <c r="AA159" s="226" t="s">
        <v>78</v>
      </c>
      <c r="AB159" s="226"/>
      <c r="AC159" s="226"/>
      <c r="AD159" s="226"/>
      <c r="AE159" s="224"/>
      <c r="AF159" s="223" t="s">
        <v>202</v>
      </c>
      <c r="AG159" s="224" t="s">
        <v>79</v>
      </c>
      <c r="AH159" s="181"/>
      <c r="AI159" s="1655"/>
      <c r="AJ159" s="1655"/>
      <c r="AK159" s="1655"/>
      <c r="AL159" s="1655"/>
      <c r="AM159" s="215" t="s">
        <v>80</v>
      </c>
    </row>
    <row r="160" spans="1:40" ht="14.25" customHeight="1" thickBot="1" x14ac:dyDescent="0.25">
      <c r="B160" s="1617"/>
      <c r="C160" s="1618"/>
      <c r="D160" s="1650"/>
      <c r="E160" s="1651"/>
      <c r="F160" s="1651"/>
      <c r="G160" s="1652"/>
      <c r="H160" s="1656" t="s">
        <v>206</v>
      </c>
      <c r="I160" s="1656"/>
      <c r="J160" s="1657">
        <v>400000</v>
      </c>
      <c r="K160" s="1657"/>
      <c r="L160" s="1657"/>
      <c r="M160" s="228" t="s">
        <v>81</v>
      </c>
      <c r="N160" s="229" t="s">
        <v>202</v>
      </c>
      <c r="O160" s="1658"/>
      <c r="P160" s="1658"/>
      <c r="Q160" s="1658"/>
      <c r="R160" s="1658"/>
      <c r="S160" s="1659"/>
      <c r="T160" s="230"/>
      <c r="U160" s="230"/>
      <c r="V160" s="230"/>
      <c r="W160" s="230"/>
      <c r="X160" s="231" t="s">
        <v>82</v>
      </c>
      <c r="Y160" s="232" t="s">
        <v>262</v>
      </c>
      <c r="Z160" s="229" t="s">
        <v>202</v>
      </c>
      <c r="AA160" s="1660" t="s">
        <v>83</v>
      </c>
      <c r="AB160" s="1660"/>
      <c r="AC160" s="1660"/>
      <c r="AD160" s="233"/>
      <c r="AE160" s="233" t="s">
        <v>84</v>
      </c>
      <c r="AF160" s="231"/>
      <c r="AG160" s="233"/>
      <c r="AH160" s="233"/>
      <c r="AI160" s="233"/>
      <c r="AJ160" s="234" t="s">
        <v>85</v>
      </c>
      <c r="AK160" s="234"/>
      <c r="AL160" s="234"/>
      <c r="AM160" s="235"/>
    </row>
    <row r="161" spans="2:39" s="181" customFormat="1" ht="14" thickTop="1" thickBot="1" x14ac:dyDescent="0.25">
      <c r="B161" s="253"/>
      <c r="C161" s="253"/>
      <c r="D161" s="253"/>
      <c r="E161" s="253"/>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row>
    <row r="162" spans="2:39" ht="13.5" customHeight="1" thickTop="1" x14ac:dyDescent="0.2">
      <c r="B162" s="1697" t="s">
        <v>494</v>
      </c>
      <c r="C162" s="1698"/>
      <c r="D162" s="1698"/>
      <c r="E162" s="1698"/>
      <c r="F162" s="1698"/>
      <c r="G162" s="1698"/>
      <c r="H162" s="1698"/>
      <c r="I162" s="1698"/>
      <c r="J162" s="1698"/>
      <c r="K162" s="1698"/>
      <c r="L162" s="1698"/>
      <c r="M162" s="1698"/>
      <c r="N162" s="1698"/>
      <c r="O162" s="1698"/>
      <c r="P162" s="1698"/>
      <c r="Q162" s="1698"/>
      <c r="R162" s="1698"/>
      <c r="S162" s="1698"/>
      <c r="T162" s="1698"/>
      <c r="U162" s="1698"/>
      <c r="V162" s="1698"/>
      <c r="W162" s="1698"/>
      <c r="X162" s="1698"/>
      <c r="Y162" s="1698"/>
      <c r="Z162" s="1698"/>
      <c r="AA162" s="1698"/>
      <c r="AB162" s="1698"/>
      <c r="AC162" s="1698"/>
      <c r="AD162" s="1698"/>
      <c r="AE162" s="1698"/>
      <c r="AF162" s="1698"/>
      <c r="AG162" s="1698"/>
      <c r="AH162" s="1698"/>
      <c r="AI162" s="1698"/>
      <c r="AJ162" s="1698"/>
      <c r="AK162" s="1698"/>
      <c r="AL162" s="1698"/>
      <c r="AM162" s="1699"/>
    </row>
    <row r="163" spans="2:39" x14ac:dyDescent="0.2">
      <c r="B163" s="1691" t="str">
        <f>"（補足）令和"&amp;'記載例①～④'!$AO3&amp;"年度一般会計予算において、本事業に係る起債の利率は「借入先との協定より定める利率」と定めている"</f>
        <v>（補足）令和7年度一般会計予算において、本事業に係る起債の利率は「借入先との協定より定める利率」と定めている</v>
      </c>
      <c r="C163" s="1692"/>
      <c r="D163" s="1692"/>
      <c r="E163" s="1692"/>
      <c r="F163" s="1692"/>
      <c r="G163" s="1692"/>
      <c r="H163" s="1692"/>
      <c r="I163" s="1692"/>
      <c r="J163" s="1692"/>
      <c r="K163" s="1692"/>
      <c r="L163" s="1692"/>
      <c r="M163" s="1692"/>
      <c r="N163" s="1692"/>
      <c r="O163" s="1692"/>
      <c r="P163" s="1692"/>
      <c r="Q163" s="1692"/>
      <c r="R163" s="1692"/>
      <c r="S163" s="1692"/>
      <c r="T163" s="1692"/>
      <c r="U163" s="1692"/>
      <c r="V163" s="1692"/>
      <c r="W163" s="1692"/>
      <c r="X163" s="1692"/>
      <c r="Y163" s="1692"/>
      <c r="Z163" s="1692"/>
      <c r="AA163" s="1692"/>
      <c r="AB163" s="1692"/>
      <c r="AC163" s="1692"/>
      <c r="AD163" s="1692"/>
      <c r="AE163" s="1692"/>
      <c r="AF163" s="1692"/>
      <c r="AG163" s="1692"/>
      <c r="AH163" s="1692"/>
      <c r="AI163" s="1692"/>
      <c r="AJ163" s="1692"/>
      <c r="AK163" s="1692"/>
      <c r="AL163" s="1692"/>
      <c r="AM163" s="1693"/>
    </row>
    <row r="164" spans="2:39" ht="10.5" customHeight="1" x14ac:dyDescent="0.2">
      <c r="B164" s="1691"/>
      <c r="C164" s="1692"/>
      <c r="D164" s="1692"/>
      <c r="E164" s="1692"/>
      <c r="F164" s="1692"/>
      <c r="G164" s="1692"/>
      <c r="H164" s="1692"/>
      <c r="I164" s="1692"/>
      <c r="J164" s="1692"/>
      <c r="K164" s="1692"/>
      <c r="L164" s="1692"/>
      <c r="M164" s="1692"/>
      <c r="N164" s="1692"/>
      <c r="O164" s="1692"/>
      <c r="P164" s="1692"/>
      <c r="Q164" s="1692"/>
      <c r="R164" s="1692"/>
      <c r="S164" s="1692"/>
      <c r="T164" s="1692"/>
      <c r="U164" s="1692"/>
      <c r="V164" s="1692"/>
      <c r="W164" s="1692"/>
      <c r="X164" s="1692"/>
      <c r="Y164" s="1692"/>
      <c r="Z164" s="1692"/>
      <c r="AA164" s="1692"/>
      <c r="AB164" s="1692"/>
      <c r="AC164" s="1692"/>
      <c r="AD164" s="1692"/>
      <c r="AE164" s="1692"/>
      <c r="AF164" s="1692"/>
      <c r="AG164" s="1692"/>
      <c r="AH164" s="1692"/>
      <c r="AI164" s="1692"/>
      <c r="AJ164" s="1692"/>
      <c r="AK164" s="1692"/>
      <c r="AL164" s="1692"/>
      <c r="AM164" s="1693"/>
    </row>
    <row r="165" spans="2:39" ht="10.5" customHeight="1" x14ac:dyDescent="0.2">
      <c r="B165" s="1694"/>
      <c r="C165" s="1695"/>
      <c r="D165" s="1695"/>
      <c r="E165" s="1695"/>
      <c r="F165" s="1695"/>
      <c r="G165" s="1695"/>
      <c r="H165" s="1695"/>
      <c r="I165" s="1695"/>
      <c r="J165" s="1695"/>
      <c r="K165" s="1695"/>
      <c r="L165" s="1695"/>
      <c r="M165" s="1695"/>
      <c r="N165" s="1695"/>
      <c r="O165" s="1695"/>
      <c r="P165" s="1695"/>
      <c r="Q165" s="1695"/>
      <c r="R165" s="1695"/>
      <c r="S165" s="1695"/>
      <c r="T165" s="1695"/>
      <c r="U165" s="1695"/>
      <c r="V165" s="1695"/>
      <c r="W165" s="1695"/>
      <c r="X165" s="1695"/>
      <c r="Y165" s="1695"/>
      <c r="Z165" s="1695"/>
      <c r="AA165" s="1695"/>
      <c r="AB165" s="1695"/>
      <c r="AC165" s="1695"/>
      <c r="AD165" s="1695"/>
      <c r="AE165" s="1695"/>
      <c r="AF165" s="1695"/>
      <c r="AG165" s="1695"/>
      <c r="AH165" s="1695"/>
      <c r="AI165" s="1695"/>
      <c r="AJ165" s="1695"/>
      <c r="AK165" s="1695"/>
      <c r="AL165" s="1695"/>
      <c r="AM165" s="1696"/>
    </row>
    <row r="166" spans="2:39" ht="5.25" customHeight="1" x14ac:dyDescent="0.2"/>
  </sheetData>
  <mergeCells count="238">
    <mergeCell ref="B156:C160"/>
    <mergeCell ref="S156:U156"/>
    <mergeCell ref="V156:Z156"/>
    <mergeCell ref="D157:G157"/>
    <mergeCell ref="H157:M157"/>
    <mergeCell ref="N157:S157"/>
    <mergeCell ref="T157:Y157"/>
    <mergeCell ref="Z157:AM157"/>
    <mergeCell ref="B163:AM165"/>
    <mergeCell ref="B162:AM162"/>
    <mergeCell ref="D158:G160"/>
    <mergeCell ref="J158:L158"/>
    <mergeCell ref="V158:W158"/>
    <mergeCell ref="J159:L159"/>
    <mergeCell ref="AI159:AL159"/>
    <mergeCell ref="H160:I160"/>
    <mergeCell ref="J160:L160"/>
    <mergeCell ref="O160:S160"/>
    <mergeCell ref="AA160:AC160"/>
    <mergeCell ref="F146:I152"/>
    <mergeCell ref="J146:L152"/>
    <mergeCell ref="M146:O152"/>
    <mergeCell ref="P146:T152"/>
    <mergeCell ref="U146:Y152"/>
    <mergeCell ref="D156:E156"/>
    <mergeCell ref="F156:I156"/>
    <mergeCell ref="J156:K156"/>
    <mergeCell ref="L156:R156"/>
    <mergeCell ref="B141:C141"/>
    <mergeCell ref="F144:M144"/>
    <mergeCell ref="T144:Y144"/>
    <mergeCell ref="F145:I145"/>
    <mergeCell ref="J145:L145"/>
    <mergeCell ref="M145:O145"/>
    <mergeCell ref="P145:T145"/>
    <mergeCell ref="U145:Y145"/>
    <mergeCell ref="V135:W135"/>
    <mergeCell ref="J136:L136"/>
    <mergeCell ref="B133:C137"/>
    <mergeCell ref="AI136:AL136"/>
    <mergeCell ref="H137:I137"/>
    <mergeCell ref="J137:L137"/>
    <mergeCell ref="O137:S137"/>
    <mergeCell ref="AA137:AC137"/>
    <mergeCell ref="V133:Z133"/>
    <mergeCell ref="D134:G134"/>
    <mergeCell ref="H134:M134"/>
    <mergeCell ref="N134:S134"/>
    <mergeCell ref="T134:Y134"/>
    <mergeCell ref="Z134:AM134"/>
    <mergeCell ref="D133:E133"/>
    <mergeCell ref="F133:I133"/>
    <mergeCell ref="J133:K133"/>
    <mergeCell ref="L133:R133"/>
    <mergeCell ref="S133:U133"/>
    <mergeCell ref="D135:G137"/>
    <mergeCell ref="J135:L135"/>
    <mergeCell ref="U113:Y120"/>
    <mergeCell ref="D126:G128"/>
    <mergeCell ref="J126:L126"/>
    <mergeCell ref="V126:W126"/>
    <mergeCell ref="J127:L127"/>
    <mergeCell ref="AI127:AL127"/>
    <mergeCell ref="H128:I128"/>
    <mergeCell ref="J128:L128"/>
    <mergeCell ref="O128:S128"/>
    <mergeCell ref="AA128:AC128"/>
    <mergeCell ref="B124:C128"/>
    <mergeCell ref="D124:E124"/>
    <mergeCell ref="F124:I124"/>
    <mergeCell ref="J124:K124"/>
    <mergeCell ref="L124:R124"/>
    <mergeCell ref="B108:C108"/>
    <mergeCell ref="F111:M111"/>
    <mergeCell ref="S111:Y111"/>
    <mergeCell ref="F112:I112"/>
    <mergeCell ref="J112:L112"/>
    <mergeCell ref="M112:O112"/>
    <mergeCell ref="P112:T112"/>
    <mergeCell ref="U112:Y112"/>
    <mergeCell ref="S124:U124"/>
    <mergeCell ref="V124:Z124"/>
    <mergeCell ref="D125:G125"/>
    <mergeCell ref="H125:M125"/>
    <mergeCell ref="N125:S125"/>
    <mergeCell ref="T125:Y125"/>
    <mergeCell ref="Z125:AM125"/>
    <mergeCell ref="F113:I120"/>
    <mergeCell ref="J113:L120"/>
    <mergeCell ref="M113:O120"/>
    <mergeCell ref="P113:T120"/>
    <mergeCell ref="D100:G102"/>
    <mergeCell ref="J100:L100"/>
    <mergeCell ref="V100:W100"/>
    <mergeCell ref="J101:L101"/>
    <mergeCell ref="AI101:AL101"/>
    <mergeCell ref="H102:I102"/>
    <mergeCell ref="J102:L102"/>
    <mergeCell ref="O102:S102"/>
    <mergeCell ref="AA102:AC102"/>
    <mergeCell ref="B98:C102"/>
    <mergeCell ref="D98:E98"/>
    <mergeCell ref="F98:I98"/>
    <mergeCell ref="J98:K98"/>
    <mergeCell ref="L98:R98"/>
    <mergeCell ref="B82:C82"/>
    <mergeCell ref="S85:Y85"/>
    <mergeCell ref="F86:I87"/>
    <mergeCell ref="J86:L87"/>
    <mergeCell ref="M86:O87"/>
    <mergeCell ref="P86:T87"/>
    <mergeCell ref="U86:Y87"/>
    <mergeCell ref="S98:U98"/>
    <mergeCell ref="V98:Z98"/>
    <mergeCell ref="D99:G99"/>
    <mergeCell ref="H99:M99"/>
    <mergeCell ref="N99:S99"/>
    <mergeCell ref="T99:Y99"/>
    <mergeCell ref="Z99:AM99"/>
    <mergeCell ref="F88:I94"/>
    <mergeCell ref="J88:L94"/>
    <mergeCell ref="M88:O94"/>
    <mergeCell ref="P88:T94"/>
    <mergeCell ref="U88:Y94"/>
    <mergeCell ref="F66:I67"/>
    <mergeCell ref="J66:L67"/>
    <mergeCell ref="M66:O67"/>
    <mergeCell ref="P66:T67"/>
    <mergeCell ref="U66:Y67"/>
    <mergeCell ref="V75:W75"/>
    <mergeCell ref="J76:L76"/>
    <mergeCell ref="AI76:AL76"/>
    <mergeCell ref="H77:I77"/>
    <mergeCell ref="J77:L77"/>
    <mergeCell ref="O77:S77"/>
    <mergeCell ref="AA77:AC77"/>
    <mergeCell ref="B73:C77"/>
    <mergeCell ref="D73:E73"/>
    <mergeCell ref="F73:I73"/>
    <mergeCell ref="J73:K73"/>
    <mergeCell ref="L73:R73"/>
    <mergeCell ref="F58:I63"/>
    <mergeCell ref="J58:L63"/>
    <mergeCell ref="M58:O63"/>
    <mergeCell ref="P58:T63"/>
    <mergeCell ref="S73:U73"/>
    <mergeCell ref="D75:G77"/>
    <mergeCell ref="J75:L75"/>
    <mergeCell ref="U58:Y63"/>
    <mergeCell ref="F64:I65"/>
    <mergeCell ref="J64:L65"/>
    <mergeCell ref="M64:O65"/>
    <mergeCell ref="P64:T65"/>
    <mergeCell ref="U64:Y65"/>
    <mergeCell ref="V73:Z73"/>
    <mergeCell ref="D74:G74"/>
    <mergeCell ref="H74:M74"/>
    <mergeCell ref="N74:S74"/>
    <mergeCell ref="T74:Y74"/>
    <mergeCell ref="Z74:AM74"/>
    <mergeCell ref="B53:C53"/>
    <mergeCell ref="F56:N56"/>
    <mergeCell ref="S56:Y56"/>
    <mergeCell ref="F57:I57"/>
    <mergeCell ref="J57:L57"/>
    <mergeCell ref="M57:O57"/>
    <mergeCell ref="P57:T57"/>
    <mergeCell ref="U57:Y57"/>
    <mergeCell ref="U30:Y37"/>
    <mergeCell ref="D44:G46"/>
    <mergeCell ref="J44:L44"/>
    <mergeCell ref="V44:W44"/>
    <mergeCell ref="J45:L45"/>
    <mergeCell ref="AI45:AL45"/>
    <mergeCell ref="H46:I46"/>
    <mergeCell ref="J46:L46"/>
    <mergeCell ref="O46:S46"/>
    <mergeCell ref="AA46:AC46"/>
    <mergeCell ref="B42:C46"/>
    <mergeCell ref="D42:E42"/>
    <mergeCell ref="F42:I42"/>
    <mergeCell ref="J42:K42"/>
    <mergeCell ref="L42:R42"/>
    <mergeCell ref="D43:G43"/>
    <mergeCell ref="H43:M43"/>
    <mergeCell ref="N43:S43"/>
    <mergeCell ref="T43:Y43"/>
    <mergeCell ref="Z43:AM43"/>
    <mergeCell ref="B26:C26"/>
    <mergeCell ref="F28:L28"/>
    <mergeCell ref="S28:Y28"/>
    <mergeCell ref="F29:I29"/>
    <mergeCell ref="J29:L29"/>
    <mergeCell ref="M29:O29"/>
    <mergeCell ref="P29:T29"/>
    <mergeCell ref="U29:Y29"/>
    <mergeCell ref="S42:U42"/>
    <mergeCell ref="V42:Z42"/>
    <mergeCell ref="F30:I37"/>
    <mergeCell ref="J30:L37"/>
    <mergeCell ref="M30:O37"/>
    <mergeCell ref="P30:T37"/>
    <mergeCell ref="M8:O13"/>
    <mergeCell ref="P8:T13"/>
    <mergeCell ref="U8:Y13"/>
    <mergeCell ref="D19:G21"/>
    <mergeCell ref="J19:L19"/>
    <mergeCell ref="V19:W19"/>
    <mergeCell ref="J20:L20"/>
    <mergeCell ref="AI20:AL20"/>
    <mergeCell ref="H21:I21"/>
    <mergeCell ref="J21:L21"/>
    <mergeCell ref="O21:S21"/>
    <mergeCell ref="AA21:AC21"/>
    <mergeCell ref="F85:N85"/>
    <mergeCell ref="B17:C21"/>
    <mergeCell ref="D17:E17"/>
    <mergeCell ref="F17:I17"/>
    <mergeCell ref="J17:K17"/>
    <mergeCell ref="L17:R17"/>
    <mergeCell ref="A1:AN2"/>
    <mergeCell ref="B4:C4"/>
    <mergeCell ref="F6:K6"/>
    <mergeCell ref="S6:Y6"/>
    <mergeCell ref="F7:I7"/>
    <mergeCell ref="J7:L7"/>
    <mergeCell ref="M7:O7"/>
    <mergeCell ref="P7:T7"/>
    <mergeCell ref="U7:Y7"/>
    <mergeCell ref="S17:U17"/>
    <mergeCell ref="V17:Z17"/>
    <mergeCell ref="D18:G18"/>
    <mergeCell ref="H18:M18"/>
    <mergeCell ref="N18:S18"/>
    <mergeCell ref="T18:Y18"/>
    <mergeCell ref="Z18:AM18"/>
    <mergeCell ref="F8:I13"/>
    <mergeCell ref="J8:L13"/>
  </mergeCells>
  <phoneticPr fontId="14"/>
  <dataValidations count="3">
    <dataValidation type="list" allowBlank="1" showInputMessage="1" showErrorMessage="1" sqref="AA17 AA156 AA133 AA124 AA98 AA73 AA42" xr:uid="{0DD4C881-D241-4E53-A175-5B645D0A5409}">
      <formula1>$AO$17:$AO$18</formula1>
    </dataValidation>
    <dataValidation type="list" allowBlank="1" showInputMessage="1" showErrorMessage="1" sqref="Q19 Q158 AD156 AI158 AF158:AF159 AC158 N158:N160 AG156 AJ156 Z158:Z160 Q135 AD133 AI135 AF135:AF136 AC135 N135:N137 AG133 AJ133 Z135:Z137 AD17 AI19 AF19:AF20 AC19 Z19:Z21 AG17 AJ17 N19:N21 Q126 AD124 AI126 AF126:AF127 AC126 N126:N128 AG124 AJ124 N44:N46 Q100 AD98 AI100 AF100:AF101 AC100 Z100:Z102 AG98 AJ98 N100:N102 Q75 AD73 AI75 AF75:AF76 AC75 Z75:Z77 AG73 AJ73 N75:N77 Q44 AD42 AI44 AF44:AF45 AC44 Z44:Z46 AG42 AJ42 Z126:Z128" xr:uid="{47094671-F357-41F4-A64E-EE9F74083E12}">
      <formula1>$AO$19:$AO$20</formula1>
    </dataValidation>
    <dataValidation type="list" allowBlank="1" showInputMessage="1" showErrorMessage="1" sqref="Y102 Y160 Y137 Y46 Y21 Y77 Y128" xr:uid="{82CD46E0-B424-45BB-87C3-A095499E7E53}">
      <formula1>$AO$21:$AO$22</formula1>
    </dataValidation>
  </dataValidations>
  <printOptions horizontalCentered="1"/>
  <pageMargins left="0.39370078740157483" right="0.43307086614173229" top="0.78740157480314965" bottom="0.78740157480314965" header="0.51181102362204722" footer="0.51181102362204722"/>
  <pageSetup paperSize="9" scale="61" firstPageNumber="20" fitToHeight="2" orientation="landscape" useFirstPageNumber="1" r:id="rId1"/>
  <headerFooter alignWithMargins="0"/>
  <rowBreaks count="3" manualBreakCount="3">
    <brk id="50" max="39" man="1"/>
    <brk id="105" max="39" man="1"/>
    <brk id="165"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52</xdr:col>
                    <xdr:colOff>0</xdr:colOff>
                    <xdr:row>3</xdr:row>
                    <xdr:rowOff>0</xdr:rowOff>
                  </from>
                  <to>
                    <xdr:col>53</xdr:col>
                    <xdr:colOff>139700</xdr:colOff>
                    <xdr:row>3</xdr:row>
                    <xdr:rowOff>50800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52</xdr:col>
                    <xdr:colOff>590550</xdr:colOff>
                    <xdr:row>3</xdr:row>
                    <xdr:rowOff>0</xdr:rowOff>
                  </from>
                  <to>
                    <xdr:col>54</xdr:col>
                    <xdr:colOff>107950</xdr:colOff>
                    <xdr:row>3</xdr:row>
                    <xdr:rowOff>50800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54</xdr:col>
                    <xdr:colOff>88900</xdr:colOff>
                    <xdr:row>3</xdr:row>
                    <xdr:rowOff>0</xdr:rowOff>
                  </from>
                  <to>
                    <xdr:col>55</xdr:col>
                    <xdr:colOff>228600</xdr:colOff>
                    <xdr:row>3</xdr:row>
                    <xdr:rowOff>50800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55</xdr:col>
                    <xdr:colOff>107950</xdr:colOff>
                    <xdr:row>3</xdr:row>
                    <xdr:rowOff>0</xdr:rowOff>
                  </from>
                  <to>
                    <xdr:col>56</xdr:col>
                    <xdr:colOff>247650</xdr:colOff>
                    <xdr:row>3</xdr:row>
                    <xdr:rowOff>50800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52</xdr:col>
                    <xdr:colOff>0</xdr:colOff>
                    <xdr:row>111</xdr:row>
                    <xdr:rowOff>0</xdr:rowOff>
                  </from>
                  <to>
                    <xdr:col>53</xdr:col>
                    <xdr:colOff>139700</xdr:colOff>
                    <xdr:row>111</xdr:row>
                    <xdr:rowOff>50800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52</xdr:col>
                    <xdr:colOff>590550</xdr:colOff>
                    <xdr:row>111</xdr:row>
                    <xdr:rowOff>0</xdr:rowOff>
                  </from>
                  <to>
                    <xdr:col>54</xdr:col>
                    <xdr:colOff>107950</xdr:colOff>
                    <xdr:row>111</xdr:row>
                    <xdr:rowOff>50800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54</xdr:col>
                    <xdr:colOff>88900</xdr:colOff>
                    <xdr:row>111</xdr:row>
                    <xdr:rowOff>0</xdr:rowOff>
                  </from>
                  <to>
                    <xdr:col>55</xdr:col>
                    <xdr:colOff>228600</xdr:colOff>
                    <xdr:row>111</xdr:row>
                    <xdr:rowOff>50800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55</xdr:col>
                    <xdr:colOff>107950</xdr:colOff>
                    <xdr:row>111</xdr:row>
                    <xdr:rowOff>0</xdr:rowOff>
                  </from>
                  <to>
                    <xdr:col>56</xdr:col>
                    <xdr:colOff>247650</xdr:colOff>
                    <xdr:row>111</xdr:row>
                    <xdr:rowOff>50800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52</xdr:col>
                    <xdr:colOff>0</xdr:colOff>
                    <xdr:row>25</xdr:row>
                    <xdr:rowOff>0</xdr:rowOff>
                  </from>
                  <to>
                    <xdr:col>53</xdr:col>
                    <xdr:colOff>139700</xdr:colOff>
                    <xdr:row>25</xdr:row>
                    <xdr:rowOff>50800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52</xdr:col>
                    <xdr:colOff>590550</xdr:colOff>
                    <xdr:row>25</xdr:row>
                    <xdr:rowOff>0</xdr:rowOff>
                  </from>
                  <to>
                    <xdr:col>54</xdr:col>
                    <xdr:colOff>107950</xdr:colOff>
                    <xdr:row>25</xdr:row>
                    <xdr:rowOff>50800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54</xdr:col>
                    <xdr:colOff>88900</xdr:colOff>
                    <xdr:row>25</xdr:row>
                    <xdr:rowOff>0</xdr:rowOff>
                  </from>
                  <to>
                    <xdr:col>55</xdr:col>
                    <xdr:colOff>228600</xdr:colOff>
                    <xdr:row>25</xdr:row>
                    <xdr:rowOff>50800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55</xdr:col>
                    <xdr:colOff>107950</xdr:colOff>
                    <xdr:row>25</xdr:row>
                    <xdr:rowOff>0</xdr:rowOff>
                  </from>
                  <to>
                    <xdr:col>56</xdr:col>
                    <xdr:colOff>247650</xdr:colOff>
                    <xdr:row>25</xdr:row>
                    <xdr:rowOff>50800</xdr:rowOff>
                  </to>
                </anchor>
              </controlPr>
            </control>
          </mc:Choice>
        </mc:AlternateContent>
        <mc:AlternateContent xmlns:mc="http://schemas.openxmlformats.org/markup-compatibility/2006">
          <mc:Choice Requires="x14">
            <control shapeId="153613" r:id="rId16" name="Check Box 13">
              <controlPr defaultSize="0" autoFill="0" autoLine="0" autoPict="0">
                <anchor moveWithCells="1">
                  <from>
                    <xdr:col>52</xdr:col>
                    <xdr:colOff>0</xdr:colOff>
                    <xdr:row>25</xdr:row>
                    <xdr:rowOff>0</xdr:rowOff>
                  </from>
                  <to>
                    <xdr:col>53</xdr:col>
                    <xdr:colOff>139700</xdr:colOff>
                    <xdr:row>25</xdr:row>
                    <xdr:rowOff>50800</xdr:rowOff>
                  </to>
                </anchor>
              </controlPr>
            </control>
          </mc:Choice>
        </mc:AlternateContent>
        <mc:AlternateContent xmlns:mc="http://schemas.openxmlformats.org/markup-compatibility/2006">
          <mc:Choice Requires="x14">
            <control shapeId="153614" r:id="rId17" name="Check Box 14">
              <controlPr defaultSize="0" autoFill="0" autoLine="0" autoPict="0">
                <anchor moveWithCells="1">
                  <from>
                    <xdr:col>52</xdr:col>
                    <xdr:colOff>590550</xdr:colOff>
                    <xdr:row>25</xdr:row>
                    <xdr:rowOff>0</xdr:rowOff>
                  </from>
                  <to>
                    <xdr:col>54</xdr:col>
                    <xdr:colOff>107950</xdr:colOff>
                    <xdr:row>25</xdr:row>
                    <xdr:rowOff>50800</xdr:rowOff>
                  </to>
                </anchor>
              </controlPr>
            </control>
          </mc:Choice>
        </mc:AlternateContent>
        <mc:AlternateContent xmlns:mc="http://schemas.openxmlformats.org/markup-compatibility/2006">
          <mc:Choice Requires="x14">
            <control shapeId="153615" r:id="rId18" name="Check Box 15">
              <controlPr defaultSize="0" autoFill="0" autoLine="0" autoPict="0">
                <anchor moveWithCells="1">
                  <from>
                    <xdr:col>54</xdr:col>
                    <xdr:colOff>88900</xdr:colOff>
                    <xdr:row>25</xdr:row>
                    <xdr:rowOff>0</xdr:rowOff>
                  </from>
                  <to>
                    <xdr:col>55</xdr:col>
                    <xdr:colOff>228600</xdr:colOff>
                    <xdr:row>25</xdr:row>
                    <xdr:rowOff>50800</xdr:rowOff>
                  </to>
                </anchor>
              </controlPr>
            </control>
          </mc:Choice>
        </mc:AlternateContent>
        <mc:AlternateContent xmlns:mc="http://schemas.openxmlformats.org/markup-compatibility/2006">
          <mc:Choice Requires="x14">
            <control shapeId="153616" r:id="rId19" name="Check Box 16">
              <controlPr defaultSize="0" autoFill="0" autoLine="0" autoPict="0">
                <anchor moveWithCells="1">
                  <from>
                    <xdr:col>55</xdr:col>
                    <xdr:colOff>107950</xdr:colOff>
                    <xdr:row>25</xdr:row>
                    <xdr:rowOff>0</xdr:rowOff>
                  </from>
                  <to>
                    <xdr:col>56</xdr:col>
                    <xdr:colOff>247650</xdr:colOff>
                    <xdr:row>25</xdr:row>
                    <xdr:rowOff>50800</xdr:rowOff>
                  </to>
                </anchor>
              </controlPr>
            </control>
          </mc:Choice>
        </mc:AlternateContent>
        <mc:AlternateContent xmlns:mc="http://schemas.openxmlformats.org/markup-compatibility/2006">
          <mc:Choice Requires="x14">
            <control shapeId="153617" r:id="rId20" name="Check Box 17">
              <controlPr defaultSize="0" autoFill="0" autoLine="0" autoPict="0">
                <anchor moveWithCells="1">
                  <from>
                    <xdr:col>52</xdr:col>
                    <xdr:colOff>0</xdr:colOff>
                    <xdr:row>81</xdr:row>
                    <xdr:rowOff>0</xdr:rowOff>
                  </from>
                  <to>
                    <xdr:col>53</xdr:col>
                    <xdr:colOff>139700</xdr:colOff>
                    <xdr:row>81</xdr:row>
                    <xdr:rowOff>50800</xdr:rowOff>
                  </to>
                </anchor>
              </controlPr>
            </control>
          </mc:Choice>
        </mc:AlternateContent>
        <mc:AlternateContent xmlns:mc="http://schemas.openxmlformats.org/markup-compatibility/2006">
          <mc:Choice Requires="x14">
            <control shapeId="153618" r:id="rId21" name="Check Box 18">
              <controlPr defaultSize="0" autoFill="0" autoLine="0" autoPict="0">
                <anchor moveWithCells="1">
                  <from>
                    <xdr:col>52</xdr:col>
                    <xdr:colOff>590550</xdr:colOff>
                    <xdr:row>81</xdr:row>
                    <xdr:rowOff>0</xdr:rowOff>
                  </from>
                  <to>
                    <xdr:col>54</xdr:col>
                    <xdr:colOff>107950</xdr:colOff>
                    <xdr:row>81</xdr:row>
                    <xdr:rowOff>50800</xdr:rowOff>
                  </to>
                </anchor>
              </controlPr>
            </control>
          </mc:Choice>
        </mc:AlternateContent>
        <mc:AlternateContent xmlns:mc="http://schemas.openxmlformats.org/markup-compatibility/2006">
          <mc:Choice Requires="x14">
            <control shapeId="153619" r:id="rId22" name="Check Box 19">
              <controlPr defaultSize="0" autoFill="0" autoLine="0" autoPict="0">
                <anchor moveWithCells="1">
                  <from>
                    <xdr:col>54</xdr:col>
                    <xdr:colOff>88900</xdr:colOff>
                    <xdr:row>81</xdr:row>
                    <xdr:rowOff>0</xdr:rowOff>
                  </from>
                  <to>
                    <xdr:col>55</xdr:col>
                    <xdr:colOff>228600</xdr:colOff>
                    <xdr:row>81</xdr:row>
                    <xdr:rowOff>50800</xdr:rowOff>
                  </to>
                </anchor>
              </controlPr>
            </control>
          </mc:Choice>
        </mc:AlternateContent>
        <mc:AlternateContent xmlns:mc="http://schemas.openxmlformats.org/markup-compatibility/2006">
          <mc:Choice Requires="x14">
            <control shapeId="153620" r:id="rId23" name="Check Box 20">
              <controlPr defaultSize="0" autoFill="0" autoLine="0" autoPict="0">
                <anchor moveWithCells="1">
                  <from>
                    <xdr:col>55</xdr:col>
                    <xdr:colOff>107950</xdr:colOff>
                    <xdr:row>81</xdr:row>
                    <xdr:rowOff>0</xdr:rowOff>
                  </from>
                  <to>
                    <xdr:col>56</xdr:col>
                    <xdr:colOff>247650</xdr:colOff>
                    <xdr:row>81</xdr:row>
                    <xdr:rowOff>50800</xdr:rowOff>
                  </to>
                </anchor>
              </controlPr>
            </control>
          </mc:Choice>
        </mc:AlternateContent>
        <mc:AlternateContent xmlns:mc="http://schemas.openxmlformats.org/markup-compatibility/2006">
          <mc:Choice Requires="x14">
            <control shapeId="153621" r:id="rId24" name="Check Box 21">
              <controlPr defaultSize="0" autoFill="0" autoLine="0" autoPict="0">
                <anchor moveWithCells="1">
                  <from>
                    <xdr:col>52</xdr:col>
                    <xdr:colOff>0</xdr:colOff>
                    <xdr:row>81</xdr:row>
                    <xdr:rowOff>0</xdr:rowOff>
                  </from>
                  <to>
                    <xdr:col>53</xdr:col>
                    <xdr:colOff>139700</xdr:colOff>
                    <xdr:row>81</xdr:row>
                    <xdr:rowOff>50800</xdr:rowOff>
                  </to>
                </anchor>
              </controlPr>
            </control>
          </mc:Choice>
        </mc:AlternateContent>
        <mc:AlternateContent xmlns:mc="http://schemas.openxmlformats.org/markup-compatibility/2006">
          <mc:Choice Requires="x14">
            <control shapeId="153622" r:id="rId25" name="Check Box 22">
              <controlPr defaultSize="0" autoFill="0" autoLine="0" autoPict="0">
                <anchor moveWithCells="1">
                  <from>
                    <xdr:col>52</xdr:col>
                    <xdr:colOff>590550</xdr:colOff>
                    <xdr:row>81</xdr:row>
                    <xdr:rowOff>0</xdr:rowOff>
                  </from>
                  <to>
                    <xdr:col>54</xdr:col>
                    <xdr:colOff>107950</xdr:colOff>
                    <xdr:row>81</xdr:row>
                    <xdr:rowOff>50800</xdr:rowOff>
                  </to>
                </anchor>
              </controlPr>
            </control>
          </mc:Choice>
        </mc:AlternateContent>
        <mc:AlternateContent xmlns:mc="http://schemas.openxmlformats.org/markup-compatibility/2006">
          <mc:Choice Requires="x14">
            <control shapeId="153623" r:id="rId26" name="Check Box 23">
              <controlPr defaultSize="0" autoFill="0" autoLine="0" autoPict="0">
                <anchor moveWithCells="1">
                  <from>
                    <xdr:col>54</xdr:col>
                    <xdr:colOff>88900</xdr:colOff>
                    <xdr:row>81</xdr:row>
                    <xdr:rowOff>0</xdr:rowOff>
                  </from>
                  <to>
                    <xdr:col>55</xdr:col>
                    <xdr:colOff>228600</xdr:colOff>
                    <xdr:row>81</xdr:row>
                    <xdr:rowOff>50800</xdr:rowOff>
                  </to>
                </anchor>
              </controlPr>
            </control>
          </mc:Choice>
        </mc:AlternateContent>
        <mc:AlternateContent xmlns:mc="http://schemas.openxmlformats.org/markup-compatibility/2006">
          <mc:Choice Requires="x14">
            <control shapeId="153624" r:id="rId27" name="Check Box 24">
              <controlPr defaultSize="0" autoFill="0" autoLine="0" autoPict="0">
                <anchor moveWithCells="1">
                  <from>
                    <xdr:col>55</xdr:col>
                    <xdr:colOff>107950</xdr:colOff>
                    <xdr:row>81</xdr:row>
                    <xdr:rowOff>0</xdr:rowOff>
                  </from>
                  <to>
                    <xdr:col>56</xdr:col>
                    <xdr:colOff>247650</xdr:colOff>
                    <xdr:row>81</xdr:row>
                    <xdr:rowOff>50800</xdr:rowOff>
                  </to>
                </anchor>
              </controlPr>
            </control>
          </mc:Choice>
        </mc:AlternateContent>
        <mc:AlternateContent xmlns:mc="http://schemas.openxmlformats.org/markup-compatibility/2006">
          <mc:Choice Requires="x14">
            <control shapeId="153625" r:id="rId28" name="Check Box 25">
              <controlPr defaultSize="0" autoFill="0" autoLine="0" autoPict="0">
                <anchor moveWithCells="1">
                  <from>
                    <xdr:col>52</xdr:col>
                    <xdr:colOff>0</xdr:colOff>
                    <xdr:row>107</xdr:row>
                    <xdr:rowOff>0</xdr:rowOff>
                  </from>
                  <to>
                    <xdr:col>53</xdr:col>
                    <xdr:colOff>139700</xdr:colOff>
                    <xdr:row>107</xdr:row>
                    <xdr:rowOff>50800</xdr:rowOff>
                  </to>
                </anchor>
              </controlPr>
            </control>
          </mc:Choice>
        </mc:AlternateContent>
        <mc:AlternateContent xmlns:mc="http://schemas.openxmlformats.org/markup-compatibility/2006">
          <mc:Choice Requires="x14">
            <control shapeId="153626" r:id="rId29" name="Check Box 26">
              <controlPr defaultSize="0" autoFill="0" autoLine="0" autoPict="0">
                <anchor moveWithCells="1">
                  <from>
                    <xdr:col>52</xdr:col>
                    <xdr:colOff>590550</xdr:colOff>
                    <xdr:row>107</xdr:row>
                    <xdr:rowOff>0</xdr:rowOff>
                  </from>
                  <to>
                    <xdr:col>54</xdr:col>
                    <xdr:colOff>107950</xdr:colOff>
                    <xdr:row>107</xdr:row>
                    <xdr:rowOff>50800</xdr:rowOff>
                  </to>
                </anchor>
              </controlPr>
            </control>
          </mc:Choice>
        </mc:AlternateContent>
        <mc:AlternateContent xmlns:mc="http://schemas.openxmlformats.org/markup-compatibility/2006">
          <mc:Choice Requires="x14">
            <control shapeId="153627" r:id="rId30" name="Check Box 27">
              <controlPr defaultSize="0" autoFill="0" autoLine="0" autoPict="0">
                <anchor moveWithCells="1">
                  <from>
                    <xdr:col>54</xdr:col>
                    <xdr:colOff>88900</xdr:colOff>
                    <xdr:row>107</xdr:row>
                    <xdr:rowOff>0</xdr:rowOff>
                  </from>
                  <to>
                    <xdr:col>55</xdr:col>
                    <xdr:colOff>228600</xdr:colOff>
                    <xdr:row>107</xdr:row>
                    <xdr:rowOff>50800</xdr:rowOff>
                  </to>
                </anchor>
              </controlPr>
            </control>
          </mc:Choice>
        </mc:AlternateContent>
        <mc:AlternateContent xmlns:mc="http://schemas.openxmlformats.org/markup-compatibility/2006">
          <mc:Choice Requires="x14">
            <control shapeId="153628" r:id="rId31" name="Check Box 28">
              <controlPr defaultSize="0" autoFill="0" autoLine="0" autoPict="0">
                <anchor moveWithCells="1">
                  <from>
                    <xdr:col>55</xdr:col>
                    <xdr:colOff>107950</xdr:colOff>
                    <xdr:row>107</xdr:row>
                    <xdr:rowOff>0</xdr:rowOff>
                  </from>
                  <to>
                    <xdr:col>56</xdr:col>
                    <xdr:colOff>247650</xdr:colOff>
                    <xdr:row>107</xdr:row>
                    <xdr:rowOff>50800</xdr:rowOff>
                  </to>
                </anchor>
              </controlPr>
            </control>
          </mc:Choice>
        </mc:AlternateContent>
        <mc:AlternateContent xmlns:mc="http://schemas.openxmlformats.org/markup-compatibility/2006">
          <mc:Choice Requires="x14">
            <control shapeId="153629" r:id="rId32" name="Check Box 29">
              <controlPr defaultSize="0" autoFill="0" autoLine="0" autoPict="0">
                <anchor moveWithCells="1">
                  <from>
                    <xdr:col>52</xdr:col>
                    <xdr:colOff>0</xdr:colOff>
                    <xdr:row>107</xdr:row>
                    <xdr:rowOff>0</xdr:rowOff>
                  </from>
                  <to>
                    <xdr:col>53</xdr:col>
                    <xdr:colOff>139700</xdr:colOff>
                    <xdr:row>107</xdr:row>
                    <xdr:rowOff>50800</xdr:rowOff>
                  </to>
                </anchor>
              </controlPr>
            </control>
          </mc:Choice>
        </mc:AlternateContent>
        <mc:AlternateContent xmlns:mc="http://schemas.openxmlformats.org/markup-compatibility/2006">
          <mc:Choice Requires="x14">
            <control shapeId="153630" r:id="rId33" name="Check Box 30">
              <controlPr defaultSize="0" autoFill="0" autoLine="0" autoPict="0">
                <anchor moveWithCells="1">
                  <from>
                    <xdr:col>52</xdr:col>
                    <xdr:colOff>590550</xdr:colOff>
                    <xdr:row>107</xdr:row>
                    <xdr:rowOff>0</xdr:rowOff>
                  </from>
                  <to>
                    <xdr:col>54</xdr:col>
                    <xdr:colOff>107950</xdr:colOff>
                    <xdr:row>107</xdr:row>
                    <xdr:rowOff>50800</xdr:rowOff>
                  </to>
                </anchor>
              </controlPr>
            </control>
          </mc:Choice>
        </mc:AlternateContent>
        <mc:AlternateContent xmlns:mc="http://schemas.openxmlformats.org/markup-compatibility/2006">
          <mc:Choice Requires="x14">
            <control shapeId="153631" r:id="rId34" name="Check Box 31">
              <controlPr defaultSize="0" autoFill="0" autoLine="0" autoPict="0">
                <anchor moveWithCells="1">
                  <from>
                    <xdr:col>54</xdr:col>
                    <xdr:colOff>88900</xdr:colOff>
                    <xdr:row>107</xdr:row>
                    <xdr:rowOff>0</xdr:rowOff>
                  </from>
                  <to>
                    <xdr:col>55</xdr:col>
                    <xdr:colOff>228600</xdr:colOff>
                    <xdr:row>107</xdr:row>
                    <xdr:rowOff>50800</xdr:rowOff>
                  </to>
                </anchor>
              </controlPr>
            </control>
          </mc:Choice>
        </mc:AlternateContent>
        <mc:AlternateContent xmlns:mc="http://schemas.openxmlformats.org/markup-compatibility/2006">
          <mc:Choice Requires="x14">
            <control shapeId="153632" r:id="rId35" name="Check Box 32">
              <controlPr defaultSize="0" autoFill="0" autoLine="0" autoPict="0">
                <anchor moveWithCells="1">
                  <from>
                    <xdr:col>55</xdr:col>
                    <xdr:colOff>107950</xdr:colOff>
                    <xdr:row>107</xdr:row>
                    <xdr:rowOff>0</xdr:rowOff>
                  </from>
                  <to>
                    <xdr:col>56</xdr:col>
                    <xdr:colOff>247650</xdr:colOff>
                    <xdr:row>107</xdr:row>
                    <xdr:rowOff>50800</xdr:rowOff>
                  </to>
                </anchor>
              </controlPr>
            </control>
          </mc:Choice>
        </mc:AlternateContent>
        <mc:AlternateContent xmlns:mc="http://schemas.openxmlformats.org/markup-compatibility/2006">
          <mc:Choice Requires="x14">
            <control shapeId="153633" r:id="rId36" name="Check Box 33">
              <controlPr defaultSize="0" autoFill="0" autoLine="0" autoPict="0">
                <anchor moveWithCells="1">
                  <from>
                    <xdr:col>52</xdr:col>
                    <xdr:colOff>0</xdr:colOff>
                    <xdr:row>52</xdr:row>
                    <xdr:rowOff>0</xdr:rowOff>
                  </from>
                  <to>
                    <xdr:col>53</xdr:col>
                    <xdr:colOff>139700</xdr:colOff>
                    <xdr:row>52</xdr:row>
                    <xdr:rowOff>50800</xdr:rowOff>
                  </to>
                </anchor>
              </controlPr>
            </control>
          </mc:Choice>
        </mc:AlternateContent>
        <mc:AlternateContent xmlns:mc="http://schemas.openxmlformats.org/markup-compatibility/2006">
          <mc:Choice Requires="x14">
            <control shapeId="153634" r:id="rId37" name="Check Box 34">
              <controlPr defaultSize="0" autoFill="0" autoLine="0" autoPict="0">
                <anchor moveWithCells="1">
                  <from>
                    <xdr:col>52</xdr:col>
                    <xdr:colOff>590550</xdr:colOff>
                    <xdr:row>52</xdr:row>
                    <xdr:rowOff>0</xdr:rowOff>
                  </from>
                  <to>
                    <xdr:col>54</xdr:col>
                    <xdr:colOff>107950</xdr:colOff>
                    <xdr:row>52</xdr:row>
                    <xdr:rowOff>50800</xdr:rowOff>
                  </to>
                </anchor>
              </controlPr>
            </control>
          </mc:Choice>
        </mc:AlternateContent>
        <mc:AlternateContent xmlns:mc="http://schemas.openxmlformats.org/markup-compatibility/2006">
          <mc:Choice Requires="x14">
            <control shapeId="153635" r:id="rId38" name="Check Box 35">
              <controlPr defaultSize="0" autoFill="0" autoLine="0" autoPict="0">
                <anchor moveWithCells="1">
                  <from>
                    <xdr:col>54</xdr:col>
                    <xdr:colOff>88900</xdr:colOff>
                    <xdr:row>52</xdr:row>
                    <xdr:rowOff>0</xdr:rowOff>
                  </from>
                  <to>
                    <xdr:col>55</xdr:col>
                    <xdr:colOff>228600</xdr:colOff>
                    <xdr:row>52</xdr:row>
                    <xdr:rowOff>50800</xdr:rowOff>
                  </to>
                </anchor>
              </controlPr>
            </control>
          </mc:Choice>
        </mc:AlternateContent>
        <mc:AlternateContent xmlns:mc="http://schemas.openxmlformats.org/markup-compatibility/2006">
          <mc:Choice Requires="x14">
            <control shapeId="153636" r:id="rId39" name="Check Box 36">
              <controlPr defaultSize="0" autoFill="0" autoLine="0" autoPict="0">
                <anchor moveWithCells="1">
                  <from>
                    <xdr:col>55</xdr:col>
                    <xdr:colOff>107950</xdr:colOff>
                    <xdr:row>52</xdr:row>
                    <xdr:rowOff>0</xdr:rowOff>
                  </from>
                  <to>
                    <xdr:col>56</xdr:col>
                    <xdr:colOff>247650</xdr:colOff>
                    <xdr:row>52</xdr:row>
                    <xdr:rowOff>50800</xdr:rowOff>
                  </to>
                </anchor>
              </controlPr>
            </control>
          </mc:Choice>
        </mc:AlternateContent>
        <mc:AlternateContent xmlns:mc="http://schemas.openxmlformats.org/markup-compatibility/2006">
          <mc:Choice Requires="x14">
            <control shapeId="153637" r:id="rId40" name="Check Box 37">
              <controlPr defaultSize="0" autoFill="0" autoLine="0" autoPict="0">
                <anchor moveWithCells="1">
                  <from>
                    <xdr:col>52</xdr:col>
                    <xdr:colOff>0</xdr:colOff>
                    <xdr:row>52</xdr:row>
                    <xdr:rowOff>0</xdr:rowOff>
                  </from>
                  <to>
                    <xdr:col>53</xdr:col>
                    <xdr:colOff>139700</xdr:colOff>
                    <xdr:row>52</xdr:row>
                    <xdr:rowOff>50800</xdr:rowOff>
                  </to>
                </anchor>
              </controlPr>
            </control>
          </mc:Choice>
        </mc:AlternateContent>
        <mc:AlternateContent xmlns:mc="http://schemas.openxmlformats.org/markup-compatibility/2006">
          <mc:Choice Requires="x14">
            <control shapeId="153638" r:id="rId41" name="Check Box 38">
              <controlPr defaultSize="0" autoFill="0" autoLine="0" autoPict="0">
                <anchor moveWithCells="1">
                  <from>
                    <xdr:col>52</xdr:col>
                    <xdr:colOff>590550</xdr:colOff>
                    <xdr:row>52</xdr:row>
                    <xdr:rowOff>0</xdr:rowOff>
                  </from>
                  <to>
                    <xdr:col>54</xdr:col>
                    <xdr:colOff>107950</xdr:colOff>
                    <xdr:row>52</xdr:row>
                    <xdr:rowOff>50800</xdr:rowOff>
                  </to>
                </anchor>
              </controlPr>
            </control>
          </mc:Choice>
        </mc:AlternateContent>
        <mc:AlternateContent xmlns:mc="http://schemas.openxmlformats.org/markup-compatibility/2006">
          <mc:Choice Requires="x14">
            <control shapeId="153639" r:id="rId42" name="Check Box 39">
              <controlPr defaultSize="0" autoFill="0" autoLine="0" autoPict="0">
                <anchor moveWithCells="1">
                  <from>
                    <xdr:col>54</xdr:col>
                    <xdr:colOff>88900</xdr:colOff>
                    <xdr:row>52</xdr:row>
                    <xdr:rowOff>0</xdr:rowOff>
                  </from>
                  <to>
                    <xdr:col>55</xdr:col>
                    <xdr:colOff>228600</xdr:colOff>
                    <xdr:row>52</xdr:row>
                    <xdr:rowOff>50800</xdr:rowOff>
                  </to>
                </anchor>
              </controlPr>
            </control>
          </mc:Choice>
        </mc:AlternateContent>
        <mc:AlternateContent xmlns:mc="http://schemas.openxmlformats.org/markup-compatibility/2006">
          <mc:Choice Requires="x14">
            <control shapeId="153640" r:id="rId43" name="Check Box 40">
              <controlPr defaultSize="0" autoFill="0" autoLine="0" autoPict="0">
                <anchor moveWithCells="1">
                  <from>
                    <xdr:col>55</xdr:col>
                    <xdr:colOff>107950</xdr:colOff>
                    <xdr:row>52</xdr:row>
                    <xdr:rowOff>0</xdr:rowOff>
                  </from>
                  <to>
                    <xdr:col>56</xdr:col>
                    <xdr:colOff>247650</xdr:colOff>
                    <xdr:row>52</xdr:row>
                    <xdr:rowOff>50800</xdr:rowOff>
                  </to>
                </anchor>
              </controlPr>
            </control>
          </mc:Choice>
        </mc:AlternateContent>
        <mc:AlternateContent xmlns:mc="http://schemas.openxmlformats.org/markup-compatibility/2006">
          <mc:Choice Requires="x14">
            <control shapeId="153641" r:id="rId44" name="Check Box 41">
              <controlPr defaultSize="0" autoFill="0" autoLine="0" autoPict="0">
                <anchor moveWithCells="1">
                  <from>
                    <xdr:col>52</xdr:col>
                    <xdr:colOff>0</xdr:colOff>
                    <xdr:row>144</xdr:row>
                    <xdr:rowOff>0</xdr:rowOff>
                  </from>
                  <to>
                    <xdr:col>53</xdr:col>
                    <xdr:colOff>139700</xdr:colOff>
                    <xdr:row>144</xdr:row>
                    <xdr:rowOff>50800</xdr:rowOff>
                  </to>
                </anchor>
              </controlPr>
            </control>
          </mc:Choice>
        </mc:AlternateContent>
        <mc:AlternateContent xmlns:mc="http://schemas.openxmlformats.org/markup-compatibility/2006">
          <mc:Choice Requires="x14">
            <control shapeId="153642" r:id="rId45" name="Check Box 42">
              <controlPr defaultSize="0" autoFill="0" autoLine="0" autoPict="0">
                <anchor moveWithCells="1">
                  <from>
                    <xdr:col>52</xdr:col>
                    <xdr:colOff>590550</xdr:colOff>
                    <xdr:row>144</xdr:row>
                    <xdr:rowOff>0</xdr:rowOff>
                  </from>
                  <to>
                    <xdr:col>54</xdr:col>
                    <xdr:colOff>107950</xdr:colOff>
                    <xdr:row>144</xdr:row>
                    <xdr:rowOff>50800</xdr:rowOff>
                  </to>
                </anchor>
              </controlPr>
            </control>
          </mc:Choice>
        </mc:AlternateContent>
        <mc:AlternateContent xmlns:mc="http://schemas.openxmlformats.org/markup-compatibility/2006">
          <mc:Choice Requires="x14">
            <control shapeId="153643" r:id="rId46" name="Check Box 43">
              <controlPr defaultSize="0" autoFill="0" autoLine="0" autoPict="0">
                <anchor moveWithCells="1">
                  <from>
                    <xdr:col>54</xdr:col>
                    <xdr:colOff>88900</xdr:colOff>
                    <xdr:row>144</xdr:row>
                    <xdr:rowOff>0</xdr:rowOff>
                  </from>
                  <to>
                    <xdr:col>55</xdr:col>
                    <xdr:colOff>228600</xdr:colOff>
                    <xdr:row>144</xdr:row>
                    <xdr:rowOff>50800</xdr:rowOff>
                  </to>
                </anchor>
              </controlPr>
            </control>
          </mc:Choice>
        </mc:AlternateContent>
        <mc:AlternateContent xmlns:mc="http://schemas.openxmlformats.org/markup-compatibility/2006">
          <mc:Choice Requires="x14">
            <control shapeId="153644" r:id="rId47" name="Check Box 44">
              <controlPr defaultSize="0" autoFill="0" autoLine="0" autoPict="0">
                <anchor moveWithCells="1">
                  <from>
                    <xdr:col>55</xdr:col>
                    <xdr:colOff>107950</xdr:colOff>
                    <xdr:row>144</xdr:row>
                    <xdr:rowOff>0</xdr:rowOff>
                  </from>
                  <to>
                    <xdr:col>56</xdr:col>
                    <xdr:colOff>247650</xdr:colOff>
                    <xdr:row>144</xdr:row>
                    <xdr:rowOff>50800</xdr:rowOff>
                  </to>
                </anchor>
              </controlPr>
            </control>
          </mc:Choice>
        </mc:AlternateContent>
        <mc:AlternateContent xmlns:mc="http://schemas.openxmlformats.org/markup-compatibility/2006">
          <mc:Choice Requires="x14">
            <control shapeId="153645" r:id="rId48" name="Check Box 45">
              <controlPr defaultSize="0" autoFill="0" autoLine="0" autoPict="0">
                <anchor moveWithCells="1">
                  <from>
                    <xdr:col>52</xdr:col>
                    <xdr:colOff>0</xdr:colOff>
                    <xdr:row>140</xdr:row>
                    <xdr:rowOff>0</xdr:rowOff>
                  </from>
                  <to>
                    <xdr:col>53</xdr:col>
                    <xdr:colOff>139700</xdr:colOff>
                    <xdr:row>140</xdr:row>
                    <xdr:rowOff>50800</xdr:rowOff>
                  </to>
                </anchor>
              </controlPr>
            </control>
          </mc:Choice>
        </mc:AlternateContent>
        <mc:AlternateContent xmlns:mc="http://schemas.openxmlformats.org/markup-compatibility/2006">
          <mc:Choice Requires="x14">
            <control shapeId="153646" r:id="rId49" name="Check Box 46">
              <controlPr defaultSize="0" autoFill="0" autoLine="0" autoPict="0">
                <anchor moveWithCells="1">
                  <from>
                    <xdr:col>52</xdr:col>
                    <xdr:colOff>590550</xdr:colOff>
                    <xdr:row>140</xdr:row>
                    <xdr:rowOff>0</xdr:rowOff>
                  </from>
                  <to>
                    <xdr:col>54</xdr:col>
                    <xdr:colOff>107950</xdr:colOff>
                    <xdr:row>140</xdr:row>
                    <xdr:rowOff>50800</xdr:rowOff>
                  </to>
                </anchor>
              </controlPr>
            </control>
          </mc:Choice>
        </mc:AlternateContent>
        <mc:AlternateContent xmlns:mc="http://schemas.openxmlformats.org/markup-compatibility/2006">
          <mc:Choice Requires="x14">
            <control shapeId="153647" r:id="rId50" name="Check Box 47">
              <controlPr defaultSize="0" autoFill="0" autoLine="0" autoPict="0">
                <anchor moveWithCells="1">
                  <from>
                    <xdr:col>54</xdr:col>
                    <xdr:colOff>88900</xdr:colOff>
                    <xdr:row>140</xdr:row>
                    <xdr:rowOff>0</xdr:rowOff>
                  </from>
                  <to>
                    <xdr:col>55</xdr:col>
                    <xdr:colOff>228600</xdr:colOff>
                    <xdr:row>140</xdr:row>
                    <xdr:rowOff>50800</xdr:rowOff>
                  </to>
                </anchor>
              </controlPr>
            </control>
          </mc:Choice>
        </mc:AlternateContent>
        <mc:AlternateContent xmlns:mc="http://schemas.openxmlformats.org/markup-compatibility/2006">
          <mc:Choice Requires="x14">
            <control shapeId="153648" r:id="rId51" name="Check Box 48">
              <controlPr defaultSize="0" autoFill="0" autoLine="0" autoPict="0">
                <anchor moveWithCells="1">
                  <from>
                    <xdr:col>55</xdr:col>
                    <xdr:colOff>107950</xdr:colOff>
                    <xdr:row>140</xdr:row>
                    <xdr:rowOff>0</xdr:rowOff>
                  </from>
                  <to>
                    <xdr:col>56</xdr:col>
                    <xdr:colOff>247650</xdr:colOff>
                    <xdr:row>140</xdr:row>
                    <xdr:rowOff>50800</xdr:rowOff>
                  </to>
                </anchor>
              </controlPr>
            </control>
          </mc:Choice>
        </mc:AlternateContent>
        <mc:AlternateContent xmlns:mc="http://schemas.openxmlformats.org/markup-compatibility/2006">
          <mc:Choice Requires="x14">
            <control shapeId="153649" r:id="rId52" name="Check Box 49">
              <controlPr defaultSize="0" autoFill="0" autoLine="0" autoPict="0">
                <anchor moveWithCells="1">
                  <from>
                    <xdr:col>52</xdr:col>
                    <xdr:colOff>0</xdr:colOff>
                    <xdr:row>140</xdr:row>
                    <xdr:rowOff>0</xdr:rowOff>
                  </from>
                  <to>
                    <xdr:col>53</xdr:col>
                    <xdr:colOff>139700</xdr:colOff>
                    <xdr:row>140</xdr:row>
                    <xdr:rowOff>50800</xdr:rowOff>
                  </to>
                </anchor>
              </controlPr>
            </control>
          </mc:Choice>
        </mc:AlternateContent>
        <mc:AlternateContent xmlns:mc="http://schemas.openxmlformats.org/markup-compatibility/2006">
          <mc:Choice Requires="x14">
            <control shapeId="153650" r:id="rId53" name="Check Box 50">
              <controlPr defaultSize="0" autoFill="0" autoLine="0" autoPict="0">
                <anchor moveWithCells="1">
                  <from>
                    <xdr:col>52</xdr:col>
                    <xdr:colOff>590550</xdr:colOff>
                    <xdr:row>140</xdr:row>
                    <xdr:rowOff>0</xdr:rowOff>
                  </from>
                  <to>
                    <xdr:col>54</xdr:col>
                    <xdr:colOff>107950</xdr:colOff>
                    <xdr:row>140</xdr:row>
                    <xdr:rowOff>50800</xdr:rowOff>
                  </to>
                </anchor>
              </controlPr>
            </control>
          </mc:Choice>
        </mc:AlternateContent>
        <mc:AlternateContent xmlns:mc="http://schemas.openxmlformats.org/markup-compatibility/2006">
          <mc:Choice Requires="x14">
            <control shapeId="153651" r:id="rId54" name="Check Box 51">
              <controlPr defaultSize="0" autoFill="0" autoLine="0" autoPict="0">
                <anchor moveWithCells="1">
                  <from>
                    <xdr:col>54</xdr:col>
                    <xdr:colOff>88900</xdr:colOff>
                    <xdr:row>140</xdr:row>
                    <xdr:rowOff>0</xdr:rowOff>
                  </from>
                  <to>
                    <xdr:col>55</xdr:col>
                    <xdr:colOff>228600</xdr:colOff>
                    <xdr:row>140</xdr:row>
                    <xdr:rowOff>50800</xdr:rowOff>
                  </to>
                </anchor>
              </controlPr>
            </control>
          </mc:Choice>
        </mc:AlternateContent>
        <mc:AlternateContent xmlns:mc="http://schemas.openxmlformats.org/markup-compatibility/2006">
          <mc:Choice Requires="x14">
            <control shapeId="153652" r:id="rId55" name="Check Box 52">
              <controlPr defaultSize="0" autoFill="0" autoLine="0" autoPict="0">
                <anchor moveWithCells="1">
                  <from>
                    <xdr:col>55</xdr:col>
                    <xdr:colOff>107950</xdr:colOff>
                    <xdr:row>140</xdr:row>
                    <xdr:rowOff>0</xdr:rowOff>
                  </from>
                  <to>
                    <xdr:col>56</xdr:col>
                    <xdr:colOff>247650</xdr:colOff>
                    <xdr:row>140</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600D-7AC2-4AAD-AB7C-1C64AA00F7B8}">
  <sheetPr codeName="Sheet18"/>
  <dimension ref="A1:AP139"/>
  <sheetViews>
    <sheetView view="pageBreakPreview" zoomScaleNormal="100" zoomScaleSheetLayoutView="100" zoomScalePageLayoutView="90" workbookViewId="0">
      <selection activeCell="G67" sqref="G67:H67"/>
    </sheetView>
  </sheetViews>
  <sheetFormatPr defaultColWidth="9" defaultRowHeight="13" x14ac:dyDescent="0.2"/>
  <cols>
    <col min="1" max="1" width="0.81640625" style="182" customWidth="1"/>
    <col min="2" max="3" width="3.81640625" style="182" customWidth="1"/>
    <col min="4" max="4" width="2.81640625" style="182" customWidth="1"/>
    <col min="5" max="5" width="8.453125" style="182" customWidth="1"/>
    <col min="6" max="6" width="3.81640625" style="182" customWidth="1"/>
    <col min="7" max="7" width="4.453125" style="182" customWidth="1"/>
    <col min="8" max="8" width="8.6328125" style="182" customWidth="1"/>
    <col min="9" max="9" width="6" style="182" customWidth="1"/>
    <col min="10" max="10" width="2.453125" style="182" customWidth="1"/>
    <col min="11" max="11" width="3.1796875" style="182" customWidth="1"/>
    <col min="12" max="12" width="6.90625" style="182" customWidth="1"/>
    <col min="13" max="14" width="3.81640625" style="182" customWidth="1"/>
    <col min="15" max="15" width="6.90625" style="182" customWidth="1"/>
    <col min="16" max="16" width="4.453125" style="182" bestFit="1" customWidth="1"/>
    <col min="17" max="17" width="3" style="182" customWidth="1"/>
    <col min="18" max="18" width="3.81640625" style="182" customWidth="1"/>
    <col min="19" max="19" width="3.08984375" style="182" customWidth="1"/>
    <col min="20" max="21" width="4" style="182" customWidth="1"/>
    <col min="22" max="37" width="3.81640625" style="182" customWidth="1"/>
    <col min="38" max="38" width="3.36328125" style="182" customWidth="1"/>
    <col min="39" max="39" width="3.81640625" style="182" customWidth="1"/>
    <col min="40" max="40" width="0.90625" style="182" customWidth="1"/>
    <col min="41" max="41" width="5.453125" style="182" bestFit="1" customWidth="1"/>
    <col min="42" max="16384" width="9" style="182"/>
  </cols>
  <sheetData>
    <row r="1" spans="1:42" ht="27.75" customHeight="1" x14ac:dyDescent="0.2">
      <c r="A1" s="1700" t="s">
        <v>359</v>
      </c>
      <c r="B1" s="1700"/>
      <c r="C1" s="1700"/>
      <c r="D1" s="1700"/>
      <c r="E1" s="1700"/>
      <c r="F1" s="1700"/>
      <c r="G1" s="1700"/>
      <c r="H1" s="1700"/>
      <c r="I1" s="1700"/>
      <c r="J1" s="1700"/>
      <c r="K1" s="1700"/>
      <c r="L1" s="1700"/>
      <c r="M1" s="1700"/>
      <c r="N1" s="1700"/>
      <c r="O1" s="1700"/>
      <c r="P1" s="1700"/>
      <c r="Q1" s="1700"/>
      <c r="R1" s="1700"/>
      <c r="S1" s="1700"/>
      <c r="T1" s="1700"/>
      <c r="U1" s="1700"/>
      <c r="V1" s="1700"/>
      <c r="W1" s="1700"/>
      <c r="X1" s="1700"/>
      <c r="Y1" s="1700"/>
      <c r="Z1" s="1700"/>
      <c r="AA1" s="1700"/>
      <c r="AB1" s="1700"/>
      <c r="AC1" s="1700"/>
      <c r="AD1" s="1700"/>
      <c r="AE1" s="1700"/>
      <c r="AF1" s="1700"/>
      <c r="AG1" s="1700"/>
      <c r="AH1" s="1700"/>
      <c r="AI1" s="1700"/>
      <c r="AJ1" s="1700"/>
      <c r="AK1" s="1700"/>
      <c r="AL1" s="1700"/>
      <c r="AM1" s="1700"/>
      <c r="AN1" s="1700"/>
    </row>
    <row r="2" spans="1:42" ht="3" customHeight="1" x14ac:dyDescent="0.2">
      <c r="A2" s="1700"/>
      <c r="B2" s="1700"/>
      <c r="C2" s="1700"/>
      <c r="D2" s="1700"/>
      <c r="E2" s="1700"/>
      <c r="F2" s="1700"/>
      <c r="G2" s="1700"/>
      <c r="H2" s="1700"/>
      <c r="I2" s="1700"/>
      <c r="J2" s="1700"/>
      <c r="K2" s="1700"/>
      <c r="L2" s="1700"/>
      <c r="M2" s="1700"/>
      <c r="N2" s="1700"/>
      <c r="O2" s="1700"/>
      <c r="P2" s="1700"/>
      <c r="Q2" s="1700"/>
      <c r="R2" s="1700"/>
      <c r="S2" s="1700"/>
      <c r="T2" s="1700"/>
      <c r="U2" s="1700"/>
      <c r="V2" s="1700"/>
      <c r="W2" s="1700"/>
      <c r="X2" s="1700"/>
      <c r="Y2" s="1700"/>
      <c r="Z2" s="1700"/>
      <c r="AA2" s="1700"/>
      <c r="AB2" s="1700"/>
      <c r="AC2" s="1700"/>
      <c r="AD2" s="1700"/>
      <c r="AE2" s="1700"/>
      <c r="AF2" s="1700"/>
      <c r="AG2" s="1700"/>
      <c r="AH2" s="1700"/>
      <c r="AI2" s="1700"/>
      <c r="AJ2" s="1700"/>
      <c r="AK2" s="1700"/>
      <c r="AL2" s="1700"/>
      <c r="AM2" s="1700"/>
      <c r="AN2" s="1700"/>
    </row>
    <row r="3" spans="1:42" s="246" customFormat="1" ht="24.75" customHeight="1" x14ac:dyDescent="0.2">
      <c r="A3" s="255"/>
      <c r="B3" s="1701" t="s">
        <v>247</v>
      </c>
      <c r="C3" s="1701"/>
      <c r="D3" s="1701"/>
      <c r="E3" s="256" t="s">
        <v>308</v>
      </c>
      <c r="F3" s="256"/>
      <c r="G3" s="256"/>
      <c r="H3" s="256"/>
      <c r="I3" s="257"/>
      <c r="J3" s="257"/>
      <c r="K3" s="258"/>
      <c r="L3" s="259"/>
      <c r="M3" s="259"/>
      <c r="N3" s="259"/>
      <c r="O3" s="259"/>
      <c r="P3" s="259"/>
      <c r="Q3" s="259"/>
      <c r="R3" s="259"/>
      <c r="S3" s="259"/>
      <c r="T3" s="259"/>
      <c r="U3" s="259"/>
      <c r="V3" s="260"/>
      <c r="W3" s="260"/>
      <c r="X3" s="260"/>
      <c r="Y3" s="261"/>
      <c r="Z3" s="261"/>
      <c r="AA3" s="261"/>
      <c r="AB3" s="261"/>
      <c r="AC3" s="261"/>
      <c r="AD3" s="261"/>
      <c r="AE3" s="261"/>
      <c r="AF3" s="261"/>
      <c r="AG3" s="261"/>
      <c r="AH3" s="261"/>
      <c r="AI3" s="261"/>
      <c r="AJ3" s="261"/>
      <c r="AK3" s="261"/>
      <c r="AL3" s="261"/>
      <c r="AM3" s="261"/>
      <c r="AN3" s="255"/>
    </row>
    <row r="4" spans="1:42" s="181" customFormat="1" ht="3" customHeight="1" x14ac:dyDescent="0.2">
      <c r="B4" s="192"/>
      <c r="C4" s="192"/>
      <c r="E4" s="193"/>
      <c r="F4" s="193"/>
      <c r="G4" s="193"/>
      <c r="H4" s="193"/>
      <c r="I4" s="193"/>
      <c r="J4" s="193"/>
      <c r="K4" s="194"/>
      <c r="L4" s="195"/>
      <c r="M4" s="195"/>
      <c r="N4" s="195"/>
      <c r="O4" s="195"/>
      <c r="P4" s="195"/>
      <c r="Q4" s="195"/>
      <c r="R4" s="195"/>
      <c r="S4" s="195"/>
      <c r="T4" s="195"/>
      <c r="U4" s="195"/>
      <c r="V4" s="196"/>
      <c r="W4" s="197"/>
      <c r="X4" s="198"/>
      <c r="Y4" s="192"/>
      <c r="Z4" s="192"/>
      <c r="AA4" s="192"/>
      <c r="AB4" s="192"/>
      <c r="AC4" s="192"/>
      <c r="AD4" s="192"/>
      <c r="AE4" s="192"/>
      <c r="AF4" s="192"/>
      <c r="AG4" s="192"/>
      <c r="AH4" s="192"/>
      <c r="AI4" s="192"/>
      <c r="AJ4" s="192"/>
      <c r="AK4" s="192"/>
      <c r="AL4" s="192"/>
      <c r="AM4" s="192"/>
    </row>
    <row r="5" spans="1:42" s="181" customFormat="1" ht="8.25" customHeight="1" x14ac:dyDescent="0.2">
      <c r="B5" s="192"/>
      <c r="C5" s="192"/>
      <c r="E5" s="193"/>
      <c r="F5" s="193"/>
      <c r="G5" s="193"/>
      <c r="H5" s="193"/>
      <c r="I5" s="193"/>
      <c r="J5" s="193"/>
      <c r="K5" s="194"/>
      <c r="L5" s="195"/>
      <c r="M5" s="195"/>
      <c r="N5" s="195"/>
      <c r="O5" s="195"/>
      <c r="P5" s="195"/>
      <c r="Q5" s="195"/>
      <c r="R5" s="195"/>
      <c r="S5" s="195"/>
      <c r="T5" s="195"/>
      <c r="U5" s="195"/>
      <c r="V5" s="196"/>
      <c r="W5" s="197"/>
      <c r="X5" s="198"/>
      <c r="Y5" s="192"/>
      <c r="Z5" s="192"/>
      <c r="AA5" s="192"/>
      <c r="AB5" s="192"/>
      <c r="AC5" s="192"/>
      <c r="AD5" s="192"/>
      <c r="AE5" s="192"/>
      <c r="AF5" s="192"/>
      <c r="AG5" s="192"/>
      <c r="AH5" s="192"/>
      <c r="AI5" s="192"/>
      <c r="AJ5" s="192"/>
      <c r="AK5" s="192"/>
      <c r="AL5" s="192"/>
      <c r="AM5" s="192"/>
    </row>
    <row r="6" spans="1:42" s="181" customFormat="1" ht="19.5" customHeight="1" x14ac:dyDescent="0.2">
      <c r="B6" s="192"/>
      <c r="C6" s="192" t="s">
        <v>309</v>
      </c>
      <c r="D6" s="193"/>
      <c r="F6" s="193"/>
      <c r="G6" s="193"/>
      <c r="H6" s="193"/>
      <c r="I6" s="193"/>
      <c r="J6" s="193"/>
      <c r="K6" s="194"/>
      <c r="L6" s="195"/>
      <c r="M6" s="195"/>
      <c r="N6" s="195"/>
      <c r="O6" s="195"/>
      <c r="P6" s="195"/>
      <c r="Q6" s="195"/>
      <c r="R6" s="195"/>
      <c r="S6" s="195"/>
      <c r="T6" s="195"/>
      <c r="U6" s="195"/>
      <c r="V6" s="196"/>
      <c r="W6" s="198"/>
      <c r="X6" s="262"/>
      <c r="Y6" s="263"/>
      <c r="Z6" s="192"/>
      <c r="AA6" s="192"/>
      <c r="AB6" s="192"/>
      <c r="AC6" s="192"/>
      <c r="AD6" s="192"/>
      <c r="AE6" s="192"/>
      <c r="AF6" s="192"/>
      <c r="AG6" s="192"/>
      <c r="AH6" s="192"/>
      <c r="AI6" s="192"/>
      <c r="AJ6" s="192"/>
      <c r="AK6" s="192"/>
      <c r="AL6" s="192"/>
      <c r="AM6" s="192"/>
      <c r="AP6" s="246"/>
    </row>
    <row r="7" spans="1:42" ht="14.25" customHeight="1" x14ac:dyDescent="0.2">
      <c r="B7" s="192"/>
      <c r="C7" s="192"/>
      <c r="D7" s="193"/>
      <c r="E7" s="193"/>
      <c r="F7" s="193"/>
      <c r="G7" s="193"/>
      <c r="H7" s="193"/>
      <c r="I7" s="193"/>
      <c r="J7" s="193"/>
      <c r="K7" s="194"/>
      <c r="L7" s="195"/>
      <c r="M7" s="195"/>
      <c r="N7" s="195"/>
      <c r="O7" s="195"/>
      <c r="P7" s="195"/>
      <c r="Q7" s="195"/>
      <c r="R7" s="195"/>
      <c r="S7" s="195"/>
      <c r="T7" s="195"/>
      <c r="U7" s="195"/>
      <c r="V7" s="196"/>
      <c r="W7" s="198"/>
      <c r="X7" s="198"/>
      <c r="Y7" s="192"/>
      <c r="Z7" s="192"/>
      <c r="AA7" s="192"/>
      <c r="AB7" s="192"/>
      <c r="AC7" s="192"/>
      <c r="AD7" s="192"/>
      <c r="AE7" s="192"/>
      <c r="AF7" s="192"/>
      <c r="AG7" s="192"/>
      <c r="AH7" s="192"/>
      <c r="AI7" s="192"/>
      <c r="AJ7" s="199"/>
      <c r="AK7" s="192"/>
      <c r="AL7" s="192"/>
      <c r="AM7" s="192"/>
    </row>
    <row r="8" spans="1:42" ht="14.25" customHeight="1" x14ac:dyDescent="0.2">
      <c r="B8" s="192"/>
      <c r="C8" s="192"/>
      <c r="D8" s="193"/>
      <c r="E8" s="193"/>
      <c r="F8" s="193"/>
      <c r="G8" s="193"/>
      <c r="H8" s="193"/>
      <c r="I8" s="193"/>
      <c r="J8" s="193"/>
      <c r="K8" s="194"/>
      <c r="L8" s="195"/>
      <c r="M8" s="195"/>
      <c r="N8" s="195"/>
      <c r="O8" s="195"/>
      <c r="P8" s="195"/>
      <c r="Q8" s="195"/>
      <c r="R8" s="195"/>
      <c r="S8" s="195"/>
      <c r="T8" s="195"/>
      <c r="U8" s="195"/>
      <c r="V8" s="196"/>
      <c r="W8" s="198"/>
      <c r="X8" s="198"/>
      <c r="Y8" s="192"/>
      <c r="Z8" s="192"/>
      <c r="AA8" s="192"/>
      <c r="AB8" s="192"/>
      <c r="AC8" s="192"/>
      <c r="AD8" s="192"/>
      <c r="AE8" s="192"/>
      <c r="AF8" s="192"/>
      <c r="AG8" s="192"/>
      <c r="AH8" s="192"/>
      <c r="AI8" s="192"/>
      <c r="AJ8" s="192"/>
      <c r="AK8" s="192"/>
      <c r="AL8" s="192"/>
      <c r="AM8" s="192"/>
    </row>
    <row r="9" spans="1:42" ht="14.25" customHeight="1" x14ac:dyDescent="0.2">
      <c r="B9" s="192"/>
      <c r="C9" s="192"/>
      <c r="D9" s="193"/>
      <c r="E9" s="193"/>
      <c r="F9" s="193"/>
      <c r="G9" s="193"/>
      <c r="H9" s="193"/>
      <c r="I9" s="193"/>
      <c r="J9" s="193"/>
      <c r="K9" s="194"/>
      <c r="L9" s="195"/>
      <c r="M9" s="195"/>
      <c r="N9" s="195"/>
      <c r="O9" s="195"/>
      <c r="P9" s="195"/>
      <c r="Q9" s="195"/>
      <c r="R9" s="195"/>
      <c r="S9" s="195"/>
      <c r="T9" s="195"/>
      <c r="U9" s="195"/>
      <c r="V9" s="196"/>
      <c r="W9" s="198"/>
      <c r="X9" s="198"/>
      <c r="Y9" s="192"/>
      <c r="Z9" s="192"/>
      <c r="AA9" s="192"/>
      <c r="AB9" s="192"/>
      <c r="AC9" s="192"/>
      <c r="AD9" s="192"/>
      <c r="AE9" s="192"/>
      <c r="AF9" s="192"/>
      <c r="AG9" s="192"/>
      <c r="AH9" s="192"/>
      <c r="AI9" s="192"/>
      <c r="AJ9" s="192"/>
      <c r="AK9" s="192"/>
      <c r="AL9" s="192"/>
      <c r="AM9" s="192"/>
    </row>
    <row r="10" spans="1:42" ht="14.25" customHeight="1" x14ac:dyDescent="0.2">
      <c r="B10" s="192"/>
      <c r="C10" s="192"/>
      <c r="D10" s="193"/>
      <c r="E10" s="193"/>
      <c r="F10" s="193"/>
      <c r="G10" s="193"/>
      <c r="H10" s="193"/>
      <c r="I10" s="193"/>
      <c r="J10" s="193"/>
      <c r="K10" s="194"/>
      <c r="L10" s="195"/>
      <c r="M10" s="195"/>
      <c r="N10" s="195"/>
      <c r="O10" s="195"/>
      <c r="P10" s="195"/>
      <c r="Q10" s="195"/>
      <c r="R10" s="195"/>
      <c r="S10" s="195"/>
      <c r="T10" s="195"/>
      <c r="U10" s="195"/>
      <c r="V10" s="196"/>
      <c r="W10" s="198"/>
      <c r="X10" s="198"/>
      <c r="Y10" s="192"/>
      <c r="Z10" s="192"/>
      <c r="AA10" s="192"/>
      <c r="AB10" s="192"/>
      <c r="AC10" s="192"/>
      <c r="AD10" s="192"/>
      <c r="AE10" s="192"/>
      <c r="AF10" s="192"/>
      <c r="AG10" s="192"/>
      <c r="AH10" s="192"/>
      <c r="AI10" s="192"/>
      <c r="AJ10" s="192"/>
      <c r="AK10" s="192"/>
      <c r="AL10" s="192"/>
      <c r="AM10" s="192"/>
    </row>
    <row r="11" spans="1:42" ht="14.25" customHeight="1" x14ac:dyDescent="0.2">
      <c r="B11" s="192"/>
      <c r="C11" s="192"/>
      <c r="D11" s="193"/>
      <c r="E11" s="193"/>
      <c r="F11" s="193"/>
      <c r="G11" s="193"/>
      <c r="H11" s="193"/>
      <c r="I11" s="193"/>
      <c r="J11" s="193"/>
      <c r="K11" s="194"/>
      <c r="L11" s="195"/>
      <c r="M11" s="195"/>
      <c r="N11" s="195"/>
      <c r="O11" s="195"/>
      <c r="P11" s="195"/>
      <c r="Q11" s="195"/>
      <c r="R11" s="195"/>
      <c r="S11" s="195"/>
      <c r="T11" s="195"/>
      <c r="U11" s="195"/>
      <c r="V11" s="196"/>
      <c r="W11" s="198"/>
      <c r="X11" s="198"/>
      <c r="Y11" s="192"/>
      <c r="Z11" s="192"/>
      <c r="AA11" s="192"/>
      <c r="AB11" s="192"/>
      <c r="AC11" s="192"/>
      <c r="AD11" s="192"/>
      <c r="AE11" s="192"/>
      <c r="AF11" s="192"/>
      <c r="AG11" s="192"/>
      <c r="AH11" s="192"/>
      <c r="AI11" s="192"/>
      <c r="AJ11" s="192"/>
      <c r="AK11" s="192"/>
      <c r="AL11" s="192"/>
      <c r="AM11" s="192"/>
    </row>
    <row r="12" spans="1:42" ht="14.25" customHeight="1" x14ac:dyDescent="0.2">
      <c r="B12" s="192"/>
      <c r="C12" s="192"/>
      <c r="D12" s="193"/>
      <c r="E12" s="193"/>
      <c r="F12" s="193"/>
      <c r="G12" s="193"/>
      <c r="H12" s="193"/>
      <c r="I12" s="193"/>
      <c r="J12" s="193"/>
      <c r="K12" s="194"/>
      <c r="L12" s="195"/>
      <c r="M12" s="195"/>
      <c r="N12" s="195"/>
      <c r="O12" s="195"/>
      <c r="P12" s="195"/>
      <c r="Q12" s="195"/>
      <c r="R12" s="195"/>
      <c r="S12" s="195"/>
      <c r="T12" s="195"/>
      <c r="U12" s="195"/>
      <c r="V12" s="196"/>
      <c r="W12" s="198"/>
      <c r="X12" s="198"/>
      <c r="Y12" s="192"/>
      <c r="Z12" s="192"/>
      <c r="AA12" s="192"/>
      <c r="AB12" s="192"/>
      <c r="AC12" s="192"/>
      <c r="AD12" s="192"/>
      <c r="AE12" s="192"/>
      <c r="AF12" s="192"/>
      <c r="AG12" s="192"/>
      <c r="AH12" s="192"/>
      <c r="AI12" s="192"/>
      <c r="AJ12" s="192"/>
      <c r="AK12" s="192"/>
      <c r="AL12" s="192"/>
      <c r="AM12" s="192"/>
    </row>
    <row r="13" spans="1:42" ht="14.25" customHeight="1" x14ac:dyDescent="0.2">
      <c r="B13" s="192"/>
      <c r="C13" s="192"/>
      <c r="D13" s="193"/>
      <c r="E13" s="193"/>
      <c r="F13" s="193"/>
      <c r="G13" s="193"/>
      <c r="H13" s="193"/>
      <c r="I13" s="193"/>
      <c r="J13" s="193"/>
      <c r="K13" s="194"/>
      <c r="L13" s="195"/>
      <c r="M13" s="195"/>
      <c r="N13" s="195"/>
      <c r="O13" s="195"/>
      <c r="P13" s="195"/>
      <c r="Q13" s="195"/>
      <c r="R13" s="195"/>
      <c r="S13" s="195"/>
      <c r="T13" s="195"/>
      <c r="U13" s="195"/>
      <c r="V13" s="196"/>
      <c r="W13" s="198"/>
      <c r="X13" s="198"/>
      <c r="Y13" s="192"/>
      <c r="Z13" s="192"/>
      <c r="AA13" s="192"/>
      <c r="AB13" s="192"/>
      <c r="AC13" s="192"/>
      <c r="AD13" s="192"/>
      <c r="AE13" s="192"/>
      <c r="AF13" s="192"/>
      <c r="AG13" s="192"/>
      <c r="AH13" s="192"/>
      <c r="AI13" s="192"/>
      <c r="AJ13" s="192"/>
      <c r="AK13" s="192"/>
      <c r="AL13" s="192"/>
      <c r="AM13" s="192"/>
    </row>
    <row r="14" spans="1:42" ht="19.5" customHeight="1" x14ac:dyDescent="0.2">
      <c r="A14" s="181"/>
      <c r="B14" s="237"/>
      <c r="C14" s="236" t="s">
        <v>260</v>
      </c>
      <c r="D14" s="236"/>
      <c r="E14" s="236"/>
      <c r="F14" s="236"/>
      <c r="G14" s="236"/>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181"/>
    </row>
    <row r="15" spans="1:42" ht="4.5" customHeight="1" thickBot="1" x14ac:dyDescent="0.25">
      <c r="A15" s="181"/>
      <c r="B15" s="237"/>
      <c r="C15" s="237"/>
      <c r="D15" s="236"/>
      <c r="E15" s="236"/>
      <c r="F15" s="236"/>
      <c r="G15" s="236"/>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181"/>
    </row>
    <row r="16" spans="1:42" ht="14.25" customHeight="1" thickTop="1" x14ac:dyDescent="0.2">
      <c r="A16" s="181"/>
      <c r="B16" s="237"/>
      <c r="C16" s="237"/>
      <c r="D16" s="1702" t="s">
        <v>87</v>
      </c>
      <c r="E16" s="1703"/>
      <c r="F16" s="264"/>
      <c r="G16" s="1706" t="s">
        <v>88</v>
      </c>
      <c r="H16" s="1707"/>
      <c r="I16" s="1708"/>
      <c r="J16" s="1709" t="s">
        <v>208</v>
      </c>
      <c r="K16" s="1710"/>
      <c r="L16" s="1710"/>
      <c r="M16" s="1710"/>
      <c r="N16" s="1711"/>
      <c r="O16" s="1706" t="s">
        <v>89</v>
      </c>
      <c r="P16" s="1707"/>
      <c r="Q16" s="1707"/>
      <c r="R16" s="1708"/>
      <c r="S16" s="1709" t="s">
        <v>90</v>
      </c>
      <c r="T16" s="1710"/>
      <c r="U16" s="1710"/>
      <c r="V16" s="1709" t="s">
        <v>91</v>
      </c>
      <c r="W16" s="1710"/>
      <c r="X16" s="1711"/>
      <c r="Y16" s="1706" t="s">
        <v>92</v>
      </c>
      <c r="Z16" s="1707"/>
      <c r="AA16" s="1707"/>
      <c r="AB16" s="1707"/>
      <c r="AC16" s="1707"/>
      <c r="AD16" s="1707"/>
      <c r="AE16" s="1707"/>
      <c r="AF16" s="1712"/>
      <c r="AG16" s="237"/>
      <c r="AH16" s="237"/>
      <c r="AI16" s="237"/>
      <c r="AJ16" s="237"/>
      <c r="AK16" s="237"/>
      <c r="AL16" s="237"/>
      <c r="AM16" s="237"/>
      <c r="AN16" s="181"/>
    </row>
    <row r="17" spans="1:40" x14ac:dyDescent="0.2">
      <c r="A17" s="181"/>
      <c r="B17" s="237"/>
      <c r="C17" s="237"/>
      <c r="D17" s="1614"/>
      <c r="E17" s="1704"/>
      <c r="F17" s="265" t="s">
        <v>93</v>
      </c>
      <c r="G17" s="1713" t="str">
        <f>"令和"&amp;'記載例①～④'!$AO3&amp;"年○月○日"</f>
        <v>令和7年○月○日</v>
      </c>
      <c r="H17" s="1714"/>
      <c r="I17" s="266"/>
      <c r="J17" s="1715">
        <v>15700</v>
      </c>
      <c r="K17" s="1716"/>
      <c r="L17" s="1716"/>
      <c r="M17" s="1716"/>
      <c r="N17" s="267" t="s">
        <v>75</v>
      </c>
      <c r="O17" s="1717">
        <v>15700</v>
      </c>
      <c r="P17" s="1653"/>
      <c r="Q17" s="1653"/>
      <c r="R17" s="268" t="s">
        <v>75</v>
      </c>
      <c r="S17" s="1718">
        <v>10</v>
      </c>
      <c r="T17" s="1719"/>
      <c r="U17" s="269" t="s">
        <v>94</v>
      </c>
      <c r="V17" s="1718">
        <v>2</v>
      </c>
      <c r="W17" s="1719"/>
      <c r="X17" s="270" t="s">
        <v>94</v>
      </c>
      <c r="Y17" s="1720" t="s">
        <v>209</v>
      </c>
      <c r="Z17" s="1721"/>
      <c r="AA17" s="1721"/>
      <c r="AB17" s="1721"/>
      <c r="AC17" s="1721"/>
      <c r="AD17" s="1721"/>
      <c r="AE17" s="1721"/>
      <c r="AF17" s="1722"/>
      <c r="AG17" s="237"/>
      <c r="AH17" s="237"/>
      <c r="AI17" s="237"/>
      <c r="AJ17" s="237"/>
      <c r="AK17" s="237"/>
      <c r="AL17" s="237"/>
      <c r="AM17" s="237"/>
      <c r="AN17" s="181"/>
    </row>
    <row r="18" spans="1:40" x14ac:dyDescent="0.2">
      <c r="A18" s="181"/>
      <c r="B18" s="237"/>
      <c r="C18" s="237"/>
      <c r="D18" s="1616"/>
      <c r="E18" s="1704"/>
      <c r="F18" s="271" t="s">
        <v>97</v>
      </c>
      <c r="G18" s="1723"/>
      <c r="H18" s="1724"/>
      <c r="I18" s="266"/>
      <c r="J18" s="1715"/>
      <c r="K18" s="1716"/>
      <c r="L18" s="1716"/>
      <c r="M18" s="1716"/>
      <c r="N18" s="272" t="s">
        <v>75</v>
      </c>
      <c r="O18" s="1715"/>
      <c r="P18" s="1716"/>
      <c r="Q18" s="1716"/>
      <c r="R18" s="266" t="s">
        <v>75</v>
      </c>
      <c r="S18" s="1725"/>
      <c r="T18" s="1726"/>
      <c r="U18" s="273" t="s">
        <v>94</v>
      </c>
      <c r="V18" s="1725"/>
      <c r="W18" s="1726"/>
      <c r="X18" s="274" t="s">
        <v>94</v>
      </c>
      <c r="Y18" s="1735"/>
      <c r="Z18" s="1736"/>
      <c r="AA18" s="1736"/>
      <c r="AB18" s="1736"/>
      <c r="AC18" s="1736"/>
      <c r="AD18" s="1736"/>
      <c r="AE18" s="1736"/>
      <c r="AF18" s="1737"/>
      <c r="AG18" s="237"/>
      <c r="AH18" s="237"/>
      <c r="AI18" s="237"/>
      <c r="AJ18" s="237"/>
      <c r="AK18" s="237"/>
      <c r="AL18" s="237"/>
      <c r="AM18" s="237"/>
      <c r="AN18" s="181"/>
    </row>
    <row r="19" spans="1:40" x14ac:dyDescent="0.2">
      <c r="A19" s="181"/>
      <c r="B19" s="237"/>
      <c r="C19" s="237"/>
      <c r="D19" s="1616"/>
      <c r="E19" s="1704"/>
      <c r="F19" s="271" t="s">
        <v>100</v>
      </c>
      <c r="G19" s="1723"/>
      <c r="H19" s="1724"/>
      <c r="I19" s="266"/>
      <c r="J19" s="1715"/>
      <c r="K19" s="1716"/>
      <c r="L19" s="1716"/>
      <c r="M19" s="1716"/>
      <c r="N19" s="272" t="s">
        <v>75</v>
      </c>
      <c r="O19" s="1715"/>
      <c r="P19" s="1716"/>
      <c r="Q19" s="1716"/>
      <c r="R19" s="266" t="s">
        <v>75</v>
      </c>
      <c r="S19" s="1725"/>
      <c r="T19" s="1726"/>
      <c r="U19" s="273" t="s">
        <v>94</v>
      </c>
      <c r="V19" s="1725"/>
      <c r="W19" s="1726"/>
      <c r="X19" s="274" t="s">
        <v>94</v>
      </c>
      <c r="Y19" s="1735"/>
      <c r="Z19" s="1736"/>
      <c r="AA19" s="1736"/>
      <c r="AB19" s="1736"/>
      <c r="AC19" s="1736"/>
      <c r="AD19" s="1736"/>
      <c r="AE19" s="1736"/>
      <c r="AF19" s="1737"/>
      <c r="AG19" s="237"/>
      <c r="AH19" s="237"/>
      <c r="AI19" s="237"/>
      <c r="AJ19" s="237"/>
      <c r="AK19" s="237"/>
      <c r="AL19" s="237"/>
      <c r="AM19" s="237"/>
      <c r="AN19" s="181"/>
    </row>
    <row r="20" spans="1:40" ht="13.5" thickBot="1" x14ac:dyDescent="0.25">
      <c r="A20" s="181"/>
      <c r="B20" s="237"/>
      <c r="C20" s="237"/>
      <c r="D20" s="1617"/>
      <c r="E20" s="1705"/>
      <c r="F20" s="275" t="s">
        <v>101</v>
      </c>
      <c r="G20" s="1727"/>
      <c r="H20" s="1728"/>
      <c r="I20" s="276"/>
      <c r="J20" s="1729"/>
      <c r="K20" s="1730"/>
      <c r="L20" s="1730"/>
      <c r="M20" s="1730"/>
      <c r="N20" s="277" t="s">
        <v>75</v>
      </c>
      <c r="O20" s="1729"/>
      <c r="P20" s="1730"/>
      <c r="Q20" s="1730"/>
      <c r="R20" s="278" t="s">
        <v>75</v>
      </c>
      <c r="S20" s="1731"/>
      <c r="T20" s="1732"/>
      <c r="U20" s="279" t="s">
        <v>94</v>
      </c>
      <c r="V20" s="1731"/>
      <c r="W20" s="1732"/>
      <c r="X20" s="280" t="s">
        <v>94</v>
      </c>
      <c r="Y20" s="1733"/>
      <c r="Z20" s="1658"/>
      <c r="AA20" s="1658"/>
      <c r="AB20" s="1658"/>
      <c r="AC20" s="1658"/>
      <c r="AD20" s="1658"/>
      <c r="AE20" s="1658"/>
      <c r="AF20" s="1734"/>
      <c r="AG20" s="237"/>
      <c r="AH20" s="237"/>
      <c r="AI20" s="237"/>
      <c r="AJ20" s="237"/>
      <c r="AK20" s="237"/>
      <c r="AL20" s="237"/>
      <c r="AM20" s="237"/>
      <c r="AN20" s="181"/>
    </row>
    <row r="21" spans="1:40" ht="13.5" thickTop="1" x14ac:dyDescent="0.2">
      <c r="A21" s="181"/>
      <c r="B21" s="237"/>
      <c r="C21" s="237"/>
      <c r="D21" s="236"/>
      <c r="E21" s="236"/>
      <c r="F21" s="236"/>
      <c r="G21" s="236"/>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181"/>
    </row>
    <row r="22" spans="1:40" x14ac:dyDescent="0.2">
      <c r="A22" s="181"/>
      <c r="B22" s="237"/>
      <c r="C22" s="237"/>
      <c r="D22" s="236"/>
      <c r="E22" s="236"/>
      <c r="F22" s="236"/>
      <c r="G22" s="236"/>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181"/>
    </row>
    <row r="23" spans="1:40" ht="3" customHeight="1" x14ac:dyDescent="0.2">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row>
    <row r="24" spans="1:40" s="246" customFormat="1" ht="24.75" customHeight="1" x14ac:dyDescent="0.2">
      <c r="A24" s="255"/>
      <c r="B24" s="1701" t="s">
        <v>263</v>
      </c>
      <c r="C24" s="1701"/>
      <c r="D24" s="1701"/>
      <c r="E24" s="256" t="s">
        <v>311</v>
      </c>
      <c r="F24" s="281"/>
      <c r="G24" s="256"/>
      <c r="H24" s="256"/>
      <c r="I24" s="257"/>
      <c r="J24" s="257"/>
      <c r="K24" s="258"/>
      <c r="L24" s="259"/>
      <c r="M24" s="259"/>
      <c r="N24" s="259"/>
      <c r="O24" s="259"/>
      <c r="P24" s="259"/>
      <c r="Q24" s="259"/>
      <c r="R24" s="259"/>
      <c r="S24" s="259"/>
      <c r="T24" s="259"/>
      <c r="U24" s="259"/>
      <c r="V24" s="260"/>
      <c r="W24" s="260"/>
      <c r="X24" s="260"/>
      <c r="Y24" s="261"/>
      <c r="Z24" s="261"/>
      <c r="AA24" s="261"/>
      <c r="AB24" s="261"/>
      <c r="AC24" s="261"/>
      <c r="AD24" s="261"/>
      <c r="AE24" s="261"/>
      <c r="AF24" s="261"/>
      <c r="AG24" s="261"/>
      <c r="AH24" s="261"/>
      <c r="AI24" s="261"/>
      <c r="AJ24" s="261"/>
      <c r="AK24" s="261"/>
      <c r="AL24" s="261"/>
      <c r="AM24" s="261"/>
      <c r="AN24" s="255"/>
    </row>
    <row r="25" spans="1:40" s="181" customFormat="1" ht="3" customHeight="1" x14ac:dyDescent="0.2">
      <c r="B25" s="192"/>
      <c r="C25" s="192"/>
      <c r="E25" s="193"/>
      <c r="F25" s="193"/>
      <c r="G25" s="193"/>
      <c r="H25" s="193"/>
      <c r="I25" s="193"/>
      <c r="J25" s="193"/>
      <c r="K25" s="194"/>
      <c r="L25" s="195"/>
      <c r="M25" s="195"/>
      <c r="N25" s="195"/>
      <c r="O25" s="195"/>
      <c r="P25" s="195"/>
      <c r="Q25" s="195"/>
      <c r="R25" s="195"/>
      <c r="S25" s="195"/>
      <c r="T25" s="195"/>
      <c r="U25" s="195"/>
      <c r="V25" s="196"/>
      <c r="W25" s="197"/>
      <c r="X25" s="198"/>
      <c r="Y25" s="192"/>
      <c r="Z25" s="192"/>
      <c r="AA25" s="192"/>
      <c r="AB25" s="192"/>
      <c r="AC25" s="192"/>
      <c r="AD25" s="192"/>
      <c r="AE25" s="192"/>
      <c r="AF25" s="192"/>
      <c r="AG25" s="192"/>
      <c r="AH25" s="192"/>
      <c r="AI25" s="192"/>
      <c r="AJ25" s="192"/>
      <c r="AK25" s="192"/>
      <c r="AL25" s="192"/>
      <c r="AM25" s="192"/>
    </row>
    <row r="26" spans="1:40" s="181" customFormat="1" ht="8.25" customHeight="1" x14ac:dyDescent="0.2">
      <c r="B26" s="192"/>
      <c r="C26" s="192"/>
      <c r="E26" s="193"/>
      <c r="F26" s="193"/>
      <c r="G26" s="193"/>
      <c r="H26" s="193"/>
      <c r="I26" s="193"/>
      <c r="J26" s="193"/>
      <c r="K26" s="194"/>
      <c r="L26" s="195"/>
      <c r="M26" s="195"/>
      <c r="N26" s="195"/>
      <c r="O26" s="195"/>
      <c r="P26" s="195"/>
      <c r="Q26" s="195"/>
      <c r="R26" s="195"/>
      <c r="S26" s="195"/>
      <c r="T26" s="195"/>
      <c r="U26" s="195"/>
      <c r="V26" s="196"/>
      <c r="W26" s="197"/>
      <c r="X26" s="198"/>
      <c r="Y26" s="192"/>
      <c r="Z26" s="192"/>
      <c r="AA26" s="192"/>
      <c r="AB26" s="192"/>
      <c r="AC26" s="192"/>
      <c r="AD26" s="192"/>
      <c r="AE26" s="192"/>
      <c r="AF26" s="192"/>
      <c r="AG26" s="192"/>
      <c r="AH26" s="192"/>
      <c r="AI26" s="192"/>
      <c r="AJ26" s="192"/>
      <c r="AK26" s="192"/>
      <c r="AL26" s="192"/>
      <c r="AM26" s="192"/>
    </row>
    <row r="27" spans="1:40" s="181" customFormat="1" ht="19.5" customHeight="1" x14ac:dyDescent="0.2">
      <c r="B27" s="192"/>
      <c r="C27" s="192" t="s">
        <v>309</v>
      </c>
      <c r="D27" s="193"/>
      <c r="F27" s="193"/>
      <c r="G27" s="193"/>
      <c r="H27" s="193"/>
      <c r="I27" s="193"/>
      <c r="J27" s="193"/>
      <c r="K27" s="194"/>
      <c r="L27" s="195"/>
      <c r="M27" s="195"/>
      <c r="N27" s="195"/>
      <c r="O27" s="195"/>
      <c r="P27" s="195"/>
      <c r="Q27" s="195"/>
      <c r="R27" s="195"/>
      <c r="S27" s="195"/>
      <c r="T27" s="195"/>
      <c r="U27" s="195"/>
      <c r="V27" s="196"/>
      <c r="W27" s="198"/>
      <c r="X27" s="262"/>
      <c r="Y27" s="263"/>
      <c r="Z27" s="192"/>
      <c r="AA27" s="192"/>
      <c r="AB27" s="192"/>
      <c r="AC27" s="192"/>
      <c r="AD27" s="192"/>
      <c r="AE27" s="192"/>
      <c r="AF27" s="192"/>
      <c r="AG27" s="192"/>
      <c r="AH27" s="192"/>
      <c r="AI27" s="192"/>
      <c r="AJ27" s="192"/>
      <c r="AK27" s="192"/>
      <c r="AL27" s="192"/>
      <c r="AM27" s="192"/>
    </row>
    <row r="28" spans="1:40" s="181" customFormat="1" ht="14.25" customHeight="1" x14ac:dyDescent="0.2">
      <c r="B28" s="192"/>
      <c r="C28" s="192"/>
      <c r="E28" s="193"/>
      <c r="F28" s="193"/>
      <c r="G28" s="193"/>
      <c r="H28" s="193"/>
      <c r="I28" s="193"/>
      <c r="J28" s="193"/>
      <c r="K28" s="194"/>
      <c r="L28" s="195"/>
      <c r="M28" s="195"/>
      <c r="N28" s="195"/>
      <c r="O28" s="195"/>
      <c r="P28" s="195"/>
      <c r="Q28" s="195"/>
      <c r="R28" s="195"/>
      <c r="S28" s="195"/>
      <c r="T28" s="195"/>
      <c r="U28" s="195"/>
      <c r="V28" s="196"/>
      <c r="W28" s="196"/>
      <c r="X28" s="197"/>
      <c r="Y28" s="197"/>
      <c r="Z28" s="192"/>
      <c r="AA28" s="192"/>
      <c r="AB28" s="192"/>
      <c r="AC28" s="192"/>
      <c r="AD28" s="192"/>
      <c r="AE28" s="192"/>
      <c r="AF28" s="192"/>
      <c r="AG28" s="192"/>
      <c r="AH28" s="192"/>
      <c r="AI28" s="192"/>
      <c r="AJ28" s="192"/>
      <c r="AK28" s="192"/>
      <c r="AL28" s="192"/>
      <c r="AM28" s="192"/>
    </row>
    <row r="29" spans="1:40" s="181" customFormat="1" ht="14.25" customHeight="1" x14ac:dyDescent="0.2">
      <c r="B29" s="192"/>
      <c r="C29" s="192"/>
      <c r="E29" s="193"/>
      <c r="F29" s="193"/>
      <c r="G29" s="193"/>
      <c r="H29" s="193"/>
      <c r="I29" s="193"/>
      <c r="J29" s="193"/>
      <c r="K29" s="194"/>
      <c r="L29" s="195"/>
      <c r="M29" s="195"/>
      <c r="N29" s="195"/>
      <c r="O29" s="195"/>
      <c r="P29" s="195"/>
      <c r="Q29" s="195"/>
      <c r="R29" s="195"/>
      <c r="S29" s="195"/>
      <c r="T29" s="195"/>
      <c r="U29" s="195"/>
      <c r="V29" s="196"/>
      <c r="W29" s="196"/>
      <c r="X29" s="197"/>
      <c r="Y29" s="197"/>
      <c r="Z29" s="192"/>
      <c r="AA29" s="192"/>
      <c r="AB29" s="192"/>
      <c r="AC29" s="192"/>
      <c r="AD29" s="192"/>
      <c r="AE29" s="192"/>
      <c r="AF29" s="192"/>
      <c r="AG29" s="192"/>
      <c r="AH29" s="192"/>
      <c r="AI29" s="192"/>
      <c r="AJ29" s="192"/>
      <c r="AK29" s="192"/>
      <c r="AL29" s="192"/>
      <c r="AM29" s="192"/>
    </row>
    <row r="30" spans="1:40" s="181" customFormat="1" ht="14.25" customHeight="1" x14ac:dyDescent="0.2">
      <c r="B30" s="192"/>
      <c r="C30" s="192"/>
      <c r="E30" s="193"/>
      <c r="F30" s="193"/>
      <c r="G30" s="193"/>
      <c r="H30" s="193"/>
      <c r="I30" s="193"/>
      <c r="J30" s="193"/>
      <c r="K30" s="194"/>
      <c r="L30" s="195"/>
      <c r="M30" s="195"/>
      <c r="N30" s="195"/>
      <c r="O30" s="195"/>
      <c r="P30" s="195"/>
      <c r="Q30" s="195"/>
      <c r="R30" s="195"/>
      <c r="S30" s="195"/>
      <c r="T30" s="195"/>
      <c r="U30" s="195"/>
      <c r="V30" s="196"/>
      <c r="W30" s="196"/>
      <c r="X30" s="197"/>
      <c r="Y30" s="197"/>
      <c r="Z30" s="192"/>
      <c r="AA30" s="192"/>
      <c r="AB30" s="192"/>
      <c r="AC30" s="192"/>
      <c r="AD30" s="192"/>
      <c r="AE30" s="192"/>
      <c r="AF30" s="192"/>
      <c r="AG30" s="192"/>
      <c r="AH30" s="192"/>
      <c r="AI30" s="192"/>
      <c r="AJ30" s="192"/>
      <c r="AK30" s="192"/>
      <c r="AL30" s="192"/>
      <c r="AM30" s="192"/>
    </row>
    <row r="31" spans="1:40" s="181" customFormat="1" ht="14.25" customHeight="1" x14ac:dyDescent="0.2">
      <c r="B31" s="192"/>
      <c r="C31" s="192"/>
      <c r="E31" s="193"/>
      <c r="F31" s="193"/>
      <c r="G31" s="193"/>
      <c r="H31" s="193"/>
      <c r="I31" s="193"/>
      <c r="J31" s="193"/>
      <c r="K31" s="194"/>
      <c r="L31" s="195"/>
      <c r="M31" s="195"/>
      <c r="N31" s="195"/>
      <c r="O31" s="195"/>
      <c r="P31" s="195"/>
      <c r="Q31" s="195"/>
      <c r="R31" s="195"/>
      <c r="S31" s="195"/>
      <c r="T31" s="195"/>
      <c r="U31" s="195"/>
      <c r="V31" s="196"/>
      <c r="W31" s="196"/>
      <c r="X31" s="197"/>
      <c r="Y31" s="197"/>
      <c r="Z31" s="192"/>
      <c r="AA31" s="192"/>
      <c r="AB31" s="192"/>
      <c r="AC31" s="192"/>
      <c r="AD31" s="192"/>
      <c r="AE31" s="192"/>
      <c r="AF31" s="192"/>
      <c r="AG31" s="192"/>
      <c r="AH31" s="192"/>
      <c r="AI31" s="192"/>
      <c r="AJ31" s="192"/>
      <c r="AK31" s="192"/>
      <c r="AL31" s="192"/>
      <c r="AM31" s="192"/>
    </row>
    <row r="32" spans="1:40" s="181" customFormat="1" ht="14.25" customHeight="1" x14ac:dyDescent="0.2">
      <c r="B32" s="192"/>
      <c r="C32" s="192"/>
      <c r="E32" s="193"/>
      <c r="F32" s="193"/>
      <c r="G32" s="193"/>
      <c r="H32" s="193"/>
      <c r="I32" s="193"/>
      <c r="J32" s="193"/>
      <c r="K32" s="194"/>
      <c r="L32" s="195"/>
      <c r="M32" s="195"/>
      <c r="N32" s="195"/>
      <c r="O32" s="195"/>
      <c r="P32" s="195"/>
      <c r="Q32" s="195"/>
      <c r="R32" s="195"/>
      <c r="S32" s="195"/>
      <c r="T32" s="195"/>
      <c r="U32" s="195"/>
      <c r="V32" s="196"/>
      <c r="W32" s="196"/>
      <c r="X32" s="197"/>
      <c r="Y32" s="197"/>
      <c r="Z32" s="192"/>
      <c r="AA32" s="192"/>
      <c r="AB32" s="192"/>
      <c r="AC32" s="192"/>
      <c r="AD32" s="192"/>
      <c r="AE32" s="192"/>
      <c r="AF32" s="192"/>
      <c r="AG32" s="192"/>
      <c r="AH32" s="192"/>
      <c r="AI32" s="192"/>
      <c r="AJ32" s="192"/>
      <c r="AK32" s="192"/>
      <c r="AL32" s="192"/>
      <c r="AM32" s="192"/>
    </row>
    <row r="33" spans="1:40" s="181" customFormat="1" ht="14.25" customHeight="1" x14ac:dyDescent="0.2">
      <c r="B33" s="192"/>
      <c r="C33" s="192"/>
      <c r="E33" s="193"/>
      <c r="F33" s="193"/>
      <c r="G33" s="193"/>
      <c r="H33" s="193"/>
      <c r="I33" s="193"/>
      <c r="J33" s="193"/>
      <c r="K33" s="194"/>
      <c r="L33" s="195"/>
      <c r="M33" s="195"/>
      <c r="N33" s="195"/>
      <c r="O33" s="195"/>
      <c r="P33" s="195"/>
      <c r="Q33" s="195"/>
      <c r="R33" s="195"/>
      <c r="S33" s="195"/>
      <c r="T33" s="195"/>
      <c r="U33" s="195"/>
      <c r="V33" s="196"/>
      <c r="W33" s="196"/>
      <c r="X33" s="197"/>
      <c r="Y33" s="197"/>
      <c r="Z33" s="192"/>
      <c r="AA33" s="192"/>
      <c r="AB33" s="192"/>
      <c r="AC33" s="192"/>
      <c r="AD33" s="192"/>
      <c r="AE33" s="192"/>
      <c r="AF33" s="192"/>
      <c r="AG33" s="192"/>
      <c r="AH33" s="192"/>
      <c r="AI33" s="192"/>
      <c r="AJ33" s="192"/>
      <c r="AK33" s="192"/>
      <c r="AL33" s="192"/>
      <c r="AM33" s="192"/>
    </row>
    <row r="34" spans="1:40" s="181" customFormat="1" ht="14.25" customHeight="1" x14ac:dyDescent="0.2">
      <c r="B34" s="192"/>
      <c r="C34" s="192"/>
      <c r="E34" s="193"/>
      <c r="F34" s="193"/>
      <c r="G34" s="193"/>
      <c r="H34" s="193"/>
      <c r="I34" s="193"/>
      <c r="J34" s="193"/>
      <c r="K34" s="194"/>
      <c r="L34" s="195"/>
      <c r="M34" s="195"/>
      <c r="N34" s="195"/>
      <c r="O34" s="195"/>
      <c r="P34" s="195"/>
      <c r="Q34" s="195"/>
      <c r="R34" s="195"/>
      <c r="S34" s="195"/>
      <c r="T34" s="195"/>
      <c r="U34" s="195"/>
      <c r="V34" s="196"/>
      <c r="W34" s="196"/>
      <c r="X34" s="197"/>
      <c r="Y34" s="197"/>
      <c r="Z34" s="192"/>
      <c r="AA34" s="192"/>
      <c r="AB34" s="192"/>
      <c r="AC34" s="192"/>
      <c r="AD34" s="192"/>
      <c r="AE34" s="192"/>
      <c r="AF34" s="192"/>
      <c r="AG34" s="192"/>
      <c r="AH34" s="192"/>
      <c r="AI34" s="192"/>
      <c r="AJ34" s="192"/>
      <c r="AK34" s="192"/>
      <c r="AL34" s="192"/>
      <c r="AM34" s="192"/>
    </row>
    <row r="35" spans="1:40" s="181" customFormat="1" ht="14.25" customHeight="1" x14ac:dyDescent="0.2">
      <c r="B35" s="192"/>
      <c r="C35" s="192"/>
      <c r="E35" s="193"/>
      <c r="F35" s="193"/>
      <c r="G35" s="193"/>
      <c r="H35" s="193"/>
      <c r="I35" s="193"/>
      <c r="J35" s="193"/>
      <c r="K35" s="194"/>
      <c r="L35" s="195"/>
      <c r="M35" s="195"/>
      <c r="N35" s="195"/>
      <c r="O35" s="195"/>
      <c r="P35" s="195"/>
      <c r="Q35" s="195"/>
      <c r="R35" s="195"/>
      <c r="S35" s="195"/>
      <c r="T35" s="195"/>
      <c r="U35" s="195"/>
      <c r="V35" s="196"/>
      <c r="W35" s="196"/>
      <c r="X35" s="197"/>
      <c r="Y35" s="262"/>
      <c r="Z35" s="192"/>
      <c r="AA35" s="192"/>
      <c r="AB35" s="192"/>
      <c r="AC35" s="192"/>
      <c r="AD35" s="192"/>
      <c r="AE35" s="192"/>
      <c r="AF35" s="192"/>
      <c r="AG35" s="192"/>
      <c r="AH35" s="192"/>
      <c r="AI35" s="192"/>
      <c r="AJ35" s="192"/>
      <c r="AK35" s="192"/>
      <c r="AL35" s="192"/>
      <c r="AM35" s="192"/>
    </row>
    <row r="36" spans="1:40" s="181" customFormat="1" ht="14.25" customHeight="1" x14ac:dyDescent="0.2">
      <c r="B36" s="192"/>
      <c r="C36" s="192"/>
      <c r="E36" s="193"/>
      <c r="F36" s="193"/>
      <c r="G36" s="193"/>
      <c r="H36" s="193"/>
      <c r="I36" s="193"/>
      <c r="J36" s="193"/>
      <c r="K36" s="194"/>
      <c r="L36" s="195"/>
      <c r="M36" s="195"/>
      <c r="N36" s="195"/>
      <c r="O36" s="195"/>
      <c r="P36" s="195"/>
      <c r="Q36" s="195"/>
      <c r="R36" s="195"/>
      <c r="S36" s="195"/>
      <c r="T36" s="195"/>
      <c r="U36" s="195"/>
      <c r="V36" s="196"/>
      <c r="W36" s="196"/>
      <c r="X36" s="197"/>
      <c r="Y36" s="192"/>
      <c r="Z36" s="192"/>
      <c r="AA36" s="192"/>
      <c r="AB36" s="192"/>
      <c r="AC36" s="192"/>
      <c r="AD36" s="192"/>
      <c r="AE36" s="192"/>
      <c r="AF36" s="192"/>
      <c r="AG36" s="192"/>
      <c r="AH36" s="192"/>
      <c r="AI36" s="192"/>
      <c r="AJ36" s="192"/>
      <c r="AK36" s="192"/>
      <c r="AL36" s="192"/>
      <c r="AM36" s="192"/>
    </row>
    <row r="37" spans="1:40" s="181" customFormat="1" ht="14.25" customHeight="1" x14ac:dyDescent="0.2">
      <c r="B37" s="192"/>
      <c r="C37" s="192"/>
      <c r="E37" s="193"/>
      <c r="F37" s="193"/>
      <c r="G37" s="193"/>
      <c r="H37" s="193"/>
      <c r="I37" s="193"/>
      <c r="J37" s="193"/>
      <c r="K37" s="194"/>
      <c r="L37" s="195"/>
      <c r="M37" s="195"/>
      <c r="N37" s="195"/>
      <c r="O37" s="195"/>
      <c r="P37" s="195"/>
      <c r="Q37" s="195"/>
      <c r="R37" s="195"/>
      <c r="S37" s="195"/>
      <c r="T37" s="195"/>
      <c r="U37" s="195"/>
      <c r="V37" s="196"/>
      <c r="W37" s="196"/>
      <c r="X37" s="197"/>
      <c r="Y37" s="192"/>
      <c r="Z37" s="192"/>
      <c r="AA37" s="192"/>
      <c r="AB37" s="192"/>
      <c r="AC37" s="192"/>
      <c r="AD37" s="192"/>
      <c r="AE37" s="192"/>
      <c r="AF37" s="192"/>
      <c r="AG37" s="192"/>
      <c r="AH37" s="192"/>
      <c r="AI37" s="192"/>
      <c r="AJ37" s="192"/>
      <c r="AK37" s="192"/>
      <c r="AL37" s="192"/>
      <c r="AM37" s="192"/>
    </row>
    <row r="38" spans="1:40" s="181" customFormat="1" ht="14.25" customHeight="1" x14ac:dyDescent="0.2">
      <c r="B38" s="192"/>
      <c r="C38" s="192"/>
      <c r="E38" s="193"/>
      <c r="F38" s="193"/>
      <c r="G38" s="193"/>
      <c r="H38" s="193"/>
      <c r="I38" s="193"/>
      <c r="J38" s="193"/>
      <c r="K38" s="194"/>
      <c r="L38" s="195"/>
      <c r="M38" s="195"/>
      <c r="N38" s="195"/>
      <c r="O38" s="195"/>
      <c r="P38" s="195"/>
      <c r="Q38" s="195"/>
      <c r="R38" s="195"/>
      <c r="S38" s="195"/>
      <c r="T38" s="195"/>
      <c r="U38" s="195"/>
      <c r="V38" s="196"/>
      <c r="W38" s="196"/>
      <c r="X38" s="197"/>
      <c r="Y38" s="192"/>
      <c r="Z38" s="192"/>
      <c r="AA38" s="192"/>
      <c r="AB38" s="192"/>
      <c r="AC38" s="192"/>
      <c r="AD38" s="192"/>
      <c r="AE38" s="192"/>
      <c r="AF38" s="192"/>
      <c r="AG38" s="192"/>
      <c r="AH38" s="192"/>
      <c r="AI38" s="192"/>
      <c r="AJ38" s="192"/>
      <c r="AK38" s="192"/>
      <c r="AL38" s="192"/>
      <c r="AM38" s="192"/>
    </row>
    <row r="39" spans="1:40" ht="19.5" customHeight="1" x14ac:dyDescent="0.2">
      <c r="A39" s="181"/>
      <c r="B39" s="237"/>
      <c r="C39" s="236" t="s">
        <v>260</v>
      </c>
      <c r="D39" s="236"/>
      <c r="E39" s="236"/>
      <c r="F39" s="236"/>
      <c r="G39" s="236"/>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181"/>
    </row>
    <row r="40" spans="1:40" ht="4.5" customHeight="1" thickBot="1" x14ac:dyDescent="0.25">
      <c r="A40" s="181"/>
      <c r="B40" s="237"/>
      <c r="C40" s="237"/>
      <c r="D40" s="236"/>
      <c r="E40" s="236"/>
      <c r="F40" s="236"/>
      <c r="G40" s="236"/>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181"/>
    </row>
    <row r="41" spans="1:40" s="181" customFormat="1" ht="14.25" customHeight="1" thickTop="1" x14ac:dyDescent="0.2">
      <c r="B41" s="192"/>
      <c r="C41" s="192"/>
      <c r="D41" s="1702" t="s">
        <v>87</v>
      </c>
      <c r="E41" s="1703"/>
      <c r="F41" s="264"/>
      <c r="G41" s="1706" t="s">
        <v>88</v>
      </c>
      <c r="H41" s="1707"/>
      <c r="I41" s="1708"/>
      <c r="J41" s="1709" t="s">
        <v>208</v>
      </c>
      <c r="K41" s="1710"/>
      <c r="L41" s="1710"/>
      <c r="M41" s="1710"/>
      <c r="N41" s="1711"/>
      <c r="O41" s="1706" t="s">
        <v>89</v>
      </c>
      <c r="P41" s="1707"/>
      <c r="Q41" s="1707"/>
      <c r="R41" s="1708"/>
      <c r="S41" s="1709" t="s">
        <v>90</v>
      </c>
      <c r="T41" s="1710"/>
      <c r="U41" s="1710"/>
      <c r="V41" s="1709" t="s">
        <v>91</v>
      </c>
      <c r="W41" s="1710"/>
      <c r="X41" s="1711"/>
      <c r="Y41" s="1706" t="s">
        <v>92</v>
      </c>
      <c r="Z41" s="1707"/>
      <c r="AA41" s="1707"/>
      <c r="AB41" s="1707"/>
      <c r="AC41" s="1707"/>
      <c r="AD41" s="1707"/>
      <c r="AE41" s="1707"/>
      <c r="AF41" s="1712"/>
      <c r="AG41" s="192"/>
      <c r="AH41" s="192"/>
      <c r="AI41" s="192"/>
      <c r="AJ41" s="192"/>
      <c r="AK41" s="192"/>
      <c r="AL41" s="192"/>
      <c r="AM41" s="192"/>
    </row>
    <row r="42" spans="1:40" s="181" customFormat="1" ht="14.25" customHeight="1" x14ac:dyDescent="0.2">
      <c r="B42" s="192"/>
      <c r="C42" s="192"/>
      <c r="D42" s="1614"/>
      <c r="E42" s="1704"/>
      <c r="F42" s="265" t="s">
        <v>93</v>
      </c>
      <c r="G42" s="1713" t="str">
        <f>"令和"&amp;'記載例①～④'!$AO3&amp;"年○月○日"</f>
        <v>令和7年○月○日</v>
      </c>
      <c r="H42" s="1714"/>
      <c r="I42" s="266"/>
      <c r="J42" s="1715">
        <v>183700</v>
      </c>
      <c r="K42" s="1716"/>
      <c r="L42" s="1716"/>
      <c r="M42" s="1716"/>
      <c r="N42" s="267" t="s">
        <v>75</v>
      </c>
      <c r="O42" s="1717">
        <v>84200</v>
      </c>
      <c r="P42" s="1653"/>
      <c r="Q42" s="1653"/>
      <c r="R42" s="268" t="s">
        <v>75</v>
      </c>
      <c r="S42" s="1718">
        <v>25</v>
      </c>
      <c r="T42" s="1719"/>
      <c r="U42" s="269" t="s">
        <v>94</v>
      </c>
      <c r="V42" s="1718">
        <v>3</v>
      </c>
      <c r="W42" s="1719"/>
      <c r="X42" s="270" t="s">
        <v>94</v>
      </c>
      <c r="Y42" s="1720" t="s">
        <v>209</v>
      </c>
      <c r="Z42" s="1721"/>
      <c r="AA42" s="1721"/>
      <c r="AB42" s="1721"/>
      <c r="AC42" s="1721"/>
      <c r="AD42" s="1721"/>
      <c r="AE42" s="1721"/>
      <c r="AF42" s="1722"/>
      <c r="AG42" s="192"/>
      <c r="AH42" s="192"/>
      <c r="AI42" s="192"/>
      <c r="AJ42" s="192"/>
      <c r="AK42" s="192"/>
      <c r="AL42" s="192"/>
      <c r="AM42" s="192"/>
    </row>
    <row r="43" spans="1:40" s="181" customFormat="1" ht="14.25" customHeight="1" x14ac:dyDescent="0.2">
      <c r="B43" s="192"/>
      <c r="C43" s="192"/>
      <c r="D43" s="1616"/>
      <c r="E43" s="1704"/>
      <c r="F43" s="271" t="s">
        <v>97</v>
      </c>
      <c r="G43" s="1738"/>
      <c r="H43" s="1739"/>
      <c r="I43" s="266"/>
      <c r="J43" s="1715"/>
      <c r="K43" s="1716"/>
      <c r="L43" s="1716"/>
      <c r="M43" s="1716"/>
      <c r="N43" s="272" t="s">
        <v>75</v>
      </c>
      <c r="O43" s="1715"/>
      <c r="P43" s="1716"/>
      <c r="Q43" s="1716"/>
      <c r="R43" s="266" t="s">
        <v>75</v>
      </c>
      <c r="S43" s="1725"/>
      <c r="T43" s="1726"/>
      <c r="U43" s="273" t="s">
        <v>94</v>
      </c>
      <c r="V43" s="1725"/>
      <c r="W43" s="1726"/>
      <c r="X43" s="274" t="s">
        <v>94</v>
      </c>
      <c r="Y43" s="1735"/>
      <c r="Z43" s="1736"/>
      <c r="AA43" s="1736"/>
      <c r="AB43" s="1736"/>
      <c r="AC43" s="1736"/>
      <c r="AD43" s="1736"/>
      <c r="AE43" s="1736"/>
      <c r="AF43" s="1737"/>
      <c r="AG43" s="192"/>
      <c r="AH43" s="192"/>
      <c r="AI43" s="192"/>
      <c r="AJ43" s="192"/>
      <c r="AK43" s="192"/>
      <c r="AL43" s="192"/>
      <c r="AM43" s="192"/>
    </row>
    <row r="44" spans="1:40" s="181" customFormat="1" ht="14.25" customHeight="1" x14ac:dyDescent="0.2">
      <c r="B44" s="192"/>
      <c r="C44" s="192"/>
      <c r="D44" s="1616"/>
      <c r="E44" s="1704"/>
      <c r="F44" s="271" t="s">
        <v>100</v>
      </c>
      <c r="G44" s="1738"/>
      <c r="H44" s="1739"/>
      <c r="I44" s="266"/>
      <c r="J44" s="1715"/>
      <c r="K44" s="1716"/>
      <c r="L44" s="1716"/>
      <c r="M44" s="1716"/>
      <c r="N44" s="272" t="s">
        <v>75</v>
      </c>
      <c r="O44" s="1715"/>
      <c r="P44" s="1716"/>
      <c r="Q44" s="1716"/>
      <c r="R44" s="266" t="s">
        <v>75</v>
      </c>
      <c r="S44" s="1725"/>
      <c r="T44" s="1726"/>
      <c r="U44" s="273" t="s">
        <v>94</v>
      </c>
      <c r="V44" s="1725"/>
      <c r="W44" s="1726"/>
      <c r="X44" s="274" t="s">
        <v>94</v>
      </c>
      <c r="Y44" s="1735"/>
      <c r="Z44" s="1736"/>
      <c r="AA44" s="1736"/>
      <c r="AB44" s="1736"/>
      <c r="AC44" s="1736"/>
      <c r="AD44" s="1736"/>
      <c r="AE44" s="1736"/>
      <c r="AF44" s="1737"/>
      <c r="AG44" s="192"/>
      <c r="AH44" s="192"/>
      <c r="AI44" s="192"/>
      <c r="AJ44" s="192"/>
      <c r="AK44" s="192"/>
      <c r="AL44" s="192"/>
      <c r="AM44" s="192"/>
    </row>
    <row r="45" spans="1:40" s="181" customFormat="1" ht="14.25" customHeight="1" thickBot="1" x14ac:dyDescent="0.25">
      <c r="B45" s="192"/>
      <c r="C45" s="192"/>
      <c r="D45" s="1617"/>
      <c r="E45" s="1705"/>
      <c r="F45" s="275" t="s">
        <v>101</v>
      </c>
      <c r="G45" s="1740"/>
      <c r="H45" s="1741"/>
      <c r="I45" s="276"/>
      <c r="J45" s="1729"/>
      <c r="K45" s="1730"/>
      <c r="L45" s="1730"/>
      <c r="M45" s="1730"/>
      <c r="N45" s="277" t="s">
        <v>75</v>
      </c>
      <c r="O45" s="1729"/>
      <c r="P45" s="1730"/>
      <c r="Q45" s="1730"/>
      <c r="R45" s="278" t="s">
        <v>75</v>
      </c>
      <c r="S45" s="1731"/>
      <c r="T45" s="1732"/>
      <c r="U45" s="279" t="s">
        <v>94</v>
      </c>
      <c r="V45" s="1731"/>
      <c r="W45" s="1732"/>
      <c r="X45" s="280" t="s">
        <v>94</v>
      </c>
      <c r="Y45" s="1733"/>
      <c r="Z45" s="1658"/>
      <c r="AA45" s="1658"/>
      <c r="AB45" s="1658"/>
      <c r="AC45" s="1658"/>
      <c r="AD45" s="1658"/>
      <c r="AE45" s="1658"/>
      <c r="AF45" s="1734"/>
      <c r="AG45" s="192"/>
      <c r="AH45" s="192"/>
      <c r="AI45" s="192"/>
      <c r="AJ45" s="192"/>
      <c r="AK45" s="192"/>
      <c r="AL45" s="192"/>
      <c r="AM45" s="192"/>
    </row>
    <row r="46" spans="1:40" s="181" customFormat="1" ht="14.25" customHeight="1" thickTop="1" x14ac:dyDescent="0.2">
      <c r="B46" s="192"/>
      <c r="C46" s="192"/>
      <c r="D46" s="282"/>
      <c r="E46" s="282"/>
      <c r="F46" s="282"/>
      <c r="G46" s="283"/>
      <c r="H46" s="283"/>
      <c r="I46" s="282"/>
      <c r="J46" s="284"/>
      <c r="K46" s="284"/>
      <c r="L46" s="284"/>
      <c r="M46" s="284"/>
      <c r="N46" s="285"/>
      <c r="O46" s="284"/>
      <c r="P46" s="284"/>
      <c r="Q46" s="284"/>
      <c r="R46" s="282"/>
      <c r="S46" s="286"/>
      <c r="T46" s="286"/>
      <c r="U46" s="284"/>
      <c r="V46" s="286"/>
      <c r="W46" s="286"/>
      <c r="X46" s="284"/>
      <c r="Y46" s="214"/>
      <c r="Z46" s="214"/>
      <c r="AA46" s="214"/>
      <c r="AB46" s="214"/>
      <c r="AC46" s="214"/>
      <c r="AD46" s="214"/>
      <c r="AE46" s="214"/>
      <c r="AF46" s="214"/>
      <c r="AG46" s="192"/>
      <c r="AH46" s="192"/>
      <c r="AI46" s="192"/>
      <c r="AJ46" s="192"/>
      <c r="AK46" s="192"/>
      <c r="AL46" s="192"/>
      <c r="AM46" s="192"/>
    </row>
    <row r="47" spans="1:40" s="181" customFormat="1" ht="14.25" customHeight="1" x14ac:dyDescent="0.2">
      <c r="B47" s="192"/>
      <c r="C47" s="192"/>
      <c r="E47" s="193"/>
      <c r="F47" s="193"/>
      <c r="G47" s="193"/>
      <c r="H47" s="193"/>
      <c r="I47" s="193"/>
      <c r="J47" s="193"/>
      <c r="K47" s="194"/>
      <c r="L47" s="195"/>
      <c r="M47" s="195"/>
      <c r="N47" s="195"/>
      <c r="O47" s="195"/>
      <c r="P47" s="195"/>
      <c r="Q47" s="195"/>
      <c r="R47" s="195"/>
      <c r="S47" s="195"/>
      <c r="T47" s="195"/>
      <c r="U47" s="195"/>
      <c r="V47" s="196"/>
      <c r="W47" s="196"/>
      <c r="X47" s="197"/>
      <c r="Y47" s="192"/>
      <c r="Z47" s="192"/>
      <c r="AA47" s="192"/>
      <c r="AB47" s="192"/>
      <c r="AC47" s="192"/>
      <c r="AD47" s="192"/>
      <c r="AE47" s="192"/>
      <c r="AF47" s="192"/>
      <c r="AG47" s="192"/>
      <c r="AH47" s="192"/>
      <c r="AI47" s="192"/>
      <c r="AJ47" s="192"/>
      <c r="AK47" s="192"/>
      <c r="AL47" s="192"/>
      <c r="AM47" s="192"/>
    </row>
    <row r="48" spans="1:40" ht="3" customHeight="1" x14ac:dyDescent="0.2">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row>
    <row r="49" spans="1:40" s="246" customFormat="1" ht="24.75" customHeight="1" x14ac:dyDescent="0.2">
      <c r="A49" s="255"/>
      <c r="B49" s="1701" t="s">
        <v>269</v>
      </c>
      <c r="C49" s="1701"/>
      <c r="D49" s="1701"/>
      <c r="E49" s="256" t="s">
        <v>312</v>
      </c>
      <c r="F49" s="281"/>
      <c r="G49" s="256"/>
      <c r="H49" s="256"/>
      <c r="I49" s="257"/>
      <c r="J49" s="257"/>
      <c r="K49" s="258"/>
      <c r="L49" s="259"/>
      <c r="M49" s="259"/>
      <c r="N49" s="259"/>
      <c r="O49" s="259"/>
      <c r="P49" s="259"/>
      <c r="Q49" s="259"/>
      <c r="R49" s="259"/>
      <c r="S49" s="259"/>
      <c r="T49" s="259"/>
      <c r="U49" s="259"/>
      <c r="V49" s="260"/>
      <c r="W49" s="260"/>
      <c r="X49" s="260"/>
      <c r="Y49" s="261"/>
      <c r="Z49" s="261"/>
      <c r="AA49" s="261"/>
      <c r="AB49" s="261"/>
      <c r="AC49" s="261"/>
      <c r="AD49" s="261"/>
      <c r="AE49" s="261"/>
      <c r="AF49" s="261"/>
      <c r="AG49" s="261"/>
      <c r="AH49" s="261"/>
      <c r="AI49" s="261"/>
      <c r="AJ49" s="261"/>
      <c r="AK49" s="261"/>
      <c r="AL49" s="261"/>
      <c r="AM49" s="261"/>
      <c r="AN49" s="255"/>
    </row>
    <row r="50" spans="1:40" ht="3" customHeight="1" x14ac:dyDescent="0.2">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row>
    <row r="51" spans="1:40" s="181" customFormat="1" ht="8.25" customHeight="1" x14ac:dyDescent="0.2">
      <c r="B51" s="192"/>
      <c r="C51" s="192"/>
      <c r="E51" s="193"/>
      <c r="F51" s="193"/>
      <c r="G51" s="193"/>
      <c r="H51" s="193"/>
      <c r="I51" s="193"/>
      <c r="J51" s="193"/>
      <c r="K51" s="194"/>
      <c r="L51" s="195"/>
      <c r="M51" s="195"/>
      <c r="N51" s="195"/>
      <c r="O51" s="195"/>
      <c r="P51" s="195"/>
      <c r="Q51" s="195"/>
      <c r="R51" s="195"/>
      <c r="S51" s="195"/>
      <c r="T51" s="195"/>
      <c r="U51" s="195"/>
      <c r="V51" s="196"/>
      <c r="W51" s="197"/>
      <c r="X51" s="198"/>
      <c r="Y51" s="192"/>
      <c r="Z51" s="192"/>
      <c r="AA51" s="192"/>
      <c r="AB51" s="192"/>
      <c r="AC51" s="192"/>
      <c r="AD51" s="192"/>
      <c r="AE51" s="192"/>
      <c r="AF51" s="192"/>
      <c r="AG51" s="192"/>
      <c r="AH51" s="192"/>
      <c r="AI51" s="192"/>
      <c r="AJ51" s="192"/>
      <c r="AK51" s="192"/>
      <c r="AL51" s="192"/>
      <c r="AM51" s="192"/>
    </row>
    <row r="52" spans="1:40" s="181" customFormat="1" ht="19.5" customHeight="1" x14ac:dyDescent="0.2">
      <c r="B52" s="192"/>
      <c r="C52" s="192" t="s">
        <v>309</v>
      </c>
      <c r="D52" s="193"/>
      <c r="F52" s="193"/>
      <c r="G52" s="193"/>
      <c r="H52" s="193"/>
      <c r="I52" s="193"/>
      <c r="J52" s="193"/>
      <c r="K52" s="194"/>
      <c r="L52" s="195"/>
      <c r="M52" s="195"/>
      <c r="N52" s="195"/>
      <c r="O52" s="195"/>
      <c r="P52" s="195"/>
      <c r="Q52" s="195"/>
      <c r="R52" s="195"/>
      <c r="S52" s="195"/>
      <c r="T52" s="195"/>
      <c r="U52" s="195"/>
      <c r="V52" s="196"/>
      <c r="W52" s="198"/>
      <c r="X52" s="262"/>
      <c r="Y52" s="263"/>
      <c r="Z52" s="192"/>
      <c r="AA52" s="192"/>
      <c r="AB52" s="192"/>
      <c r="AC52" s="192"/>
      <c r="AD52" s="192"/>
      <c r="AE52" s="192"/>
      <c r="AF52" s="192"/>
      <c r="AG52" s="192"/>
      <c r="AH52" s="192"/>
      <c r="AI52" s="192"/>
      <c r="AJ52" s="192"/>
      <c r="AK52" s="192"/>
      <c r="AL52" s="192"/>
      <c r="AM52" s="192"/>
    </row>
    <row r="53" spans="1:40" s="181" customFormat="1" ht="14.25" customHeight="1" x14ac:dyDescent="0.2">
      <c r="B53" s="248"/>
      <c r="C53" s="248"/>
      <c r="D53" s="193"/>
      <c r="E53" s="236"/>
      <c r="F53" s="193"/>
      <c r="G53" s="193"/>
      <c r="H53" s="193"/>
      <c r="I53" s="193"/>
      <c r="J53" s="193"/>
      <c r="K53" s="194"/>
      <c r="L53" s="195"/>
      <c r="M53" s="195"/>
      <c r="N53" s="195"/>
      <c r="O53" s="195"/>
      <c r="P53" s="195"/>
      <c r="Q53" s="195"/>
      <c r="R53" s="195"/>
      <c r="S53" s="195"/>
      <c r="T53" s="195"/>
      <c r="U53" s="195"/>
      <c r="V53" s="196"/>
      <c r="W53" s="196"/>
      <c r="X53" s="196"/>
      <c r="Y53" s="236"/>
      <c r="Z53" s="249"/>
      <c r="AA53" s="249"/>
      <c r="AB53" s="248"/>
      <c r="AC53" s="248"/>
      <c r="AD53" s="248"/>
      <c r="AE53" s="248"/>
      <c r="AF53" s="248"/>
      <c r="AG53" s="248"/>
      <c r="AH53" s="248"/>
      <c r="AI53" s="248"/>
      <c r="AJ53" s="248"/>
      <c r="AK53" s="248"/>
      <c r="AL53" s="248"/>
      <c r="AM53" s="248"/>
    </row>
    <row r="54" spans="1:40" ht="14.25" customHeight="1" x14ac:dyDescent="0.2">
      <c r="B54" s="248"/>
      <c r="C54" s="248"/>
      <c r="D54" s="193"/>
      <c r="E54" s="193"/>
      <c r="F54" s="193"/>
      <c r="G54" s="193"/>
      <c r="H54" s="193"/>
      <c r="I54" s="193"/>
      <c r="J54" s="193"/>
      <c r="K54" s="194"/>
      <c r="L54" s="195"/>
      <c r="M54" s="195"/>
      <c r="N54" s="195"/>
      <c r="O54" s="195"/>
      <c r="P54" s="195"/>
      <c r="Q54" s="195"/>
      <c r="R54" s="195"/>
      <c r="S54" s="195"/>
      <c r="T54" s="195"/>
      <c r="U54" s="195"/>
      <c r="V54" s="196"/>
      <c r="W54" s="196"/>
      <c r="X54" s="196"/>
      <c r="Y54" s="249"/>
      <c r="Z54" s="249"/>
      <c r="AA54" s="249"/>
      <c r="AB54" s="248"/>
      <c r="AC54" s="248"/>
      <c r="AD54" s="248"/>
      <c r="AE54" s="248"/>
      <c r="AF54" s="248"/>
      <c r="AG54" s="248"/>
      <c r="AH54" s="248"/>
      <c r="AI54" s="248"/>
      <c r="AJ54" s="248"/>
      <c r="AK54" s="248"/>
      <c r="AL54" s="248"/>
      <c r="AM54" s="248"/>
    </row>
    <row r="55" spans="1:40" ht="14.25" customHeight="1" x14ac:dyDescent="0.2">
      <c r="B55" s="248"/>
      <c r="C55" s="248"/>
      <c r="D55" s="193"/>
      <c r="E55" s="193"/>
      <c r="F55" s="193"/>
      <c r="G55" s="193"/>
      <c r="H55" s="193"/>
      <c r="I55" s="193"/>
      <c r="J55" s="193"/>
      <c r="K55" s="194"/>
      <c r="L55" s="195"/>
      <c r="M55" s="195"/>
      <c r="N55" s="195"/>
      <c r="O55" s="195"/>
      <c r="P55" s="195"/>
      <c r="Q55" s="195"/>
      <c r="R55" s="195"/>
      <c r="S55" s="195"/>
      <c r="T55" s="195"/>
      <c r="U55" s="195"/>
      <c r="V55" s="196"/>
      <c r="W55" s="196"/>
      <c r="X55" s="196"/>
      <c r="Y55" s="249"/>
      <c r="Z55" s="249"/>
      <c r="AA55" s="249"/>
      <c r="AB55" s="248"/>
      <c r="AC55" s="248"/>
      <c r="AD55" s="248"/>
      <c r="AE55" s="248"/>
      <c r="AF55" s="248"/>
      <c r="AG55" s="248"/>
      <c r="AH55" s="248"/>
      <c r="AI55" s="248"/>
      <c r="AJ55" s="248"/>
      <c r="AK55" s="248"/>
      <c r="AL55" s="248"/>
      <c r="AM55" s="248"/>
    </row>
    <row r="56" spans="1:40" ht="14.25" customHeight="1" x14ac:dyDescent="0.2">
      <c r="B56" s="248"/>
      <c r="C56" s="248"/>
      <c r="D56" s="193"/>
      <c r="E56" s="193"/>
      <c r="F56" s="193"/>
      <c r="G56" s="193"/>
      <c r="H56" s="193"/>
      <c r="I56" s="193"/>
      <c r="J56" s="193"/>
      <c r="K56" s="194"/>
      <c r="L56" s="195"/>
      <c r="M56" s="195"/>
      <c r="N56" s="195"/>
      <c r="O56" s="195"/>
      <c r="P56" s="195"/>
      <c r="Q56" s="195"/>
      <c r="R56" s="195"/>
      <c r="S56" s="195"/>
      <c r="T56" s="195"/>
      <c r="U56" s="195"/>
      <c r="V56" s="196"/>
      <c r="W56" s="196"/>
      <c r="X56" s="196"/>
      <c r="Y56" s="249"/>
      <c r="Z56" s="249"/>
      <c r="AA56" s="249"/>
      <c r="AB56" s="248"/>
      <c r="AC56" s="248"/>
      <c r="AD56" s="248"/>
      <c r="AE56" s="248"/>
      <c r="AF56" s="248"/>
      <c r="AG56" s="248"/>
      <c r="AH56" s="248"/>
      <c r="AI56" s="248"/>
      <c r="AJ56" s="248"/>
      <c r="AK56" s="248"/>
      <c r="AL56" s="248"/>
      <c r="AM56" s="248"/>
    </row>
    <row r="57" spans="1:40" ht="14.25" customHeight="1" x14ac:dyDescent="0.2">
      <c r="B57" s="248"/>
      <c r="C57" s="248"/>
      <c r="D57" s="193"/>
      <c r="E57" s="193"/>
      <c r="F57" s="193"/>
      <c r="G57" s="193"/>
      <c r="H57" s="193"/>
      <c r="I57" s="193"/>
      <c r="J57" s="193"/>
      <c r="K57" s="194"/>
      <c r="L57" s="195"/>
      <c r="M57" s="195"/>
      <c r="N57" s="195"/>
      <c r="O57" s="195"/>
      <c r="P57" s="195"/>
      <c r="Q57" s="195"/>
      <c r="R57" s="195"/>
      <c r="S57" s="195"/>
      <c r="T57" s="195"/>
      <c r="U57" s="195"/>
      <c r="V57" s="196"/>
      <c r="W57" s="196"/>
      <c r="X57" s="196"/>
      <c r="Y57" s="249"/>
      <c r="Z57" s="249"/>
      <c r="AA57" s="249"/>
      <c r="AB57" s="248"/>
      <c r="AC57" s="248"/>
      <c r="AD57" s="248"/>
      <c r="AE57" s="248"/>
      <c r="AF57" s="248"/>
      <c r="AG57" s="248"/>
      <c r="AH57" s="248"/>
      <c r="AI57" s="248"/>
      <c r="AJ57" s="248"/>
      <c r="AK57" s="248"/>
      <c r="AL57" s="248"/>
      <c r="AM57" s="248"/>
    </row>
    <row r="58" spans="1:40" ht="14.25" customHeight="1" x14ac:dyDescent="0.2">
      <c r="B58" s="248"/>
      <c r="C58" s="248"/>
      <c r="D58" s="193"/>
      <c r="E58" s="193"/>
      <c r="F58" s="193"/>
      <c r="G58" s="193"/>
      <c r="H58" s="193"/>
      <c r="I58" s="193"/>
      <c r="J58" s="193"/>
      <c r="K58" s="194"/>
      <c r="L58" s="195"/>
      <c r="M58" s="195"/>
      <c r="N58" s="195"/>
      <c r="O58" s="195"/>
      <c r="P58" s="195"/>
      <c r="Q58" s="195"/>
      <c r="R58" s="195"/>
      <c r="S58" s="195"/>
      <c r="T58" s="195"/>
      <c r="U58" s="195"/>
      <c r="V58" s="196"/>
      <c r="W58" s="196"/>
      <c r="X58" s="196"/>
      <c r="Y58" s="249"/>
      <c r="Z58" s="249"/>
      <c r="AA58" s="249"/>
      <c r="AB58" s="248"/>
      <c r="AC58" s="248"/>
      <c r="AD58" s="248"/>
      <c r="AE58" s="248"/>
      <c r="AF58" s="248"/>
      <c r="AG58" s="248"/>
      <c r="AH58" s="248"/>
      <c r="AI58" s="248"/>
      <c r="AJ58" s="248"/>
      <c r="AK58" s="248"/>
      <c r="AL58" s="248"/>
      <c r="AM58" s="248"/>
    </row>
    <row r="59" spans="1:40" ht="14.25" customHeight="1" x14ac:dyDescent="0.2">
      <c r="B59" s="248"/>
      <c r="C59" s="248"/>
      <c r="D59" s="193"/>
      <c r="E59" s="193"/>
      <c r="F59" s="193"/>
      <c r="G59" s="193"/>
      <c r="H59" s="193"/>
      <c r="I59" s="193"/>
      <c r="J59" s="193"/>
      <c r="K59" s="194"/>
      <c r="L59" s="195"/>
      <c r="M59" s="195"/>
      <c r="N59" s="195"/>
      <c r="O59" s="195"/>
      <c r="P59" s="195"/>
      <c r="Q59" s="195"/>
      <c r="R59" s="195"/>
      <c r="S59" s="195"/>
      <c r="T59" s="195"/>
      <c r="U59" s="195"/>
      <c r="V59" s="196"/>
      <c r="W59" s="196"/>
      <c r="X59" s="196"/>
      <c r="Y59" s="249"/>
      <c r="Z59" s="249"/>
      <c r="AA59" s="249"/>
      <c r="AB59" s="248"/>
      <c r="AC59" s="248"/>
      <c r="AD59" s="248"/>
      <c r="AE59" s="248"/>
      <c r="AF59" s="248"/>
      <c r="AG59" s="248"/>
      <c r="AH59" s="248"/>
      <c r="AI59" s="248"/>
      <c r="AJ59" s="248"/>
      <c r="AK59" s="248"/>
      <c r="AL59" s="248"/>
      <c r="AM59" s="248"/>
    </row>
    <row r="60" spans="1:40" s="181" customFormat="1" ht="14.25" customHeight="1" x14ac:dyDescent="0.2">
      <c r="B60" s="192"/>
      <c r="C60" s="192"/>
      <c r="E60" s="193"/>
      <c r="F60" s="193"/>
      <c r="G60" s="193"/>
      <c r="H60" s="193"/>
      <c r="I60" s="193"/>
      <c r="J60" s="193"/>
      <c r="K60" s="194"/>
      <c r="L60" s="195"/>
      <c r="M60" s="195"/>
      <c r="N60" s="195"/>
      <c r="O60" s="195"/>
      <c r="P60" s="195"/>
      <c r="Q60" s="195"/>
      <c r="R60" s="195"/>
      <c r="S60" s="195"/>
      <c r="T60" s="195"/>
      <c r="U60" s="195"/>
      <c r="V60" s="196"/>
      <c r="W60" s="196"/>
      <c r="X60" s="197"/>
      <c r="Y60" s="192"/>
      <c r="Z60" s="192"/>
      <c r="AA60" s="192"/>
      <c r="AB60" s="192"/>
      <c r="AC60" s="192"/>
      <c r="AD60" s="192"/>
      <c r="AE60" s="192"/>
      <c r="AF60" s="192"/>
      <c r="AG60" s="192"/>
      <c r="AH60" s="192"/>
      <c r="AI60" s="192"/>
      <c r="AJ60" s="192"/>
      <c r="AK60" s="192"/>
      <c r="AL60" s="192"/>
      <c r="AM60" s="192"/>
    </row>
    <row r="61" spans="1:40" s="181" customFormat="1" ht="14.25" customHeight="1" x14ac:dyDescent="0.2">
      <c r="B61" s="192"/>
      <c r="C61" s="192"/>
      <c r="E61" s="193"/>
      <c r="F61" s="193"/>
      <c r="G61" s="193"/>
      <c r="H61" s="193"/>
      <c r="I61" s="193"/>
      <c r="J61" s="193"/>
      <c r="K61" s="194"/>
      <c r="L61" s="195"/>
      <c r="M61" s="195"/>
      <c r="N61" s="195"/>
      <c r="O61" s="195"/>
      <c r="P61" s="195"/>
      <c r="Q61" s="195"/>
      <c r="R61" s="195"/>
      <c r="S61" s="195"/>
      <c r="T61" s="195"/>
      <c r="U61" s="195"/>
      <c r="V61" s="196"/>
      <c r="W61" s="196"/>
      <c r="X61" s="197"/>
      <c r="Y61" s="192"/>
      <c r="Z61" s="192"/>
      <c r="AA61" s="192"/>
      <c r="AB61" s="192"/>
      <c r="AC61" s="192"/>
      <c r="AD61" s="192"/>
      <c r="AE61" s="192"/>
      <c r="AF61" s="192"/>
      <c r="AG61" s="192"/>
      <c r="AH61" s="192"/>
      <c r="AI61" s="192"/>
      <c r="AJ61" s="192"/>
      <c r="AK61" s="192"/>
      <c r="AL61" s="192"/>
      <c r="AM61" s="192"/>
    </row>
    <row r="62" spans="1:40" s="181" customFormat="1" ht="14.25" customHeight="1" x14ac:dyDescent="0.2">
      <c r="B62" s="192"/>
      <c r="C62" s="192"/>
      <c r="E62" s="193"/>
      <c r="F62" s="193"/>
      <c r="G62" s="193"/>
      <c r="H62" s="193"/>
      <c r="I62" s="193"/>
      <c r="J62" s="193"/>
      <c r="K62" s="194"/>
      <c r="L62" s="195"/>
      <c r="M62" s="195"/>
      <c r="N62" s="195"/>
      <c r="O62" s="195"/>
      <c r="P62" s="195"/>
      <c r="Q62" s="195"/>
      <c r="R62" s="195"/>
      <c r="S62" s="195"/>
      <c r="T62" s="195"/>
      <c r="U62" s="195"/>
      <c r="V62" s="196"/>
      <c r="W62" s="196"/>
      <c r="X62" s="197"/>
      <c r="Y62" s="192"/>
      <c r="Z62" s="192"/>
      <c r="AA62" s="192"/>
      <c r="AB62" s="192"/>
      <c r="AC62" s="192"/>
      <c r="AD62" s="192"/>
      <c r="AE62" s="192"/>
      <c r="AF62" s="192"/>
      <c r="AG62" s="192"/>
      <c r="AH62" s="192"/>
      <c r="AI62" s="192"/>
      <c r="AJ62" s="192"/>
      <c r="AK62" s="192"/>
      <c r="AL62" s="192"/>
      <c r="AM62" s="192"/>
    </row>
    <row r="63" spans="1:40" s="181" customFormat="1" ht="14.25" customHeight="1" x14ac:dyDescent="0.2">
      <c r="B63" s="192"/>
      <c r="C63" s="192"/>
      <c r="E63" s="193"/>
      <c r="F63" s="193"/>
      <c r="G63" s="193"/>
      <c r="H63" s="193"/>
      <c r="I63" s="193"/>
      <c r="J63" s="193"/>
      <c r="K63" s="194"/>
      <c r="L63" s="195"/>
      <c r="M63" s="195"/>
      <c r="N63" s="195"/>
      <c r="O63" s="195"/>
      <c r="P63" s="195"/>
      <c r="Q63" s="195"/>
      <c r="R63" s="195"/>
      <c r="S63" s="195"/>
      <c r="T63" s="195"/>
      <c r="U63" s="195"/>
      <c r="V63" s="196"/>
      <c r="W63" s="196"/>
      <c r="X63" s="197"/>
      <c r="Y63" s="192"/>
      <c r="Z63" s="192"/>
      <c r="AA63" s="192"/>
      <c r="AB63" s="192"/>
      <c r="AC63" s="192"/>
      <c r="AD63" s="192"/>
      <c r="AE63" s="192"/>
      <c r="AF63" s="192"/>
      <c r="AG63" s="192"/>
      <c r="AH63" s="192"/>
      <c r="AI63" s="192"/>
      <c r="AJ63" s="192"/>
      <c r="AK63" s="192"/>
      <c r="AL63" s="192"/>
      <c r="AM63" s="192"/>
    </row>
    <row r="64" spans="1:40" ht="19.5" customHeight="1" x14ac:dyDescent="0.2">
      <c r="A64" s="181"/>
      <c r="B64" s="237"/>
      <c r="C64" s="236" t="s">
        <v>260</v>
      </c>
      <c r="D64" s="236"/>
      <c r="E64" s="236"/>
      <c r="F64" s="236"/>
      <c r="G64" s="236"/>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181"/>
    </row>
    <row r="65" spans="1:40" ht="4.5" customHeight="1" thickBot="1" x14ac:dyDescent="0.25">
      <c r="A65" s="181"/>
      <c r="B65" s="237"/>
      <c r="C65" s="237"/>
      <c r="D65" s="236"/>
      <c r="E65" s="236"/>
      <c r="F65" s="236"/>
      <c r="G65" s="236"/>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181"/>
    </row>
    <row r="66" spans="1:40" s="181" customFormat="1" ht="14.25" customHeight="1" thickTop="1" x14ac:dyDescent="0.2">
      <c r="B66" s="192"/>
      <c r="C66" s="192"/>
      <c r="D66" s="1702" t="s">
        <v>87</v>
      </c>
      <c r="E66" s="1703"/>
      <c r="F66" s="264"/>
      <c r="G66" s="1706" t="s">
        <v>88</v>
      </c>
      <c r="H66" s="1707"/>
      <c r="I66" s="1708"/>
      <c r="J66" s="1709" t="s">
        <v>208</v>
      </c>
      <c r="K66" s="1710"/>
      <c r="L66" s="1710"/>
      <c r="M66" s="1710"/>
      <c r="N66" s="1711"/>
      <c r="O66" s="1706" t="s">
        <v>89</v>
      </c>
      <c r="P66" s="1707"/>
      <c r="Q66" s="1707"/>
      <c r="R66" s="1708"/>
      <c r="S66" s="1709" t="s">
        <v>90</v>
      </c>
      <c r="T66" s="1710"/>
      <c r="U66" s="1710"/>
      <c r="V66" s="1709" t="s">
        <v>91</v>
      </c>
      <c r="W66" s="1710"/>
      <c r="X66" s="1711"/>
      <c r="Y66" s="1706" t="s">
        <v>92</v>
      </c>
      <c r="Z66" s="1707"/>
      <c r="AA66" s="1707"/>
      <c r="AB66" s="1707"/>
      <c r="AC66" s="1707"/>
      <c r="AD66" s="1707"/>
      <c r="AE66" s="1707"/>
      <c r="AF66" s="1712"/>
      <c r="AG66" s="192"/>
      <c r="AH66" s="192"/>
      <c r="AI66" s="192"/>
      <c r="AJ66" s="192"/>
      <c r="AK66" s="192"/>
      <c r="AL66" s="192"/>
      <c r="AM66" s="192"/>
    </row>
    <row r="67" spans="1:40" s="181" customFormat="1" ht="14.25" customHeight="1" x14ac:dyDescent="0.2">
      <c r="B67" s="192"/>
      <c r="C67" s="192"/>
      <c r="D67" s="1614"/>
      <c r="E67" s="1704"/>
      <c r="F67" s="265" t="s">
        <v>93</v>
      </c>
      <c r="G67" s="1713" t="str">
        <f>"令和"&amp;'記載例①～④'!$AO3&amp;"年○月○日"</f>
        <v>令和7年○月○日</v>
      </c>
      <c r="H67" s="1714"/>
      <c r="I67" s="266"/>
      <c r="J67" s="1715">
        <v>315800</v>
      </c>
      <c r="K67" s="1716"/>
      <c r="L67" s="1716"/>
      <c r="M67" s="1716"/>
      <c r="N67" s="267" t="s">
        <v>75</v>
      </c>
      <c r="O67" s="1717">
        <v>253700</v>
      </c>
      <c r="P67" s="1653"/>
      <c r="Q67" s="1653"/>
      <c r="R67" s="268" t="s">
        <v>75</v>
      </c>
      <c r="S67" s="1718">
        <v>15</v>
      </c>
      <c r="T67" s="1719"/>
      <c r="U67" s="269" t="s">
        <v>94</v>
      </c>
      <c r="V67" s="1718">
        <v>3</v>
      </c>
      <c r="W67" s="1719"/>
      <c r="X67" s="270" t="s">
        <v>94</v>
      </c>
      <c r="Y67" s="1720" t="s">
        <v>313</v>
      </c>
      <c r="Z67" s="1721"/>
      <c r="AA67" s="1721"/>
      <c r="AB67" s="1721"/>
      <c r="AC67" s="1721"/>
      <c r="AD67" s="1721"/>
      <c r="AE67" s="1721"/>
      <c r="AF67" s="1722"/>
      <c r="AG67" s="192"/>
      <c r="AH67" s="192"/>
      <c r="AI67" s="192"/>
      <c r="AJ67" s="192"/>
      <c r="AK67" s="192"/>
      <c r="AL67" s="192"/>
      <c r="AM67" s="192"/>
    </row>
    <row r="68" spans="1:40" s="181" customFormat="1" ht="14.25" customHeight="1" x14ac:dyDescent="0.2">
      <c r="B68" s="192"/>
      <c r="C68" s="192"/>
      <c r="D68" s="1616"/>
      <c r="E68" s="1704"/>
      <c r="F68" s="271" t="s">
        <v>97</v>
      </c>
      <c r="G68" s="1738"/>
      <c r="H68" s="1739"/>
      <c r="I68" s="266"/>
      <c r="J68" s="1715"/>
      <c r="K68" s="1716"/>
      <c r="L68" s="1716"/>
      <c r="M68" s="1716"/>
      <c r="N68" s="272" t="s">
        <v>75</v>
      </c>
      <c r="O68" s="1715"/>
      <c r="P68" s="1716"/>
      <c r="Q68" s="1716"/>
      <c r="R68" s="266" t="s">
        <v>75</v>
      </c>
      <c r="S68" s="1725"/>
      <c r="T68" s="1726"/>
      <c r="U68" s="273" t="s">
        <v>94</v>
      </c>
      <c r="V68" s="1725"/>
      <c r="W68" s="1726"/>
      <c r="X68" s="274" t="s">
        <v>94</v>
      </c>
      <c r="Y68" s="1735"/>
      <c r="Z68" s="1736"/>
      <c r="AA68" s="1736"/>
      <c r="AB68" s="1736"/>
      <c r="AC68" s="1736"/>
      <c r="AD68" s="1736"/>
      <c r="AE68" s="1736"/>
      <c r="AF68" s="1737"/>
      <c r="AG68" s="192"/>
      <c r="AH68" s="192"/>
      <c r="AI68" s="192"/>
      <c r="AJ68" s="192"/>
      <c r="AK68" s="192"/>
      <c r="AL68" s="192"/>
      <c r="AM68" s="192"/>
    </row>
    <row r="69" spans="1:40" s="181" customFormat="1" ht="14.25" customHeight="1" x14ac:dyDescent="0.2">
      <c r="B69" s="192"/>
      <c r="C69" s="192"/>
      <c r="D69" s="1616"/>
      <c r="E69" s="1704"/>
      <c r="F69" s="271" t="s">
        <v>100</v>
      </c>
      <c r="G69" s="1738"/>
      <c r="H69" s="1739"/>
      <c r="I69" s="266"/>
      <c r="J69" s="1715"/>
      <c r="K69" s="1716"/>
      <c r="L69" s="1716"/>
      <c r="M69" s="1716"/>
      <c r="N69" s="272" t="s">
        <v>75</v>
      </c>
      <c r="O69" s="1715"/>
      <c r="P69" s="1716"/>
      <c r="Q69" s="1716"/>
      <c r="R69" s="266" t="s">
        <v>75</v>
      </c>
      <c r="S69" s="1725"/>
      <c r="T69" s="1726"/>
      <c r="U69" s="273" t="s">
        <v>94</v>
      </c>
      <c r="V69" s="1725"/>
      <c r="W69" s="1726"/>
      <c r="X69" s="274" t="s">
        <v>94</v>
      </c>
      <c r="Y69" s="1735"/>
      <c r="Z69" s="1736"/>
      <c r="AA69" s="1736"/>
      <c r="AB69" s="1736"/>
      <c r="AC69" s="1736"/>
      <c r="AD69" s="1736"/>
      <c r="AE69" s="1736"/>
      <c r="AF69" s="1737"/>
      <c r="AG69" s="192"/>
      <c r="AH69" s="192"/>
      <c r="AI69" s="192"/>
      <c r="AJ69" s="192"/>
      <c r="AK69" s="192"/>
      <c r="AL69" s="192"/>
      <c r="AM69" s="192"/>
    </row>
    <row r="70" spans="1:40" s="181" customFormat="1" ht="14.25" customHeight="1" thickBot="1" x14ac:dyDescent="0.25">
      <c r="B70" s="192"/>
      <c r="C70" s="192"/>
      <c r="D70" s="1617"/>
      <c r="E70" s="1705"/>
      <c r="F70" s="275" t="s">
        <v>101</v>
      </c>
      <c r="G70" s="1740"/>
      <c r="H70" s="1741"/>
      <c r="I70" s="276"/>
      <c r="J70" s="1729"/>
      <c r="K70" s="1730"/>
      <c r="L70" s="1730"/>
      <c r="M70" s="1730"/>
      <c r="N70" s="277" t="s">
        <v>75</v>
      </c>
      <c r="O70" s="1729"/>
      <c r="P70" s="1730"/>
      <c r="Q70" s="1730"/>
      <c r="R70" s="278" t="s">
        <v>75</v>
      </c>
      <c r="S70" s="1731"/>
      <c r="T70" s="1732"/>
      <c r="U70" s="279" t="s">
        <v>94</v>
      </c>
      <c r="V70" s="1731"/>
      <c r="W70" s="1732"/>
      <c r="X70" s="280" t="s">
        <v>94</v>
      </c>
      <c r="Y70" s="1733"/>
      <c r="Z70" s="1658"/>
      <c r="AA70" s="1658"/>
      <c r="AB70" s="1658"/>
      <c r="AC70" s="1658"/>
      <c r="AD70" s="1658"/>
      <c r="AE70" s="1658"/>
      <c r="AF70" s="1734"/>
      <c r="AG70" s="192"/>
      <c r="AH70" s="192"/>
      <c r="AI70" s="192"/>
      <c r="AJ70" s="192"/>
      <c r="AK70" s="192"/>
      <c r="AL70" s="192"/>
      <c r="AM70" s="192"/>
    </row>
    <row r="71" spans="1:40" s="181" customFormat="1" ht="14.25" customHeight="1" thickTop="1" x14ac:dyDescent="0.2">
      <c r="B71" s="192"/>
      <c r="C71" s="192"/>
      <c r="E71" s="193"/>
      <c r="F71" s="193"/>
      <c r="G71" s="193"/>
      <c r="H71" s="193"/>
      <c r="I71" s="193"/>
      <c r="J71" s="193"/>
      <c r="K71" s="194"/>
      <c r="L71" s="195"/>
      <c r="M71" s="195"/>
      <c r="N71" s="195"/>
      <c r="O71" s="195"/>
      <c r="P71" s="195"/>
      <c r="Q71" s="195"/>
      <c r="R71" s="195"/>
      <c r="S71" s="195"/>
      <c r="T71" s="195"/>
      <c r="U71" s="195"/>
      <c r="V71" s="196"/>
      <c r="W71" s="196"/>
      <c r="X71" s="197"/>
      <c r="Y71" s="192"/>
      <c r="Z71" s="192"/>
      <c r="AA71" s="192"/>
      <c r="AB71" s="192"/>
      <c r="AC71" s="192"/>
      <c r="AD71" s="192"/>
      <c r="AE71" s="192"/>
      <c r="AF71" s="192"/>
      <c r="AG71" s="192"/>
      <c r="AH71" s="192"/>
      <c r="AI71" s="192"/>
      <c r="AJ71" s="192"/>
      <c r="AK71" s="192"/>
      <c r="AL71" s="192"/>
      <c r="AM71" s="192"/>
    </row>
    <row r="72" spans="1:40" x14ac:dyDescent="0.2">
      <c r="A72" s="181"/>
      <c r="B72" s="237"/>
      <c r="C72" s="237"/>
      <c r="D72" s="236"/>
      <c r="E72" s="236"/>
      <c r="F72" s="236"/>
      <c r="G72" s="236"/>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181"/>
    </row>
    <row r="73" spans="1:40" ht="3" customHeight="1" x14ac:dyDescent="0.2">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row>
    <row r="74" spans="1:40" s="246" customFormat="1" ht="24.75" customHeight="1" x14ac:dyDescent="0.2">
      <c r="A74" s="255"/>
      <c r="B74" s="1701" t="s">
        <v>280</v>
      </c>
      <c r="C74" s="1701"/>
      <c r="D74" s="1701"/>
      <c r="E74" s="256" t="s">
        <v>314</v>
      </c>
      <c r="F74" s="281"/>
      <c r="G74" s="256"/>
      <c r="H74" s="256"/>
      <c r="I74" s="257"/>
      <c r="J74" s="257"/>
      <c r="K74" s="258"/>
      <c r="L74" s="259"/>
      <c r="M74" s="259"/>
      <c r="N74" s="259"/>
      <c r="O74" s="259"/>
      <c r="P74" s="259"/>
      <c r="Q74" s="259"/>
      <c r="R74" s="259"/>
      <c r="S74" s="259"/>
      <c r="T74" s="259"/>
      <c r="U74" s="259"/>
      <c r="V74" s="260"/>
      <c r="W74" s="260"/>
      <c r="X74" s="260"/>
      <c r="Y74" s="261"/>
      <c r="Z74" s="261"/>
      <c r="AA74" s="261"/>
      <c r="AB74" s="261"/>
      <c r="AC74" s="261"/>
      <c r="AD74" s="261"/>
      <c r="AE74" s="261"/>
      <c r="AF74" s="261"/>
      <c r="AG74" s="261"/>
      <c r="AH74" s="261"/>
      <c r="AI74" s="261"/>
      <c r="AJ74" s="261"/>
      <c r="AK74" s="261"/>
      <c r="AL74" s="261"/>
      <c r="AM74" s="261"/>
      <c r="AN74" s="255"/>
    </row>
    <row r="75" spans="1:40" ht="3" customHeight="1" x14ac:dyDescent="0.2">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row>
    <row r="76" spans="1:40" s="181" customFormat="1" ht="8.25" customHeight="1" x14ac:dyDescent="0.2">
      <c r="B76" s="192"/>
      <c r="C76" s="192"/>
      <c r="E76" s="193"/>
      <c r="F76" s="193"/>
      <c r="G76" s="193"/>
      <c r="H76" s="193"/>
      <c r="I76" s="193"/>
      <c r="J76" s="193"/>
      <c r="K76" s="194"/>
      <c r="L76" s="195"/>
      <c r="M76" s="195"/>
      <c r="N76" s="195"/>
      <c r="O76" s="195"/>
      <c r="P76" s="195"/>
      <c r="Q76" s="195"/>
      <c r="R76" s="195"/>
      <c r="S76" s="195"/>
      <c r="T76" s="195"/>
      <c r="U76" s="195"/>
      <c r="V76" s="196"/>
      <c r="W76" s="197"/>
      <c r="X76" s="198"/>
      <c r="Y76" s="192"/>
      <c r="Z76" s="192"/>
      <c r="AA76" s="192"/>
      <c r="AB76" s="192"/>
      <c r="AC76" s="192"/>
      <c r="AD76" s="192"/>
      <c r="AE76" s="192"/>
      <c r="AF76" s="192"/>
      <c r="AG76" s="192"/>
      <c r="AH76" s="192"/>
      <c r="AI76" s="192"/>
      <c r="AJ76" s="192"/>
      <c r="AK76" s="192"/>
      <c r="AL76" s="192"/>
      <c r="AM76" s="192"/>
    </row>
    <row r="77" spans="1:40" s="181" customFormat="1" ht="19.5" customHeight="1" x14ac:dyDescent="0.2">
      <c r="B77" s="192"/>
      <c r="C77" s="192" t="s">
        <v>309</v>
      </c>
      <c r="D77" s="193"/>
      <c r="F77" s="193"/>
      <c r="G77" s="193"/>
      <c r="H77" s="193"/>
      <c r="I77" s="193"/>
      <c r="J77" s="193"/>
      <c r="K77" s="194"/>
      <c r="L77" s="195"/>
      <c r="M77" s="195"/>
      <c r="N77" s="195"/>
      <c r="O77" s="195"/>
      <c r="P77" s="195"/>
      <c r="Q77" s="195"/>
      <c r="R77" s="195"/>
      <c r="S77" s="195"/>
      <c r="T77" s="195"/>
      <c r="U77" s="195"/>
      <c r="V77" s="196"/>
      <c r="W77" s="198"/>
      <c r="X77" s="262"/>
      <c r="Y77" s="263"/>
      <c r="Z77" s="192"/>
      <c r="AA77" s="192"/>
      <c r="AB77" s="192"/>
      <c r="AC77" s="192"/>
      <c r="AD77" s="192"/>
      <c r="AE77" s="192"/>
      <c r="AF77" s="192"/>
      <c r="AG77" s="192"/>
      <c r="AH77" s="192"/>
      <c r="AI77" s="192"/>
      <c r="AJ77" s="192"/>
      <c r="AK77" s="192"/>
      <c r="AL77" s="192"/>
      <c r="AM77" s="192"/>
    </row>
    <row r="78" spans="1:40" ht="14.25" customHeight="1" x14ac:dyDescent="0.2">
      <c r="B78" s="248"/>
      <c r="C78" s="248"/>
      <c r="D78" s="193"/>
      <c r="E78" s="193"/>
      <c r="F78" s="193"/>
      <c r="G78" s="193"/>
      <c r="H78" s="193"/>
      <c r="I78" s="193"/>
      <c r="J78" s="193"/>
      <c r="K78" s="194"/>
      <c r="L78" s="195"/>
      <c r="M78" s="195"/>
      <c r="N78" s="195"/>
      <c r="O78" s="195"/>
      <c r="P78" s="195"/>
      <c r="Q78" s="195"/>
      <c r="R78" s="195"/>
      <c r="S78" s="195"/>
      <c r="T78" s="195"/>
      <c r="U78" s="195"/>
      <c r="V78" s="196"/>
      <c r="W78" s="196"/>
      <c r="X78" s="196"/>
      <c r="Y78" s="249"/>
      <c r="Z78" s="249"/>
      <c r="AA78" s="249"/>
      <c r="AB78" s="248"/>
      <c r="AC78" s="248"/>
      <c r="AD78" s="248"/>
      <c r="AE78" s="248"/>
      <c r="AF78" s="248"/>
      <c r="AG78" s="248"/>
      <c r="AH78" s="248"/>
      <c r="AI78" s="248"/>
      <c r="AK78" s="248"/>
      <c r="AL78" s="248"/>
      <c r="AM78" s="248"/>
    </row>
    <row r="79" spans="1:40" ht="14.25" customHeight="1" x14ac:dyDescent="0.2">
      <c r="B79" s="248"/>
      <c r="C79" s="248"/>
      <c r="D79" s="193"/>
      <c r="E79" s="193"/>
      <c r="F79" s="193"/>
      <c r="G79" s="193"/>
      <c r="H79" s="193"/>
      <c r="I79" s="193"/>
      <c r="J79" s="193"/>
      <c r="K79" s="194"/>
      <c r="L79" s="195"/>
      <c r="M79" s="195"/>
      <c r="N79" s="195"/>
      <c r="O79" s="195"/>
      <c r="P79" s="195"/>
      <c r="Q79" s="195"/>
      <c r="R79" s="195"/>
      <c r="S79" s="195"/>
      <c r="T79" s="195"/>
      <c r="U79" s="195"/>
      <c r="V79" s="196"/>
      <c r="W79" s="196"/>
      <c r="X79" s="196"/>
      <c r="Y79" s="249"/>
      <c r="Z79" s="249"/>
      <c r="AA79" s="249"/>
      <c r="AB79" s="248"/>
      <c r="AC79" s="248"/>
      <c r="AD79" s="248"/>
      <c r="AE79" s="248"/>
      <c r="AF79" s="248"/>
      <c r="AG79" s="248"/>
      <c r="AH79" s="248"/>
      <c r="AI79" s="248"/>
      <c r="AK79" s="248"/>
      <c r="AL79" s="248"/>
      <c r="AM79" s="248"/>
    </row>
    <row r="80" spans="1:40" ht="14.25" customHeight="1" x14ac:dyDescent="0.2">
      <c r="B80" s="248"/>
      <c r="C80" s="248"/>
      <c r="D80" s="193"/>
      <c r="E80" s="193"/>
      <c r="F80" s="193"/>
      <c r="G80" s="193"/>
      <c r="H80" s="193"/>
      <c r="I80" s="193"/>
      <c r="J80" s="193"/>
      <c r="K80" s="194"/>
      <c r="L80" s="195"/>
      <c r="M80" s="195"/>
      <c r="N80" s="195"/>
      <c r="O80" s="195"/>
      <c r="P80" s="195"/>
      <c r="Q80" s="195"/>
      <c r="R80" s="195"/>
      <c r="S80" s="195"/>
      <c r="T80" s="195"/>
      <c r="U80" s="195"/>
      <c r="V80" s="196"/>
      <c r="W80" s="196"/>
      <c r="X80" s="196"/>
      <c r="Y80" s="249"/>
      <c r="Z80" s="249"/>
      <c r="AA80" s="249"/>
      <c r="AB80" s="248"/>
      <c r="AC80" s="248"/>
      <c r="AD80" s="248"/>
      <c r="AE80" s="248"/>
      <c r="AF80" s="248"/>
      <c r="AG80" s="248"/>
      <c r="AH80" s="248"/>
      <c r="AI80" s="248"/>
      <c r="AK80" s="248"/>
      <c r="AL80" s="248"/>
      <c r="AM80" s="248"/>
    </row>
    <row r="81" spans="1:40" ht="14.25" customHeight="1" x14ac:dyDescent="0.2">
      <c r="B81" s="248"/>
      <c r="C81" s="248"/>
      <c r="D81" s="193"/>
      <c r="E81" s="193"/>
      <c r="F81" s="193"/>
      <c r="G81" s="193"/>
      <c r="H81" s="193"/>
      <c r="I81" s="193"/>
      <c r="J81" s="193"/>
      <c r="K81" s="194"/>
      <c r="L81" s="195"/>
      <c r="M81" s="195"/>
      <c r="N81" s="195"/>
      <c r="O81" s="195"/>
      <c r="P81" s="195"/>
      <c r="Q81" s="195"/>
      <c r="R81" s="195"/>
      <c r="S81" s="195"/>
      <c r="T81" s="195"/>
      <c r="U81" s="195"/>
      <c r="V81" s="196"/>
      <c r="W81" s="196"/>
      <c r="X81" s="196"/>
      <c r="Y81" s="249"/>
      <c r="Z81" s="249"/>
      <c r="AA81" s="249"/>
      <c r="AB81" s="248"/>
      <c r="AC81" s="248"/>
      <c r="AD81" s="248"/>
      <c r="AE81" s="248"/>
      <c r="AF81" s="248"/>
      <c r="AG81" s="248"/>
      <c r="AH81" s="248"/>
      <c r="AI81" s="248"/>
      <c r="AK81" s="248"/>
      <c r="AL81" s="248"/>
      <c r="AM81" s="248"/>
    </row>
    <row r="82" spans="1:40" ht="14.25" customHeight="1" x14ac:dyDescent="0.2">
      <c r="B82" s="248"/>
      <c r="C82" s="248"/>
      <c r="D82" s="193"/>
      <c r="E82" s="193"/>
      <c r="F82" s="193"/>
      <c r="G82" s="193"/>
      <c r="H82" s="193"/>
      <c r="I82" s="193"/>
      <c r="J82" s="193"/>
      <c r="K82" s="194"/>
      <c r="L82" s="195"/>
      <c r="M82" s="195"/>
      <c r="N82" s="195"/>
      <c r="O82" s="195"/>
      <c r="P82" s="195"/>
      <c r="Q82" s="195"/>
      <c r="R82" s="195"/>
      <c r="S82" s="195"/>
      <c r="T82" s="195"/>
      <c r="U82" s="195"/>
      <c r="V82" s="196"/>
      <c r="W82" s="196"/>
      <c r="X82" s="196"/>
      <c r="Y82" s="249"/>
      <c r="Z82" s="249"/>
      <c r="AA82" s="249"/>
      <c r="AB82" s="248"/>
      <c r="AC82" s="248"/>
      <c r="AD82" s="248"/>
      <c r="AE82" s="248"/>
      <c r="AF82" s="248"/>
      <c r="AG82" s="248"/>
      <c r="AH82" s="248"/>
      <c r="AI82" s="248"/>
      <c r="AK82" s="248"/>
      <c r="AL82" s="248"/>
      <c r="AM82" s="248"/>
    </row>
    <row r="83" spans="1:40" ht="14.25" customHeight="1" x14ac:dyDescent="0.2">
      <c r="B83" s="248"/>
      <c r="C83" s="248"/>
      <c r="D83" s="193"/>
      <c r="E83" s="193"/>
      <c r="F83" s="193"/>
      <c r="G83" s="193"/>
      <c r="H83" s="193"/>
      <c r="I83" s="193"/>
      <c r="J83" s="193"/>
      <c r="K83" s="194"/>
      <c r="L83" s="195"/>
      <c r="M83" s="195"/>
      <c r="N83" s="195"/>
      <c r="O83" s="195"/>
      <c r="P83" s="195"/>
      <c r="Q83" s="195"/>
      <c r="R83" s="195"/>
      <c r="S83" s="195"/>
      <c r="T83" s="195"/>
      <c r="U83" s="195"/>
      <c r="V83" s="196"/>
      <c r="W83" s="196"/>
      <c r="X83" s="196"/>
      <c r="Y83" s="249"/>
      <c r="Z83" s="249"/>
      <c r="AA83" s="249"/>
      <c r="AB83" s="248"/>
      <c r="AC83" s="248"/>
      <c r="AD83" s="248"/>
      <c r="AE83" s="248"/>
      <c r="AF83" s="248"/>
      <c r="AG83" s="248"/>
      <c r="AH83" s="248"/>
      <c r="AI83" s="248"/>
      <c r="AK83" s="248"/>
      <c r="AL83" s="248"/>
      <c r="AM83" s="248"/>
    </row>
    <row r="84" spans="1:40" ht="14.25" customHeight="1" x14ac:dyDescent="0.2">
      <c r="B84" s="248"/>
      <c r="C84" s="248"/>
      <c r="D84" s="193"/>
      <c r="E84" s="193"/>
      <c r="F84" s="193"/>
      <c r="G84" s="193"/>
      <c r="H84" s="193"/>
      <c r="I84" s="193"/>
      <c r="J84" s="193"/>
      <c r="K84" s="194"/>
      <c r="L84" s="195"/>
      <c r="M84" s="195"/>
      <c r="N84" s="195"/>
      <c r="O84" s="195"/>
      <c r="P84" s="195"/>
      <c r="Q84" s="195"/>
      <c r="R84" s="195"/>
      <c r="S84" s="195"/>
      <c r="T84" s="195"/>
      <c r="U84" s="195"/>
      <c r="V84" s="196"/>
      <c r="W84" s="196"/>
      <c r="X84" s="196"/>
      <c r="Y84" s="195"/>
      <c r="Z84" s="287"/>
      <c r="AA84" s="249"/>
      <c r="AB84" s="248"/>
      <c r="AC84" s="248"/>
      <c r="AD84" s="248"/>
      <c r="AE84" s="248"/>
      <c r="AF84" s="248"/>
      <c r="AG84" s="248"/>
      <c r="AH84" s="248"/>
      <c r="AI84" s="248"/>
      <c r="AJ84" s="248"/>
      <c r="AK84" s="248"/>
      <c r="AL84" s="248"/>
      <c r="AM84" s="248"/>
    </row>
    <row r="85" spans="1:40" ht="14.25" customHeight="1" x14ac:dyDescent="0.2">
      <c r="B85" s="248"/>
      <c r="C85" s="248"/>
      <c r="D85" s="193"/>
      <c r="E85" s="193"/>
      <c r="F85" s="193"/>
      <c r="G85" s="193"/>
      <c r="H85" s="193"/>
      <c r="I85" s="193"/>
      <c r="J85" s="193"/>
      <c r="K85" s="194"/>
      <c r="L85" s="195"/>
      <c r="M85" s="195"/>
      <c r="N85" s="195"/>
      <c r="O85" s="195"/>
      <c r="P85" s="195"/>
      <c r="Q85" s="195"/>
      <c r="R85" s="195"/>
      <c r="S85" s="195"/>
      <c r="T85" s="195"/>
      <c r="U85" s="195"/>
      <c r="V85" s="196"/>
      <c r="W85" s="196"/>
      <c r="X85" s="196"/>
      <c r="Y85" s="249"/>
      <c r="Z85" s="249"/>
      <c r="AA85" s="249"/>
      <c r="AB85" s="248"/>
      <c r="AC85" s="248"/>
      <c r="AD85" s="248"/>
      <c r="AE85" s="248"/>
      <c r="AF85" s="248"/>
      <c r="AG85" s="248"/>
      <c r="AH85" s="248"/>
      <c r="AI85" s="248"/>
      <c r="AJ85" s="248"/>
      <c r="AK85" s="248"/>
      <c r="AL85" s="248"/>
      <c r="AM85" s="248"/>
    </row>
    <row r="86" spans="1:40" ht="14.25" customHeight="1" x14ac:dyDescent="0.2">
      <c r="B86" s="248"/>
      <c r="C86" s="248"/>
      <c r="D86" s="193"/>
      <c r="E86" s="193"/>
      <c r="F86" s="193"/>
      <c r="G86" s="193"/>
      <c r="H86" s="193"/>
      <c r="I86" s="193"/>
      <c r="J86" s="193"/>
      <c r="K86" s="194"/>
      <c r="L86" s="195"/>
      <c r="M86" s="195"/>
      <c r="N86" s="195"/>
      <c r="O86" s="195"/>
      <c r="P86" s="195"/>
      <c r="Q86" s="195"/>
      <c r="R86" s="195"/>
      <c r="S86" s="195"/>
      <c r="T86" s="195"/>
      <c r="U86" s="195"/>
      <c r="V86" s="196"/>
      <c r="W86" s="196"/>
      <c r="X86" s="196"/>
      <c r="Y86" s="249"/>
      <c r="Z86" s="249"/>
      <c r="AA86" s="249"/>
      <c r="AB86" s="248"/>
      <c r="AC86" s="248"/>
      <c r="AD86" s="248"/>
      <c r="AE86" s="248"/>
      <c r="AF86" s="248"/>
      <c r="AG86" s="248"/>
      <c r="AH86" s="248"/>
      <c r="AI86" s="248"/>
      <c r="AJ86" s="248"/>
      <c r="AK86" s="248"/>
      <c r="AL86" s="248"/>
      <c r="AM86" s="248"/>
    </row>
    <row r="87" spans="1:40" ht="14.25" customHeight="1" x14ac:dyDescent="0.2">
      <c r="B87" s="248"/>
      <c r="C87" s="248"/>
      <c r="D87" s="193"/>
      <c r="E87" s="193"/>
      <c r="F87" s="193"/>
      <c r="G87" s="193"/>
      <c r="H87" s="193"/>
      <c r="I87" s="193"/>
      <c r="J87" s="193"/>
      <c r="K87" s="194"/>
      <c r="L87" s="195"/>
      <c r="M87" s="195"/>
      <c r="N87" s="195"/>
      <c r="O87" s="195"/>
      <c r="P87" s="195"/>
      <c r="Q87" s="195"/>
      <c r="R87" s="195"/>
      <c r="S87" s="195"/>
      <c r="T87" s="195"/>
      <c r="U87" s="195"/>
      <c r="V87" s="196"/>
      <c r="W87" s="196"/>
      <c r="X87" s="196"/>
      <c r="Y87" s="249"/>
      <c r="Z87" s="249"/>
      <c r="AA87" s="249"/>
      <c r="AB87" s="248"/>
      <c r="AC87" s="248"/>
      <c r="AD87" s="248"/>
      <c r="AE87" s="248"/>
      <c r="AF87" s="248"/>
      <c r="AG87" s="248"/>
      <c r="AH87" s="248"/>
      <c r="AI87" s="248"/>
      <c r="AJ87" s="248"/>
      <c r="AK87" s="248"/>
      <c r="AL87" s="248"/>
      <c r="AM87" s="248"/>
    </row>
    <row r="88" spans="1:40" ht="19.5" customHeight="1" x14ac:dyDescent="0.2">
      <c r="A88" s="181"/>
      <c r="B88" s="237"/>
      <c r="C88" s="236" t="s">
        <v>260</v>
      </c>
      <c r="D88" s="236"/>
      <c r="E88" s="236"/>
      <c r="F88" s="236"/>
      <c r="G88" s="236"/>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181"/>
    </row>
    <row r="89" spans="1:40" ht="4.5" customHeight="1" thickBot="1" x14ac:dyDescent="0.25">
      <c r="A89" s="181"/>
      <c r="B89" s="237"/>
      <c r="C89" s="237"/>
      <c r="D89" s="236"/>
      <c r="E89" s="236"/>
      <c r="F89" s="236"/>
      <c r="G89" s="236"/>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181"/>
    </row>
    <row r="90" spans="1:40" s="181" customFormat="1" ht="14.25" customHeight="1" thickTop="1" x14ac:dyDescent="0.2">
      <c r="B90" s="192"/>
      <c r="C90" s="192"/>
      <c r="D90" s="1702" t="s">
        <v>87</v>
      </c>
      <c r="E90" s="1703"/>
      <c r="F90" s="264"/>
      <c r="G90" s="1706" t="s">
        <v>88</v>
      </c>
      <c r="H90" s="1707"/>
      <c r="I90" s="1708"/>
      <c r="J90" s="1709" t="s">
        <v>208</v>
      </c>
      <c r="K90" s="1710"/>
      <c r="L90" s="1710"/>
      <c r="M90" s="1710"/>
      <c r="N90" s="1711"/>
      <c r="O90" s="1706" t="s">
        <v>89</v>
      </c>
      <c r="P90" s="1707"/>
      <c r="Q90" s="1707"/>
      <c r="R90" s="1708"/>
      <c r="S90" s="1709" t="s">
        <v>90</v>
      </c>
      <c r="T90" s="1710"/>
      <c r="U90" s="1710"/>
      <c r="V90" s="1709" t="s">
        <v>91</v>
      </c>
      <c r="W90" s="1710"/>
      <c r="X90" s="1711"/>
      <c r="Y90" s="1706" t="s">
        <v>92</v>
      </c>
      <c r="Z90" s="1707"/>
      <c r="AA90" s="1707"/>
      <c r="AB90" s="1707"/>
      <c r="AC90" s="1707"/>
      <c r="AD90" s="1707"/>
      <c r="AE90" s="1707"/>
      <c r="AF90" s="1712"/>
      <c r="AG90" s="192"/>
      <c r="AH90" s="192"/>
      <c r="AI90" s="192"/>
      <c r="AJ90" s="192"/>
      <c r="AK90" s="192"/>
      <c r="AL90" s="192"/>
      <c r="AM90" s="192"/>
    </row>
    <row r="91" spans="1:40" s="181" customFormat="1" ht="14.25" customHeight="1" x14ac:dyDescent="0.2">
      <c r="B91" s="192"/>
      <c r="C91" s="192"/>
      <c r="D91" s="1614"/>
      <c r="E91" s="1704"/>
      <c r="F91" s="265" t="s">
        <v>93</v>
      </c>
      <c r="G91" s="1713" t="str">
        <f>"令和"&amp;'記載例①～④'!$AO3&amp;"年○月○日"</f>
        <v>令和7年○月○日</v>
      </c>
      <c r="H91" s="1714"/>
      <c r="I91" s="266"/>
      <c r="J91" s="1715">
        <v>2000000</v>
      </c>
      <c r="K91" s="1716"/>
      <c r="L91" s="1716"/>
      <c r="M91" s="1716"/>
      <c r="N91" s="267" t="s">
        <v>75</v>
      </c>
      <c r="O91" s="1717">
        <v>1700000</v>
      </c>
      <c r="P91" s="1653"/>
      <c r="Q91" s="1653"/>
      <c r="R91" s="268" t="s">
        <v>75</v>
      </c>
      <c r="S91" s="1718">
        <v>40</v>
      </c>
      <c r="T91" s="1719"/>
      <c r="U91" s="269" t="s">
        <v>94</v>
      </c>
      <c r="V91" s="1718">
        <v>5</v>
      </c>
      <c r="W91" s="1719"/>
      <c r="X91" s="270" t="s">
        <v>94</v>
      </c>
      <c r="Y91" s="1720" t="s">
        <v>209</v>
      </c>
      <c r="Z91" s="1721"/>
      <c r="AA91" s="1721"/>
      <c r="AB91" s="1721"/>
      <c r="AC91" s="1721"/>
      <c r="AD91" s="1721"/>
      <c r="AE91" s="1721"/>
      <c r="AF91" s="1722"/>
      <c r="AG91" s="192"/>
      <c r="AH91" s="192"/>
      <c r="AI91" s="192"/>
      <c r="AJ91" s="192"/>
      <c r="AK91" s="192"/>
      <c r="AL91" s="192"/>
      <c r="AM91" s="192"/>
    </row>
    <row r="92" spans="1:40" s="181" customFormat="1" ht="14.25" customHeight="1" x14ac:dyDescent="0.2">
      <c r="B92" s="192"/>
      <c r="C92" s="192"/>
      <c r="D92" s="1616"/>
      <c r="E92" s="1704"/>
      <c r="F92" s="271" t="s">
        <v>97</v>
      </c>
      <c r="G92" s="1723" t="str">
        <f>"令和"&amp;'記載例①～④'!$AO3+1&amp;"年△月△日"</f>
        <v>令和8年△月△日</v>
      </c>
      <c r="H92" s="1724"/>
      <c r="I92" s="266" t="s">
        <v>310</v>
      </c>
      <c r="J92" s="1715">
        <v>200000</v>
      </c>
      <c r="K92" s="1716"/>
      <c r="L92" s="1716"/>
      <c r="M92" s="1716"/>
      <c r="N92" s="272" t="s">
        <v>75</v>
      </c>
      <c r="O92" s="1715">
        <v>200000</v>
      </c>
      <c r="P92" s="1716"/>
      <c r="Q92" s="1716"/>
      <c r="R92" s="266" t="s">
        <v>75</v>
      </c>
      <c r="S92" s="1725">
        <v>40</v>
      </c>
      <c r="T92" s="1726"/>
      <c r="U92" s="273" t="s">
        <v>94</v>
      </c>
      <c r="V92" s="1725">
        <v>5</v>
      </c>
      <c r="W92" s="1726"/>
      <c r="X92" s="274" t="s">
        <v>94</v>
      </c>
      <c r="Y92" s="1735" t="s">
        <v>210</v>
      </c>
      <c r="Z92" s="1736"/>
      <c r="AA92" s="1736"/>
      <c r="AB92" s="1736"/>
      <c r="AC92" s="1736"/>
      <c r="AD92" s="1736"/>
      <c r="AE92" s="1736"/>
      <c r="AF92" s="1737"/>
      <c r="AG92" s="192"/>
      <c r="AH92" s="192"/>
      <c r="AI92" s="192"/>
      <c r="AJ92" s="192"/>
      <c r="AK92" s="192"/>
      <c r="AL92" s="192"/>
      <c r="AM92" s="192"/>
    </row>
    <row r="93" spans="1:40" s="181" customFormat="1" ht="14.25" customHeight="1" x14ac:dyDescent="0.2">
      <c r="B93" s="192"/>
      <c r="C93" s="192"/>
      <c r="D93" s="1616"/>
      <c r="E93" s="1704"/>
      <c r="F93" s="271" t="s">
        <v>100</v>
      </c>
      <c r="G93" s="1723"/>
      <c r="H93" s="1724"/>
      <c r="I93" s="266"/>
      <c r="J93" s="1715"/>
      <c r="K93" s="1716"/>
      <c r="L93" s="1716"/>
      <c r="M93" s="1716"/>
      <c r="N93" s="272" t="s">
        <v>75</v>
      </c>
      <c r="O93" s="1715"/>
      <c r="P93" s="1716"/>
      <c r="Q93" s="1716"/>
      <c r="R93" s="266" t="s">
        <v>75</v>
      </c>
      <c r="S93" s="1725"/>
      <c r="T93" s="1726"/>
      <c r="U93" s="273" t="s">
        <v>94</v>
      </c>
      <c r="V93" s="1725"/>
      <c r="W93" s="1726"/>
      <c r="X93" s="274" t="s">
        <v>94</v>
      </c>
      <c r="Y93" s="1735"/>
      <c r="Z93" s="1736"/>
      <c r="AA93" s="1736"/>
      <c r="AB93" s="1736"/>
      <c r="AC93" s="1736"/>
      <c r="AD93" s="1736"/>
      <c r="AE93" s="1736"/>
      <c r="AF93" s="1737"/>
      <c r="AG93" s="192"/>
      <c r="AH93" s="192"/>
      <c r="AI93" s="192"/>
      <c r="AJ93" s="192"/>
      <c r="AK93" s="192"/>
      <c r="AL93" s="192"/>
      <c r="AM93" s="192"/>
    </row>
    <row r="94" spans="1:40" s="181" customFormat="1" ht="14.25" customHeight="1" thickBot="1" x14ac:dyDescent="0.25">
      <c r="B94" s="192"/>
      <c r="C94" s="192"/>
      <c r="D94" s="1617"/>
      <c r="E94" s="1705"/>
      <c r="F94" s="275" t="s">
        <v>101</v>
      </c>
      <c r="G94" s="1727"/>
      <c r="H94" s="1728"/>
      <c r="I94" s="276"/>
      <c r="J94" s="1729"/>
      <c r="K94" s="1730"/>
      <c r="L94" s="1730"/>
      <c r="M94" s="1730"/>
      <c r="N94" s="277" t="s">
        <v>75</v>
      </c>
      <c r="O94" s="1729"/>
      <c r="P94" s="1730"/>
      <c r="Q94" s="1730"/>
      <c r="R94" s="278" t="s">
        <v>75</v>
      </c>
      <c r="S94" s="1731"/>
      <c r="T94" s="1732"/>
      <c r="U94" s="279" t="s">
        <v>94</v>
      </c>
      <c r="V94" s="1731"/>
      <c r="W94" s="1732"/>
      <c r="X94" s="280" t="s">
        <v>94</v>
      </c>
      <c r="Y94" s="1733"/>
      <c r="Z94" s="1658"/>
      <c r="AA94" s="1658"/>
      <c r="AB94" s="1658"/>
      <c r="AC94" s="1658"/>
      <c r="AD94" s="1658"/>
      <c r="AE94" s="1658"/>
      <c r="AF94" s="1734"/>
      <c r="AG94" s="192"/>
      <c r="AH94" s="192"/>
      <c r="AI94" s="192"/>
      <c r="AJ94" s="192"/>
      <c r="AK94" s="192"/>
      <c r="AL94" s="192"/>
      <c r="AM94" s="192"/>
    </row>
    <row r="95" spans="1:40" s="181" customFormat="1" ht="3.75" customHeight="1" thickTop="1" x14ac:dyDescent="0.2">
      <c r="B95" s="192"/>
      <c r="C95" s="192"/>
      <c r="E95" s="193"/>
      <c r="F95" s="193"/>
      <c r="G95" s="193"/>
      <c r="H95" s="193"/>
      <c r="I95" s="193"/>
      <c r="J95" s="193"/>
      <c r="K95" s="194"/>
      <c r="L95" s="195"/>
      <c r="M95" s="195"/>
      <c r="N95" s="195"/>
      <c r="O95" s="195"/>
      <c r="P95" s="195"/>
      <c r="Q95" s="195"/>
      <c r="R95" s="195"/>
      <c r="S95" s="195"/>
      <c r="T95" s="195"/>
      <c r="U95" s="195"/>
      <c r="V95" s="196"/>
      <c r="W95" s="196"/>
      <c r="X95" s="197"/>
      <c r="Y95" s="192"/>
      <c r="Z95" s="192"/>
      <c r="AA95" s="192"/>
      <c r="AB95" s="192"/>
      <c r="AC95" s="192"/>
      <c r="AD95" s="192"/>
      <c r="AE95" s="192"/>
      <c r="AF95" s="192"/>
      <c r="AG95" s="192"/>
      <c r="AH95" s="192"/>
      <c r="AI95" s="192"/>
      <c r="AJ95" s="192"/>
      <c r="AK95" s="192"/>
      <c r="AL95" s="192"/>
      <c r="AM95" s="192"/>
    </row>
    <row r="96" spans="1:40" x14ac:dyDescent="0.2">
      <c r="A96" s="181"/>
      <c r="B96" s="237"/>
      <c r="C96" s="237"/>
      <c r="D96" s="236"/>
      <c r="E96" s="236"/>
      <c r="F96" s="236"/>
      <c r="G96" s="236"/>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181"/>
    </row>
    <row r="97" spans="1:40" ht="3" customHeight="1" x14ac:dyDescent="0.2">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row>
    <row r="98" spans="1:40" s="246" customFormat="1" ht="24.75" customHeight="1" x14ac:dyDescent="0.2">
      <c r="A98" s="255"/>
      <c r="B98" s="1701" t="s">
        <v>287</v>
      </c>
      <c r="C98" s="1701"/>
      <c r="D98" s="1701"/>
      <c r="E98" s="256" t="s">
        <v>315</v>
      </c>
      <c r="F98" s="281"/>
      <c r="G98" s="256"/>
      <c r="H98" s="256"/>
      <c r="I98" s="257"/>
      <c r="J98" s="257"/>
      <c r="K98" s="258"/>
      <c r="L98" s="259"/>
      <c r="M98" s="259"/>
      <c r="N98" s="259"/>
      <c r="O98" s="259"/>
      <c r="P98" s="259"/>
      <c r="Q98" s="259"/>
      <c r="R98" s="259"/>
      <c r="S98" s="259"/>
      <c r="T98" s="259"/>
      <c r="U98" s="259"/>
      <c r="V98" s="260"/>
      <c r="W98" s="260"/>
      <c r="X98" s="260"/>
      <c r="Y98" s="261"/>
      <c r="Z98" s="261"/>
      <c r="AA98" s="261"/>
      <c r="AB98" s="261"/>
      <c r="AC98" s="261"/>
      <c r="AD98" s="261"/>
      <c r="AE98" s="261"/>
      <c r="AF98" s="261"/>
      <c r="AG98" s="261"/>
      <c r="AH98" s="261"/>
      <c r="AI98" s="261"/>
      <c r="AJ98" s="261"/>
      <c r="AK98" s="261"/>
      <c r="AL98" s="261"/>
      <c r="AM98" s="261"/>
      <c r="AN98" s="255"/>
    </row>
    <row r="99" spans="1:40" ht="3" customHeight="1" x14ac:dyDescent="0.2">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row>
    <row r="100" spans="1:40" s="181" customFormat="1" ht="8.25" customHeight="1" x14ac:dyDescent="0.2">
      <c r="B100" s="192"/>
      <c r="C100" s="192"/>
      <c r="E100" s="193"/>
      <c r="F100" s="193"/>
      <c r="G100" s="193"/>
      <c r="H100" s="193"/>
      <c r="I100" s="193"/>
      <c r="J100" s="193"/>
      <c r="K100" s="194"/>
      <c r="L100" s="195"/>
      <c r="M100" s="195"/>
      <c r="N100" s="195"/>
      <c r="O100" s="195"/>
      <c r="P100" s="195"/>
      <c r="Q100" s="195"/>
      <c r="R100" s="195"/>
      <c r="S100" s="195"/>
      <c r="T100" s="195"/>
      <c r="U100" s="195"/>
      <c r="V100" s="196"/>
      <c r="W100" s="197"/>
      <c r="X100" s="198"/>
      <c r="Y100" s="192"/>
      <c r="Z100" s="192"/>
      <c r="AA100" s="192"/>
      <c r="AB100" s="192"/>
      <c r="AC100" s="192"/>
      <c r="AD100" s="192"/>
      <c r="AE100" s="192"/>
      <c r="AF100" s="192"/>
      <c r="AG100" s="192"/>
      <c r="AH100" s="192"/>
      <c r="AI100" s="192"/>
      <c r="AJ100" s="192"/>
      <c r="AK100" s="192"/>
      <c r="AL100" s="192"/>
      <c r="AM100" s="192"/>
    </row>
    <row r="101" spans="1:40" s="181" customFormat="1" ht="19.5" customHeight="1" x14ac:dyDescent="0.2">
      <c r="B101" s="192"/>
      <c r="C101" s="192" t="s">
        <v>309</v>
      </c>
      <c r="D101" s="193"/>
      <c r="F101" s="193"/>
      <c r="G101" s="193"/>
      <c r="H101" s="193"/>
      <c r="I101" s="193"/>
      <c r="J101" s="193"/>
      <c r="K101" s="194"/>
      <c r="L101" s="195"/>
      <c r="M101" s="195"/>
      <c r="N101" s="195"/>
      <c r="O101" s="195"/>
      <c r="P101" s="195"/>
      <c r="Q101" s="195"/>
      <c r="R101" s="195"/>
      <c r="S101" s="195"/>
      <c r="T101" s="195"/>
      <c r="U101" s="195"/>
      <c r="V101" s="196"/>
      <c r="W101" s="198"/>
      <c r="X101" s="262"/>
      <c r="Y101" s="263"/>
      <c r="Z101" s="192"/>
      <c r="AA101" s="192"/>
      <c r="AB101" s="192"/>
      <c r="AC101" s="192"/>
      <c r="AD101" s="192"/>
      <c r="AE101" s="192"/>
      <c r="AF101" s="192"/>
      <c r="AG101" s="192"/>
      <c r="AH101" s="192"/>
      <c r="AI101" s="192"/>
      <c r="AJ101" s="192"/>
      <c r="AK101" s="192"/>
      <c r="AL101" s="192"/>
      <c r="AM101" s="192"/>
    </row>
    <row r="102" spans="1:40" s="181" customFormat="1" ht="14.25" customHeight="1" x14ac:dyDescent="0.2">
      <c r="B102" s="248"/>
      <c r="C102" s="248"/>
      <c r="D102" s="193"/>
      <c r="F102" s="193"/>
      <c r="G102" s="193"/>
      <c r="H102" s="193"/>
      <c r="I102" s="193"/>
      <c r="J102" s="193"/>
      <c r="K102" s="194"/>
      <c r="L102" s="195"/>
      <c r="M102" s="195"/>
      <c r="N102" s="195"/>
      <c r="O102" s="195"/>
      <c r="P102" s="195"/>
      <c r="Q102" s="195"/>
      <c r="R102" s="195"/>
      <c r="S102" s="195"/>
      <c r="T102" s="195"/>
      <c r="U102" s="195"/>
      <c r="V102" s="196"/>
      <c r="W102" s="196"/>
      <c r="X102" s="196"/>
      <c r="Y102" s="236"/>
      <c r="Z102" s="249"/>
      <c r="AA102" s="249"/>
      <c r="AB102" s="248"/>
      <c r="AC102" s="248"/>
      <c r="AD102" s="248"/>
      <c r="AE102" s="248"/>
      <c r="AF102" s="248"/>
      <c r="AG102" s="248"/>
      <c r="AH102" s="248"/>
      <c r="AI102" s="248"/>
      <c r="AJ102" s="248"/>
      <c r="AK102" s="248"/>
      <c r="AL102" s="248"/>
      <c r="AM102" s="248"/>
    </row>
    <row r="103" spans="1:40" ht="14.25" customHeight="1" x14ac:dyDescent="0.2">
      <c r="B103" s="248"/>
      <c r="C103" s="248"/>
      <c r="D103" s="193"/>
      <c r="E103" s="193"/>
      <c r="F103" s="193"/>
      <c r="G103" s="193"/>
      <c r="H103" s="193"/>
      <c r="I103" s="193"/>
      <c r="J103" s="193"/>
      <c r="K103" s="194"/>
      <c r="L103" s="195"/>
      <c r="M103" s="195"/>
      <c r="N103" s="195"/>
      <c r="O103" s="195"/>
      <c r="P103" s="195"/>
      <c r="Q103" s="195"/>
      <c r="R103" s="195"/>
      <c r="S103" s="195"/>
      <c r="T103" s="195"/>
      <c r="U103" s="195"/>
      <c r="V103" s="196"/>
      <c r="W103" s="196"/>
      <c r="X103" s="196"/>
      <c r="Y103" s="249"/>
      <c r="Z103" s="249"/>
      <c r="AA103" s="249"/>
      <c r="AB103" s="248"/>
      <c r="AC103" s="248"/>
      <c r="AD103" s="248"/>
      <c r="AE103" s="248"/>
      <c r="AF103" s="248"/>
      <c r="AG103" s="248"/>
      <c r="AH103" s="248"/>
      <c r="AI103" s="248"/>
      <c r="AK103" s="248"/>
      <c r="AL103" s="248"/>
      <c r="AM103" s="248"/>
    </row>
    <row r="104" spans="1:40" ht="14.25" customHeight="1" x14ac:dyDescent="0.2">
      <c r="B104" s="248"/>
      <c r="C104" s="248"/>
      <c r="D104" s="193"/>
      <c r="E104" s="193"/>
      <c r="F104" s="193"/>
      <c r="G104" s="193"/>
      <c r="H104" s="193"/>
      <c r="I104" s="193"/>
      <c r="J104" s="193"/>
      <c r="K104" s="194"/>
      <c r="L104" s="195"/>
      <c r="M104" s="195"/>
      <c r="N104" s="195"/>
      <c r="O104" s="195"/>
      <c r="P104" s="195"/>
      <c r="Q104" s="195"/>
      <c r="R104" s="195"/>
      <c r="S104" s="195"/>
      <c r="T104" s="195"/>
      <c r="U104" s="195"/>
      <c r="V104" s="196"/>
      <c r="W104" s="196"/>
      <c r="X104" s="196"/>
      <c r="Y104" s="195"/>
      <c r="Z104" s="287"/>
      <c r="AA104" s="249"/>
      <c r="AB104" s="248"/>
      <c r="AC104" s="248"/>
      <c r="AD104" s="248"/>
      <c r="AE104" s="248"/>
      <c r="AF104" s="248"/>
      <c r="AG104" s="248"/>
      <c r="AH104" s="248"/>
      <c r="AI104" s="248"/>
      <c r="AJ104" s="248"/>
      <c r="AK104" s="248"/>
      <c r="AL104" s="248"/>
      <c r="AM104" s="248"/>
    </row>
    <row r="105" spans="1:40" ht="14.25" customHeight="1" x14ac:dyDescent="0.2">
      <c r="B105" s="248"/>
      <c r="C105" s="248"/>
      <c r="D105" s="193"/>
      <c r="E105" s="193"/>
      <c r="F105" s="193"/>
      <c r="G105" s="193"/>
      <c r="H105" s="193"/>
      <c r="I105" s="193"/>
      <c r="J105" s="193"/>
      <c r="K105" s="194"/>
      <c r="L105" s="195"/>
      <c r="M105" s="195"/>
      <c r="N105" s="195"/>
      <c r="O105" s="195"/>
      <c r="P105" s="195"/>
      <c r="Q105" s="195"/>
      <c r="R105" s="195"/>
      <c r="S105" s="195"/>
      <c r="T105" s="195"/>
      <c r="U105" s="195"/>
      <c r="V105" s="196"/>
      <c r="W105" s="196"/>
      <c r="X105" s="196"/>
      <c r="Y105" s="249"/>
      <c r="Z105" s="249"/>
      <c r="AA105" s="249"/>
      <c r="AB105" s="248"/>
      <c r="AC105" s="248"/>
      <c r="AD105" s="248"/>
      <c r="AE105" s="248"/>
      <c r="AF105" s="248"/>
      <c r="AG105" s="248"/>
      <c r="AH105" s="248"/>
      <c r="AI105" s="248"/>
      <c r="AJ105" s="248"/>
      <c r="AK105" s="248"/>
      <c r="AL105" s="248"/>
      <c r="AM105" s="248"/>
    </row>
    <row r="106" spans="1:40" ht="14.25" customHeight="1" x14ac:dyDescent="0.2">
      <c r="B106" s="248"/>
      <c r="C106" s="248"/>
      <c r="D106" s="193"/>
      <c r="E106" s="193"/>
      <c r="F106" s="193"/>
      <c r="G106" s="193"/>
      <c r="H106" s="193"/>
      <c r="I106" s="193"/>
      <c r="J106" s="193"/>
      <c r="K106" s="194"/>
      <c r="L106" s="195"/>
      <c r="M106" s="195"/>
      <c r="N106" s="195"/>
      <c r="O106" s="195"/>
      <c r="P106" s="195"/>
      <c r="Q106" s="195"/>
      <c r="R106" s="195"/>
      <c r="S106" s="195"/>
      <c r="T106" s="195"/>
      <c r="U106" s="195"/>
      <c r="V106" s="196"/>
      <c r="W106" s="196"/>
      <c r="X106" s="196"/>
      <c r="Y106" s="249"/>
      <c r="Z106" s="249"/>
      <c r="AA106" s="249"/>
      <c r="AB106" s="248"/>
      <c r="AC106" s="248"/>
      <c r="AD106" s="248"/>
      <c r="AE106" s="248"/>
      <c r="AF106" s="248"/>
      <c r="AG106" s="248"/>
      <c r="AH106" s="248"/>
      <c r="AI106" s="248"/>
      <c r="AJ106" s="248"/>
      <c r="AK106" s="248"/>
      <c r="AL106" s="248"/>
      <c r="AM106" s="248"/>
    </row>
    <row r="107" spans="1:40" ht="14.25" customHeight="1" x14ac:dyDescent="0.2">
      <c r="B107" s="248"/>
      <c r="C107" s="248"/>
      <c r="D107" s="193"/>
      <c r="E107" s="193"/>
      <c r="F107" s="193"/>
      <c r="G107" s="193"/>
      <c r="H107" s="193"/>
      <c r="I107" s="193"/>
      <c r="J107" s="193"/>
      <c r="K107" s="194"/>
      <c r="L107" s="195"/>
      <c r="M107" s="195"/>
      <c r="N107" s="195"/>
      <c r="O107" s="195"/>
      <c r="P107" s="195"/>
      <c r="Q107" s="195"/>
      <c r="R107" s="195"/>
      <c r="S107" s="195"/>
      <c r="T107" s="195"/>
      <c r="U107" s="195"/>
      <c r="V107" s="196"/>
      <c r="W107" s="196"/>
      <c r="X107" s="196"/>
      <c r="Y107" s="249"/>
      <c r="Z107" s="249"/>
      <c r="AA107" s="249"/>
      <c r="AB107" s="248"/>
      <c r="AC107" s="248"/>
      <c r="AD107" s="248"/>
      <c r="AE107" s="248"/>
      <c r="AF107" s="248"/>
      <c r="AG107" s="248"/>
      <c r="AH107" s="248"/>
      <c r="AI107" s="248"/>
      <c r="AJ107" s="248"/>
      <c r="AK107" s="248"/>
      <c r="AL107" s="248"/>
      <c r="AM107" s="248"/>
    </row>
    <row r="108" spans="1:40" ht="14.25" customHeight="1" x14ac:dyDescent="0.2">
      <c r="B108" s="248"/>
      <c r="C108" s="248"/>
      <c r="D108" s="193"/>
      <c r="E108" s="193"/>
      <c r="F108" s="193"/>
      <c r="G108" s="193"/>
      <c r="H108" s="193"/>
      <c r="I108" s="193"/>
      <c r="J108" s="193"/>
      <c r="K108" s="194"/>
      <c r="L108" s="195"/>
      <c r="M108" s="195"/>
      <c r="N108" s="195"/>
      <c r="O108" s="195"/>
      <c r="P108" s="195"/>
      <c r="Q108" s="195"/>
      <c r="R108" s="195"/>
      <c r="S108" s="195"/>
      <c r="T108" s="195"/>
      <c r="U108" s="195"/>
      <c r="V108" s="196"/>
      <c r="W108" s="196"/>
      <c r="X108" s="196"/>
      <c r="Y108" s="195"/>
      <c r="Z108" s="287"/>
      <c r="AA108" s="249"/>
      <c r="AB108" s="248"/>
      <c r="AC108" s="248"/>
      <c r="AD108" s="248"/>
      <c r="AE108" s="248"/>
      <c r="AF108" s="248"/>
      <c r="AG108" s="248"/>
      <c r="AH108" s="248"/>
      <c r="AI108" s="248"/>
      <c r="AJ108" s="248"/>
      <c r="AK108" s="248"/>
      <c r="AL108" s="248"/>
      <c r="AM108" s="248"/>
    </row>
    <row r="109" spans="1:40" ht="14.25" customHeight="1" x14ac:dyDescent="0.2">
      <c r="B109" s="248"/>
      <c r="C109" s="248"/>
      <c r="D109" s="193"/>
      <c r="E109" s="193"/>
      <c r="F109" s="193"/>
      <c r="G109" s="193"/>
      <c r="H109" s="193"/>
      <c r="I109" s="193"/>
      <c r="J109" s="193"/>
      <c r="K109" s="194"/>
      <c r="L109" s="195"/>
      <c r="M109" s="195"/>
      <c r="N109" s="195"/>
      <c r="O109" s="195"/>
      <c r="P109" s="195"/>
      <c r="Q109" s="195"/>
      <c r="R109" s="195"/>
      <c r="S109" s="195"/>
      <c r="T109" s="195"/>
      <c r="U109" s="195"/>
      <c r="V109" s="196"/>
      <c r="W109" s="196"/>
      <c r="X109" s="196"/>
      <c r="Y109" s="195"/>
      <c r="Z109" s="287"/>
      <c r="AA109" s="249"/>
      <c r="AB109" s="248"/>
      <c r="AC109" s="248"/>
      <c r="AD109" s="248"/>
      <c r="AE109" s="248"/>
      <c r="AF109" s="248"/>
      <c r="AG109" s="248"/>
      <c r="AH109" s="248"/>
      <c r="AI109" s="248"/>
      <c r="AJ109" s="248"/>
      <c r="AK109" s="248"/>
      <c r="AL109" s="248"/>
      <c r="AM109" s="248"/>
    </row>
    <row r="110" spans="1:40" ht="19.5" customHeight="1" x14ac:dyDescent="0.2">
      <c r="A110" s="181"/>
      <c r="B110" s="237"/>
      <c r="C110" s="236" t="s">
        <v>316</v>
      </c>
      <c r="D110" s="236"/>
      <c r="E110" s="236"/>
      <c r="F110" s="236"/>
      <c r="G110" s="236"/>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181"/>
    </row>
    <row r="111" spans="1:40" ht="4.5" customHeight="1" thickBot="1" x14ac:dyDescent="0.25">
      <c r="A111" s="181"/>
      <c r="B111" s="237"/>
      <c r="C111" s="237"/>
      <c r="D111" s="236"/>
      <c r="E111" s="236"/>
      <c r="F111" s="236"/>
      <c r="G111" s="236"/>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181"/>
    </row>
    <row r="112" spans="1:40" s="181" customFormat="1" ht="14.25" customHeight="1" thickTop="1" x14ac:dyDescent="0.2">
      <c r="B112" s="192"/>
      <c r="C112" s="192"/>
      <c r="D112" s="1702" t="s">
        <v>87</v>
      </c>
      <c r="E112" s="1703"/>
      <c r="F112" s="264"/>
      <c r="G112" s="1706" t="s">
        <v>88</v>
      </c>
      <c r="H112" s="1707"/>
      <c r="I112" s="1708"/>
      <c r="J112" s="1709" t="s">
        <v>208</v>
      </c>
      <c r="K112" s="1710"/>
      <c r="L112" s="1710"/>
      <c r="M112" s="1710"/>
      <c r="N112" s="1711"/>
      <c r="O112" s="1706" t="s">
        <v>89</v>
      </c>
      <c r="P112" s="1707"/>
      <c r="Q112" s="1707"/>
      <c r="R112" s="1708"/>
      <c r="S112" s="1709" t="s">
        <v>90</v>
      </c>
      <c r="T112" s="1710"/>
      <c r="U112" s="1710"/>
      <c r="V112" s="1709" t="s">
        <v>91</v>
      </c>
      <c r="W112" s="1710"/>
      <c r="X112" s="1711"/>
      <c r="Y112" s="1706" t="s">
        <v>92</v>
      </c>
      <c r="Z112" s="1707"/>
      <c r="AA112" s="1707"/>
      <c r="AB112" s="1707"/>
      <c r="AC112" s="1707"/>
      <c r="AD112" s="1707"/>
      <c r="AE112" s="1707"/>
      <c r="AF112" s="1712"/>
      <c r="AG112" s="192"/>
      <c r="AH112" s="192"/>
      <c r="AI112" s="192"/>
      <c r="AJ112" s="192"/>
      <c r="AK112" s="192"/>
      <c r="AL112" s="192"/>
      <c r="AM112" s="192"/>
    </row>
    <row r="113" spans="1:40" s="181" customFormat="1" ht="14.25" customHeight="1" x14ac:dyDescent="0.2">
      <c r="B113" s="192"/>
      <c r="C113" s="192"/>
      <c r="D113" s="1614"/>
      <c r="E113" s="1704"/>
      <c r="F113" s="265" t="s">
        <v>93</v>
      </c>
      <c r="G113" s="1713" t="str">
        <f>"令和"&amp;'記載例①～④'!$AO3&amp;"年○月○日"</f>
        <v>令和7年○月○日</v>
      </c>
      <c r="H113" s="1714"/>
      <c r="I113" s="266"/>
      <c r="J113" s="1715">
        <v>1434000</v>
      </c>
      <c r="K113" s="1716"/>
      <c r="L113" s="1716"/>
      <c r="M113" s="1716"/>
      <c r="N113" s="267" t="s">
        <v>75</v>
      </c>
      <c r="O113" s="1717">
        <v>900000</v>
      </c>
      <c r="P113" s="1653"/>
      <c r="Q113" s="1653"/>
      <c r="R113" s="268" t="s">
        <v>75</v>
      </c>
      <c r="S113" s="1718">
        <v>25</v>
      </c>
      <c r="T113" s="1719"/>
      <c r="U113" s="269" t="s">
        <v>94</v>
      </c>
      <c r="V113" s="1718">
        <v>3</v>
      </c>
      <c r="W113" s="1719"/>
      <c r="X113" s="270" t="s">
        <v>94</v>
      </c>
      <c r="Y113" s="1720" t="s">
        <v>209</v>
      </c>
      <c r="Z113" s="1721"/>
      <c r="AA113" s="1721"/>
      <c r="AB113" s="1721"/>
      <c r="AC113" s="1721"/>
      <c r="AD113" s="1721"/>
      <c r="AE113" s="1721"/>
      <c r="AF113" s="1722"/>
      <c r="AG113" s="192"/>
      <c r="AH113" s="192"/>
      <c r="AI113" s="192"/>
      <c r="AJ113" s="192"/>
      <c r="AK113" s="192"/>
      <c r="AL113" s="192"/>
      <c r="AM113" s="192"/>
    </row>
    <row r="114" spans="1:40" s="181" customFormat="1" ht="14.25" customHeight="1" x14ac:dyDescent="0.2">
      <c r="B114" s="192"/>
      <c r="C114" s="192"/>
      <c r="D114" s="1616"/>
      <c r="E114" s="1704"/>
      <c r="F114" s="271" t="s">
        <v>97</v>
      </c>
      <c r="G114" s="1723"/>
      <c r="H114" s="1724"/>
      <c r="I114" s="266"/>
      <c r="J114" s="1715"/>
      <c r="K114" s="1716"/>
      <c r="L114" s="1716"/>
      <c r="M114" s="1716"/>
      <c r="N114" s="272" t="s">
        <v>75</v>
      </c>
      <c r="O114" s="1715"/>
      <c r="P114" s="1716"/>
      <c r="Q114" s="1716"/>
      <c r="R114" s="266" t="s">
        <v>75</v>
      </c>
      <c r="S114" s="1725"/>
      <c r="T114" s="1726"/>
      <c r="U114" s="273" t="s">
        <v>94</v>
      </c>
      <c r="V114" s="1725"/>
      <c r="W114" s="1726"/>
      <c r="X114" s="274" t="s">
        <v>94</v>
      </c>
      <c r="Y114" s="1735"/>
      <c r="Z114" s="1736"/>
      <c r="AA114" s="1736"/>
      <c r="AB114" s="1736"/>
      <c r="AC114" s="1736"/>
      <c r="AD114" s="1736"/>
      <c r="AE114" s="1736"/>
      <c r="AF114" s="1737"/>
      <c r="AG114" s="192"/>
      <c r="AH114" s="192"/>
      <c r="AI114" s="192"/>
      <c r="AJ114" s="192"/>
      <c r="AK114" s="192"/>
      <c r="AL114" s="192"/>
      <c r="AM114" s="192"/>
    </row>
    <row r="115" spans="1:40" s="181" customFormat="1" ht="14.25" customHeight="1" x14ac:dyDescent="0.2">
      <c r="B115" s="192"/>
      <c r="C115" s="192"/>
      <c r="D115" s="1616"/>
      <c r="E115" s="1704"/>
      <c r="F115" s="271" t="s">
        <v>100</v>
      </c>
      <c r="G115" s="1723"/>
      <c r="H115" s="1724"/>
      <c r="I115" s="266"/>
      <c r="J115" s="1715"/>
      <c r="K115" s="1716"/>
      <c r="L115" s="1716"/>
      <c r="M115" s="1716"/>
      <c r="N115" s="272" t="s">
        <v>75</v>
      </c>
      <c r="O115" s="1715"/>
      <c r="P115" s="1716"/>
      <c r="Q115" s="1716"/>
      <c r="R115" s="266" t="s">
        <v>75</v>
      </c>
      <c r="S115" s="1725"/>
      <c r="T115" s="1726"/>
      <c r="U115" s="273" t="s">
        <v>94</v>
      </c>
      <c r="V115" s="1725"/>
      <c r="W115" s="1726"/>
      <c r="X115" s="274" t="s">
        <v>94</v>
      </c>
      <c r="Y115" s="1735"/>
      <c r="Z115" s="1736"/>
      <c r="AA115" s="1736"/>
      <c r="AB115" s="1736"/>
      <c r="AC115" s="1736"/>
      <c r="AD115" s="1736"/>
      <c r="AE115" s="1736"/>
      <c r="AF115" s="1737"/>
      <c r="AG115" s="192"/>
      <c r="AH115" s="192"/>
      <c r="AI115" s="192"/>
      <c r="AJ115" s="192"/>
      <c r="AK115" s="192"/>
      <c r="AL115" s="192"/>
      <c r="AM115" s="192"/>
    </row>
    <row r="116" spans="1:40" s="181" customFormat="1" ht="14.25" customHeight="1" thickBot="1" x14ac:dyDescent="0.25">
      <c r="B116" s="192"/>
      <c r="C116" s="192"/>
      <c r="D116" s="1617"/>
      <c r="E116" s="1705"/>
      <c r="F116" s="275" t="s">
        <v>101</v>
      </c>
      <c r="G116" s="1727"/>
      <c r="H116" s="1728"/>
      <c r="I116" s="276"/>
      <c r="J116" s="1729"/>
      <c r="K116" s="1730"/>
      <c r="L116" s="1730"/>
      <c r="M116" s="1730"/>
      <c r="N116" s="277" t="s">
        <v>75</v>
      </c>
      <c r="O116" s="1729"/>
      <c r="P116" s="1730"/>
      <c r="Q116" s="1730"/>
      <c r="R116" s="278" t="s">
        <v>75</v>
      </c>
      <c r="S116" s="1731"/>
      <c r="T116" s="1732"/>
      <c r="U116" s="279" t="s">
        <v>94</v>
      </c>
      <c r="V116" s="1731"/>
      <c r="W116" s="1732"/>
      <c r="X116" s="280" t="s">
        <v>94</v>
      </c>
      <c r="Y116" s="1733"/>
      <c r="Z116" s="1658"/>
      <c r="AA116" s="1658"/>
      <c r="AB116" s="1658"/>
      <c r="AC116" s="1658"/>
      <c r="AD116" s="1658"/>
      <c r="AE116" s="1658"/>
      <c r="AF116" s="1734"/>
      <c r="AG116" s="192"/>
      <c r="AH116" s="192"/>
      <c r="AI116" s="192"/>
      <c r="AJ116" s="192"/>
      <c r="AK116" s="192"/>
      <c r="AL116" s="192"/>
      <c r="AM116" s="192"/>
    </row>
    <row r="117" spans="1:40" s="181" customFormat="1" ht="14.25" customHeight="1" thickTop="1" x14ac:dyDescent="0.2">
      <c r="B117" s="192"/>
      <c r="C117" s="192"/>
      <c r="E117" s="193"/>
      <c r="F117" s="193"/>
      <c r="G117" s="193"/>
      <c r="H117" s="193"/>
      <c r="I117" s="193"/>
      <c r="J117" s="193"/>
      <c r="K117" s="194"/>
      <c r="L117" s="195"/>
      <c r="M117" s="195"/>
      <c r="N117" s="195"/>
      <c r="O117" s="195"/>
      <c r="P117" s="195"/>
      <c r="Q117" s="195"/>
      <c r="R117" s="195"/>
      <c r="S117" s="195"/>
      <c r="T117" s="195"/>
      <c r="U117" s="195"/>
      <c r="V117" s="196"/>
      <c r="W117" s="196"/>
      <c r="X117" s="197"/>
      <c r="Y117" s="192"/>
      <c r="Z117" s="192"/>
      <c r="AA117" s="192"/>
      <c r="AB117" s="192"/>
      <c r="AC117" s="192"/>
      <c r="AD117" s="192"/>
      <c r="AE117" s="192"/>
      <c r="AF117" s="192"/>
      <c r="AG117" s="192"/>
      <c r="AH117" s="192"/>
      <c r="AI117" s="192"/>
      <c r="AJ117" s="192"/>
      <c r="AK117" s="192"/>
      <c r="AL117" s="192"/>
      <c r="AM117" s="192"/>
    </row>
    <row r="118" spans="1:40" ht="19.5" customHeight="1" x14ac:dyDescent="0.2">
      <c r="A118" s="181"/>
      <c r="B118" s="237"/>
      <c r="C118" s="236" t="s">
        <v>317</v>
      </c>
      <c r="D118" s="236"/>
      <c r="E118" s="236"/>
      <c r="F118" s="236"/>
      <c r="G118" s="236"/>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181"/>
    </row>
    <row r="119" spans="1:40" ht="4.5" customHeight="1" thickBot="1" x14ac:dyDescent="0.25">
      <c r="A119" s="181"/>
      <c r="B119" s="237"/>
      <c r="C119" s="237"/>
      <c r="D119" s="236"/>
      <c r="E119" s="236"/>
      <c r="F119" s="236"/>
      <c r="G119" s="236"/>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181"/>
    </row>
    <row r="120" spans="1:40" s="181" customFormat="1" ht="14.25" customHeight="1" thickTop="1" x14ac:dyDescent="0.2">
      <c r="B120" s="192"/>
      <c r="C120" s="192"/>
      <c r="D120" s="1702" t="s">
        <v>87</v>
      </c>
      <c r="E120" s="1703"/>
      <c r="F120" s="264"/>
      <c r="G120" s="1706" t="s">
        <v>88</v>
      </c>
      <c r="H120" s="1707"/>
      <c r="I120" s="1708"/>
      <c r="J120" s="1709" t="s">
        <v>208</v>
      </c>
      <c r="K120" s="1710"/>
      <c r="L120" s="1710"/>
      <c r="M120" s="1710"/>
      <c r="N120" s="1711"/>
      <c r="O120" s="1706" t="s">
        <v>89</v>
      </c>
      <c r="P120" s="1707"/>
      <c r="Q120" s="1707"/>
      <c r="R120" s="1708"/>
      <c r="S120" s="1709" t="s">
        <v>90</v>
      </c>
      <c r="T120" s="1710"/>
      <c r="U120" s="1710"/>
      <c r="V120" s="1709" t="s">
        <v>91</v>
      </c>
      <c r="W120" s="1710"/>
      <c r="X120" s="1711"/>
      <c r="Y120" s="1706" t="s">
        <v>92</v>
      </c>
      <c r="Z120" s="1707"/>
      <c r="AA120" s="1707"/>
      <c r="AB120" s="1707"/>
      <c r="AC120" s="1707"/>
      <c r="AD120" s="1707"/>
      <c r="AE120" s="1707"/>
      <c r="AF120" s="1712"/>
      <c r="AG120" s="192"/>
      <c r="AH120" s="192"/>
      <c r="AI120" s="192"/>
      <c r="AJ120" s="192"/>
      <c r="AK120" s="192"/>
      <c r="AL120" s="192"/>
      <c r="AM120" s="192"/>
    </row>
    <row r="121" spans="1:40" s="181" customFormat="1" ht="14.25" customHeight="1" x14ac:dyDescent="0.2">
      <c r="B121" s="192"/>
      <c r="C121" s="192"/>
      <c r="D121" s="1614"/>
      <c r="E121" s="1704"/>
      <c r="F121" s="265" t="s">
        <v>93</v>
      </c>
      <c r="G121" s="1713" t="str">
        <f>"令和"&amp;'記載例①～④'!$AO3&amp;"年○月○日"</f>
        <v>令和7年○月○日</v>
      </c>
      <c r="H121" s="1714"/>
      <c r="I121" s="266"/>
      <c r="J121" s="1715">
        <v>1434000</v>
      </c>
      <c r="K121" s="1716"/>
      <c r="L121" s="1716"/>
      <c r="M121" s="1716"/>
      <c r="N121" s="267" t="s">
        <v>75</v>
      </c>
      <c r="O121" s="1717">
        <v>534000</v>
      </c>
      <c r="P121" s="1653"/>
      <c r="Q121" s="1653"/>
      <c r="R121" s="268" t="s">
        <v>75</v>
      </c>
      <c r="S121" s="1718">
        <v>25</v>
      </c>
      <c r="T121" s="1719"/>
      <c r="U121" s="269" t="s">
        <v>94</v>
      </c>
      <c r="V121" s="1718">
        <v>3</v>
      </c>
      <c r="W121" s="1719"/>
      <c r="X121" s="270" t="s">
        <v>94</v>
      </c>
      <c r="Y121" s="1720" t="s">
        <v>209</v>
      </c>
      <c r="Z121" s="1721"/>
      <c r="AA121" s="1721"/>
      <c r="AB121" s="1721"/>
      <c r="AC121" s="1721"/>
      <c r="AD121" s="1721"/>
      <c r="AE121" s="1721"/>
      <c r="AF121" s="1722"/>
      <c r="AG121" s="192"/>
      <c r="AH121" s="192"/>
      <c r="AI121" s="192"/>
      <c r="AJ121" s="192"/>
      <c r="AK121" s="192"/>
      <c r="AL121" s="192"/>
      <c r="AM121" s="192"/>
    </row>
    <row r="122" spans="1:40" s="181" customFormat="1" ht="14.25" customHeight="1" x14ac:dyDescent="0.2">
      <c r="B122" s="192"/>
      <c r="C122" s="192"/>
      <c r="D122" s="1616"/>
      <c r="E122" s="1704"/>
      <c r="F122" s="271" t="s">
        <v>97</v>
      </c>
      <c r="G122" s="1723"/>
      <c r="H122" s="1724"/>
      <c r="I122" s="266"/>
      <c r="J122" s="1715"/>
      <c r="K122" s="1716"/>
      <c r="L122" s="1716"/>
      <c r="M122" s="1716"/>
      <c r="N122" s="272" t="s">
        <v>75</v>
      </c>
      <c r="O122" s="1715"/>
      <c r="P122" s="1716"/>
      <c r="Q122" s="1716"/>
      <c r="R122" s="266" t="s">
        <v>75</v>
      </c>
      <c r="S122" s="1725"/>
      <c r="T122" s="1726"/>
      <c r="U122" s="273" t="s">
        <v>94</v>
      </c>
      <c r="V122" s="1725"/>
      <c r="W122" s="1726"/>
      <c r="X122" s="274" t="s">
        <v>94</v>
      </c>
      <c r="Y122" s="1735"/>
      <c r="Z122" s="1736"/>
      <c r="AA122" s="1736"/>
      <c r="AB122" s="1736"/>
      <c r="AC122" s="1736"/>
      <c r="AD122" s="1736"/>
      <c r="AE122" s="1736"/>
      <c r="AF122" s="1737"/>
      <c r="AG122" s="192"/>
      <c r="AH122" s="192"/>
      <c r="AI122" s="192"/>
      <c r="AJ122" s="192"/>
      <c r="AK122" s="192"/>
      <c r="AL122" s="192"/>
      <c r="AM122" s="192"/>
    </row>
    <row r="123" spans="1:40" s="181" customFormat="1" ht="14.25" customHeight="1" x14ac:dyDescent="0.2">
      <c r="B123" s="192"/>
      <c r="C123" s="192"/>
      <c r="D123" s="1616"/>
      <c r="E123" s="1704"/>
      <c r="F123" s="271" t="s">
        <v>100</v>
      </c>
      <c r="G123" s="1723"/>
      <c r="H123" s="1724"/>
      <c r="I123" s="266"/>
      <c r="J123" s="1715"/>
      <c r="K123" s="1716"/>
      <c r="L123" s="1716"/>
      <c r="M123" s="1716"/>
      <c r="N123" s="272" t="s">
        <v>75</v>
      </c>
      <c r="O123" s="1715"/>
      <c r="P123" s="1716"/>
      <c r="Q123" s="1716"/>
      <c r="R123" s="266" t="s">
        <v>75</v>
      </c>
      <c r="S123" s="1725"/>
      <c r="T123" s="1726"/>
      <c r="U123" s="273" t="s">
        <v>94</v>
      </c>
      <c r="V123" s="1725"/>
      <c r="W123" s="1726"/>
      <c r="X123" s="274" t="s">
        <v>94</v>
      </c>
      <c r="Y123" s="1735"/>
      <c r="Z123" s="1736"/>
      <c r="AA123" s="1736"/>
      <c r="AB123" s="1736"/>
      <c r="AC123" s="1736"/>
      <c r="AD123" s="1736"/>
      <c r="AE123" s="1736"/>
      <c r="AF123" s="1737"/>
      <c r="AG123" s="192"/>
      <c r="AH123" s="192"/>
      <c r="AI123" s="192"/>
      <c r="AJ123" s="192"/>
      <c r="AK123" s="192"/>
      <c r="AL123" s="192"/>
      <c r="AM123" s="192"/>
    </row>
    <row r="124" spans="1:40" s="181" customFormat="1" ht="14.25" customHeight="1" thickBot="1" x14ac:dyDescent="0.25">
      <c r="B124" s="192"/>
      <c r="C124" s="192"/>
      <c r="D124" s="1617"/>
      <c r="E124" s="1705"/>
      <c r="F124" s="275" t="s">
        <v>101</v>
      </c>
      <c r="G124" s="1727"/>
      <c r="H124" s="1728"/>
      <c r="I124" s="276"/>
      <c r="J124" s="1729"/>
      <c r="K124" s="1730"/>
      <c r="L124" s="1730"/>
      <c r="M124" s="1730"/>
      <c r="N124" s="277" t="s">
        <v>75</v>
      </c>
      <c r="O124" s="1729"/>
      <c r="P124" s="1730"/>
      <c r="Q124" s="1730"/>
      <c r="R124" s="278" t="s">
        <v>75</v>
      </c>
      <c r="S124" s="1731"/>
      <c r="T124" s="1732"/>
      <c r="U124" s="279" t="s">
        <v>94</v>
      </c>
      <c r="V124" s="1731"/>
      <c r="W124" s="1732"/>
      <c r="X124" s="280" t="s">
        <v>94</v>
      </c>
      <c r="Y124" s="1733"/>
      <c r="Z124" s="1658"/>
      <c r="AA124" s="1658"/>
      <c r="AB124" s="1658"/>
      <c r="AC124" s="1658"/>
      <c r="AD124" s="1658"/>
      <c r="AE124" s="1658"/>
      <c r="AF124" s="1734"/>
      <c r="AG124" s="192"/>
      <c r="AH124" s="192"/>
      <c r="AI124" s="192"/>
      <c r="AJ124" s="192"/>
      <c r="AK124" s="192"/>
      <c r="AL124" s="192"/>
      <c r="AM124" s="192"/>
    </row>
    <row r="125" spans="1:40" s="181" customFormat="1" ht="14.25" customHeight="1" thickTop="1" x14ac:dyDescent="0.2">
      <c r="B125" s="192"/>
      <c r="C125" s="192"/>
      <c r="E125" s="193"/>
      <c r="F125" s="193"/>
      <c r="G125" s="193"/>
      <c r="H125" s="193"/>
      <c r="I125" s="193"/>
      <c r="J125" s="193"/>
      <c r="K125" s="194"/>
      <c r="L125" s="195"/>
      <c r="M125" s="195"/>
      <c r="N125" s="195"/>
      <c r="O125" s="195"/>
      <c r="P125" s="195"/>
      <c r="Q125" s="195"/>
      <c r="R125" s="195"/>
      <c r="S125" s="195"/>
      <c r="T125" s="195"/>
      <c r="U125" s="195"/>
      <c r="V125" s="196"/>
      <c r="W125" s="196"/>
      <c r="X125" s="197"/>
      <c r="Y125" s="192"/>
      <c r="Z125" s="192"/>
      <c r="AA125" s="192"/>
      <c r="AB125" s="192"/>
      <c r="AC125" s="192"/>
      <c r="AD125" s="192"/>
      <c r="AE125" s="192"/>
      <c r="AF125" s="192"/>
      <c r="AG125" s="192"/>
      <c r="AH125" s="192"/>
      <c r="AI125" s="192"/>
      <c r="AJ125" s="192"/>
      <c r="AK125" s="192"/>
      <c r="AL125" s="192"/>
      <c r="AM125" s="192"/>
    </row>
    <row r="126" spans="1:40" x14ac:dyDescent="0.2">
      <c r="A126" s="181"/>
      <c r="B126" s="237"/>
      <c r="C126" s="237"/>
      <c r="D126" s="236"/>
      <c r="E126" s="236"/>
      <c r="F126" s="236"/>
      <c r="G126" s="236"/>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181"/>
    </row>
    <row r="127" spans="1:40" ht="14.25" customHeight="1" x14ac:dyDescent="0.2">
      <c r="B127" s="248"/>
      <c r="C127" s="248"/>
      <c r="D127" s="193"/>
      <c r="E127" s="193"/>
      <c r="F127" s="193"/>
      <c r="G127" s="193"/>
      <c r="H127" s="193"/>
      <c r="I127" s="193"/>
      <c r="J127" s="193"/>
      <c r="K127" s="194"/>
      <c r="L127" s="195"/>
      <c r="M127" s="195"/>
      <c r="N127" s="195"/>
      <c r="O127" s="195"/>
      <c r="P127" s="195"/>
      <c r="Q127" s="195"/>
      <c r="R127" s="195"/>
      <c r="S127" s="195"/>
      <c r="T127" s="195"/>
      <c r="U127" s="195"/>
      <c r="V127" s="196"/>
      <c r="W127" s="196"/>
      <c r="X127" s="196"/>
      <c r="Y127" s="195"/>
      <c r="Z127" s="287"/>
      <c r="AA127" s="249"/>
      <c r="AB127" s="248"/>
      <c r="AC127" s="248"/>
      <c r="AD127" s="248"/>
      <c r="AE127" s="248"/>
      <c r="AF127" s="248"/>
      <c r="AG127" s="248"/>
      <c r="AH127" s="248"/>
      <c r="AI127" s="248"/>
      <c r="AJ127" s="248"/>
      <c r="AK127" s="248"/>
      <c r="AL127" s="248"/>
      <c r="AM127" s="248"/>
    </row>
    <row r="128" spans="1:40" s="181" customFormat="1" ht="14.25" customHeight="1" x14ac:dyDescent="0.2">
      <c r="B128" s="248"/>
      <c r="C128" s="248"/>
      <c r="E128" s="193"/>
      <c r="F128" s="193"/>
      <c r="G128" s="193"/>
      <c r="H128" s="193"/>
      <c r="I128" s="193"/>
      <c r="J128" s="193"/>
      <c r="K128" s="194"/>
      <c r="L128" s="195"/>
      <c r="M128" s="195"/>
      <c r="N128" s="195"/>
      <c r="O128" s="195"/>
      <c r="P128" s="195"/>
      <c r="Q128" s="195"/>
      <c r="R128" s="195"/>
      <c r="S128" s="195"/>
      <c r="T128" s="195"/>
      <c r="U128" s="195"/>
      <c r="V128" s="196"/>
      <c r="W128" s="196"/>
      <c r="X128" s="196"/>
      <c r="Y128" s="249"/>
      <c r="Z128" s="249"/>
      <c r="AA128" s="249"/>
      <c r="AB128" s="248"/>
      <c r="AC128" s="248"/>
      <c r="AD128" s="248"/>
      <c r="AE128" s="248"/>
      <c r="AF128" s="248"/>
      <c r="AG128" s="248"/>
      <c r="AH128" s="248"/>
      <c r="AI128" s="248"/>
      <c r="AJ128" s="248"/>
      <c r="AK128" s="248"/>
      <c r="AL128" s="248"/>
      <c r="AM128" s="248"/>
    </row>
    <row r="129" spans="2:39" s="181" customFormat="1" ht="14.25" customHeight="1" x14ac:dyDescent="0.2">
      <c r="B129" s="248"/>
      <c r="C129" s="248"/>
      <c r="E129" s="193"/>
      <c r="F129" s="193"/>
      <c r="G129" s="193"/>
      <c r="H129" s="193"/>
      <c r="I129" s="193"/>
      <c r="J129" s="193"/>
      <c r="K129" s="194"/>
      <c r="L129" s="195"/>
      <c r="M129" s="195"/>
      <c r="N129" s="195"/>
      <c r="O129" s="195"/>
      <c r="P129" s="195"/>
      <c r="Q129" s="195"/>
      <c r="R129" s="195"/>
      <c r="S129" s="195"/>
      <c r="T129" s="195"/>
      <c r="U129" s="195"/>
      <c r="V129" s="196"/>
      <c r="W129" s="196"/>
      <c r="X129" s="196"/>
      <c r="Y129" s="249"/>
      <c r="Z129" s="249"/>
      <c r="AA129" s="249"/>
      <c r="AB129" s="248"/>
      <c r="AC129" s="248"/>
      <c r="AD129" s="248"/>
      <c r="AE129" s="248"/>
      <c r="AF129" s="248"/>
      <c r="AG129" s="248"/>
      <c r="AH129" s="248"/>
      <c r="AI129" s="248"/>
      <c r="AJ129" s="248"/>
      <c r="AK129" s="248"/>
      <c r="AL129" s="248"/>
      <c r="AM129" s="248"/>
    </row>
    <row r="130" spans="2:39" s="181" customFormat="1" ht="14.25" customHeight="1" x14ac:dyDescent="0.2">
      <c r="B130" s="248"/>
      <c r="C130" s="248"/>
      <c r="E130" s="193"/>
      <c r="F130" s="193"/>
      <c r="G130" s="193"/>
      <c r="H130" s="193"/>
      <c r="I130" s="193"/>
      <c r="J130" s="193"/>
      <c r="K130" s="194"/>
      <c r="L130" s="195"/>
      <c r="M130" s="195"/>
      <c r="N130" s="195"/>
      <c r="O130" s="195"/>
      <c r="P130" s="195"/>
      <c r="Q130" s="195"/>
      <c r="R130" s="195"/>
      <c r="S130" s="195"/>
      <c r="T130" s="195"/>
      <c r="U130" s="195"/>
      <c r="V130" s="196"/>
      <c r="W130" s="196"/>
      <c r="X130" s="196"/>
      <c r="Y130" s="249"/>
      <c r="Z130" s="249"/>
      <c r="AA130" s="249"/>
      <c r="AB130" s="248"/>
      <c r="AC130" s="248"/>
      <c r="AD130" s="248"/>
      <c r="AE130" s="248"/>
      <c r="AF130" s="248"/>
      <c r="AG130" s="248"/>
      <c r="AH130" s="248"/>
      <c r="AI130" s="248"/>
      <c r="AJ130" s="248"/>
      <c r="AK130" s="248"/>
      <c r="AL130" s="248"/>
      <c r="AM130" s="248"/>
    </row>
    <row r="131" spans="2:39" s="181" customFormat="1" ht="14.25" customHeight="1" x14ac:dyDescent="0.2">
      <c r="B131" s="248"/>
      <c r="C131" s="248"/>
      <c r="E131" s="193"/>
      <c r="F131" s="193"/>
      <c r="G131" s="193"/>
      <c r="H131" s="193"/>
      <c r="I131" s="193"/>
      <c r="J131" s="193"/>
      <c r="K131" s="194"/>
      <c r="L131" s="195"/>
      <c r="M131" s="195"/>
      <c r="N131" s="195"/>
      <c r="O131" s="195"/>
      <c r="P131" s="195"/>
      <c r="Q131" s="195"/>
      <c r="R131" s="195"/>
      <c r="S131" s="195"/>
      <c r="T131" s="195"/>
      <c r="U131" s="195"/>
      <c r="V131" s="196"/>
      <c r="W131" s="196"/>
      <c r="X131" s="196"/>
      <c r="Y131" s="249"/>
      <c r="Z131" s="249"/>
      <c r="AA131" s="249"/>
      <c r="AB131" s="248"/>
      <c r="AC131" s="248"/>
      <c r="AD131" s="248"/>
      <c r="AE131" s="248"/>
      <c r="AF131" s="248"/>
      <c r="AG131" s="248"/>
      <c r="AH131" s="248"/>
      <c r="AI131" s="248"/>
      <c r="AJ131" s="248"/>
      <c r="AK131" s="248"/>
      <c r="AL131" s="248"/>
      <c r="AM131" s="248"/>
    </row>
    <row r="132" spans="2:39" s="181" customFormat="1" ht="14.25" customHeight="1" x14ac:dyDescent="0.2">
      <c r="B132" s="248"/>
      <c r="C132" s="248"/>
      <c r="E132" s="193"/>
      <c r="F132" s="193"/>
      <c r="G132" s="193"/>
      <c r="H132" s="193"/>
      <c r="I132" s="193"/>
      <c r="J132" s="193"/>
      <c r="K132" s="194"/>
      <c r="L132" s="195"/>
      <c r="M132" s="195"/>
      <c r="N132" s="195"/>
      <c r="O132" s="195"/>
      <c r="P132" s="195"/>
      <c r="Q132" s="195"/>
      <c r="R132" s="195"/>
      <c r="S132" s="195"/>
      <c r="T132" s="195"/>
      <c r="U132" s="195"/>
      <c r="V132" s="196"/>
      <c r="W132" s="196"/>
      <c r="X132" s="196"/>
      <c r="Y132" s="249"/>
      <c r="Z132" s="249"/>
      <c r="AA132" s="249"/>
      <c r="AB132" s="248"/>
      <c r="AC132" s="248"/>
      <c r="AD132" s="248"/>
      <c r="AE132" s="248"/>
      <c r="AF132" s="248"/>
      <c r="AG132" s="248"/>
      <c r="AH132" s="248"/>
      <c r="AI132" s="248"/>
      <c r="AJ132" s="248"/>
      <c r="AK132" s="248"/>
      <c r="AL132" s="248"/>
      <c r="AM132" s="248"/>
    </row>
    <row r="133" spans="2:39" s="181" customFormat="1" ht="14.25" customHeight="1" x14ac:dyDescent="0.2">
      <c r="B133" s="248"/>
      <c r="C133" s="248"/>
      <c r="E133" s="193"/>
      <c r="F133" s="193"/>
      <c r="G133" s="193"/>
      <c r="H133" s="193"/>
      <c r="I133" s="193"/>
      <c r="J133" s="193"/>
      <c r="K133" s="194"/>
      <c r="L133" s="195"/>
      <c r="M133" s="195"/>
      <c r="N133" s="195"/>
      <c r="O133" s="195"/>
      <c r="P133" s="195"/>
      <c r="Q133" s="195"/>
      <c r="R133" s="195"/>
      <c r="S133" s="195"/>
      <c r="T133" s="195"/>
      <c r="U133" s="195"/>
      <c r="V133" s="196"/>
      <c r="W133" s="196"/>
      <c r="X133" s="196"/>
      <c r="Y133" s="249"/>
      <c r="Z133" s="249"/>
      <c r="AA133" s="249"/>
      <c r="AB133" s="248"/>
      <c r="AC133" s="248"/>
      <c r="AD133" s="248"/>
      <c r="AE133" s="248"/>
      <c r="AF133" s="248"/>
      <c r="AG133" s="248"/>
      <c r="AH133" s="248"/>
      <c r="AI133" s="248"/>
      <c r="AJ133" s="248"/>
      <c r="AK133" s="248"/>
      <c r="AL133" s="248"/>
      <c r="AM133" s="248"/>
    </row>
    <row r="134" spans="2:39" s="181" customFormat="1" ht="14.25" customHeight="1" x14ac:dyDescent="0.2">
      <c r="B134" s="248"/>
      <c r="C134" s="248"/>
      <c r="E134" s="193"/>
      <c r="F134" s="193"/>
      <c r="G134" s="193"/>
      <c r="H134" s="193"/>
      <c r="I134" s="193"/>
      <c r="J134" s="193"/>
      <c r="K134" s="194"/>
      <c r="L134" s="195"/>
      <c r="M134" s="195"/>
      <c r="N134" s="195"/>
      <c r="O134" s="195"/>
      <c r="P134" s="195"/>
      <c r="Q134" s="195"/>
      <c r="R134" s="195"/>
      <c r="S134" s="195"/>
      <c r="T134" s="195"/>
      <c r="U134" s="195"/>
      <c r="V134" s="196"/>
      <c r="W134" s="196"/>
      <c r="X134" s="196"/>
      <c r="Y134" s="249"/>
      <c r="Z134" s="249"/>
      <c r="AA134" s="249"/>
      <c r="AB134" s="248"/>
      <c r="AC134" s="248"/>
      <c r="AD134" s="248"/>
      <c r="AE134" s="248"/>
      <c r="AF134" s="248"/>
      <c r="AG134" s="248"/>
      <c r="AH134" s="248"/>
      <c r="AI134" s="248"/>
      <c r="AJ134" s="248"/>
      <c r="AK134" s="248"/>
      <c r="AL134" s="248"/>
      <c r="AM134" s="248"/>
    </row>
    <row r="135" spans="2:39" s="181" customFormat="1" ht="14.25" customHeight="1" x14ac:dyDescent="0.2">
      <c r="B135" s="248"/>
      <c r="C135" s="248"/>
      <c r="E135" s="193"/>
      <c r="F135" s="193"/>
      <c r="G135" s="193"/>
      <c r="H135" s="193"/>
      <c r="I135" s="193"/>
      <c r="J135" s="193"/>
      <c r="K135" s="194"/>
      <c r="L135" s="195"/>
      <c r="M135" s="195"/>
      <c r="N135" s="195"/>
      <c r="O135" s="195"/>
      <c r="P135" s="195"/>
      <c r="Q135" s="195"/>
      <c r="R135" s="195"/>
      <c r="S135" s="195"/>
      <c r="T135" s="195"/>
      <c r="U135" s="195"/>
      <c r="V135" s="196"/>
      <c r="W135" s="196"/>
      <c r="X135" s="196"/>
      <c r="Y135" s="249"/>
      <c r="Z135" s="249"/>
      <c r="AA135" s="249"/>
      <c r="AB135" s="248"/>
      <c r="AC135" s="248"/>
      <c r="AD135" s="248"/>
      <c r="AE135" s="248"/>
      <c r="AF135" s="248"/>
      <c r="AG135" s="248"/>
      <c r="AH135" s="248"/>
      <c r="AI135" s="248"/>
      <c r="AJ135" s="248"/>
      <c r="AK135" s="248"/>
      <c r="AL135" s="248"/>
      <c r="AM135" s="248"/>
    </row>
    <row r="136" spans="2:39" s="181" customFormat="1" ht="14.25" customHeight="1" x14ac:dyDescent="0.2">
      <c r="B136" s="248"/>
      <c r="C136" s="248"/>
      <c r="E136" s="193"/>
      <c r="F136" s="193"/>
      <c r="G136" s="193"/>
      <c r="H136" s="193"/>
      <c r="I136" s="193"/>
      <c r="J136" s="193"/>
      <c r="K136" s="194"/>
      <c r="L136" s="195"/>
      <c r="M136" s="195"/>
      <c r="N136" s="195"/>
      <c r="O136" s="195"/>
      <c r="P136" s="195"/>
      <c r="Q136" s="195"/>
      <c r="R136" s="195"/>
      <c r="S136" s="195"/>
      <c r="T136" s="195"/>
      <c r="U136" s="195"/>
      <c r="V136" s="196"/>
      <c r="W136" s="196"/>
      <c r="X136" s="196"/>
      <c r="Y136" s="249"/>
      <c r="Z136" s="249"/>
      <c r="AA136" s="249"/>
      <c r="AB136" s="248"/>
      <c r="AC136" s="248"/>
      <c r="AD136" s="248"/>
      <c r="AE136" s="248"/>
      <c r="AF136" s="248"/>
      <c r="AG136" s="248"/>
      <c r="AH136" s="248"/>
      <c r="AI136" s="248"/>
      <c r="AJ136" s="248"/>
      <c r="AK136" s="248"/>
      <c r="AL136" s="248"/>
      <c r="AM136" s="248"/>
    </row>
    <row r="137" spans="2:39" s="181" customFormat="1" ht="14.25" customHeight="1" x14ac:dyDescent="0.2">
      <c r="B137" s="248"/>
      <c r="C137" s="248"/>
      <c r="E137" s="193"/>
      <c r="F137" s="193"/>
      <c r="G137" s="193"/>
      <c r="H137" s="193"/>
      <c r="I137" s="193"/>
      <c r="J137" s="193"/>
      <c r="K137" s="194"/>
      <c r="L137" s="195"/>
      <c r="M137" s="195"/>
      <c r="N137" s="195"/>
      <c r="O137" s="195"/>
      <c r="P137" s="195"/>
      <c r="Q137" s="195"/>
      <c r="R137" s="195"/>
      <c r="S137" s="195"/>
      <c r="T137" s="195"/>
      <c r="U137" s="195"/>
      <c r="V137" s="196"/>
      <c r="W137" s="196"/>
      <c r="X137" s="196"/>
      <c r="Y137" s="249"/>
      <c r="Z137" s="249"/>
      <c r="AA137" s="249"/>
      <c r="AB137" s="248"/>
      <c r="AC137" s="248"/>
      <c r="AD137" s="248"/>
      <c r="AE137" s="248"/>
      <c r="AF137" s="248"/>
      <c r="AG137" s="248"/>
      <c r="AH137" s="248"/>
      <c r="AI137" s="248"/>
      <c r="AJ137" s="248"/>
      <c r="AK137" s="248"/>
      <c r="AL137" s="248"/>
      <c r="AM137" s="248"/>
    </row>
    <row r="138" spans="2:39" s="181" customFormat="1" ht="14.25" customHeight="1" x14ac:dyDescent="0.2">
      <c r="B138" s="248"/>
      <c r="C138" s="248"/>
      <c r="E138" s="193"/>
      <c r="F138" s="193"/>
      <c r="G138" s="193"/>
      <c r="H138" s="193"/>
      <c r="I138" s="193"/>
      <c r="J138" s="193"/>
      <c r="K138" s="194"/>
      <c r="L138" s="195"/>
      <c r="M138" s="195"/>
      <c r="N138" s="195"/>
      <c r="O138" s="195"/>
      <c r="P138" s="195"/>
      <c r="Q138" s="195"/>
      <c r="R138" s="195"/>
      <c r="S138" s="195"/>
      <c r="T138" s="195"/>
      <c r="U138" s="195"/>
      <c r="V138" s="196"/>
      <c r="W138" s="196"/>
      <c r="X138" s="196"/>
      <c r="Y138" s="249"/>
      <c r="Z138" s="249"/>
      <c r="AA138" s="249"/>
      <c r="AB138" s="248"/>
      <c r="AC138" s="248"/>
      <c r="AD138" s="248"/>
      <c r="AE138" s="248"/>
      <c r="AF138" s="248"/>
      <c r="AG138" s="248"/>
      <c r="AH138" s="248"/>
      <c r="AI138" s="248"/>
      <c r="AJ138" s="248"/>
      <c r="AK138" s="248"/>
      <c r="AL138" s="248"/>
      <c r="AM138" s="248"/>
    </row>
    <row r="139" spans="2:39" s="181" customFormat="1" ht="14.25" customHeight="1" x14ac:dyDescent="0.2">
      <c r="B139" s="248"/>
      <c r="C139" s="248"/>
      <c r="E139" s="193"/>
      <c r="F139" s="193"/>
      <c r="G139" s="193"/>
      <c r="H139" s="193"/>
      <c r="I139" s="193"/>
      <c r="J139" s="193"/>
      <c r="K139" s="194"/>
      <c r="L139" s="195"/>
      <c r="M139" s="195"/>
      <c r="N139" s="195"/>
      <c r="O139" s="195"/>
      <c r="P139" s="195"/>
      <c r="Q139" s="195"/>
      <c r="R139" s="195"/>
      <c r="S139" s="195"/>
      <c r="T139" s="195"/>
      <c r="U139" s="195"/>
      <c r="V139" s="196"/>
      <c r="W139" s="196"/>
      <c r="X139" s="196"/>
      <c r="Y139" s="249"/>
      <c r="Z139" s="249"/>
      <c r="AA139" s="249"/>
      <c r="AB139" s="248"/>
      <c r="AC139" s="248"/>
      <c r="AD139" s="248"/>
      <c r="AE139" s="248"/>
      <c r="AF139" s="248"/>
      <c r="AG139" s="248"/>
      <c r="AH139" s="248"/>
      <c r="AI139" s="248"/>
      <c r="AJ139" s="248"/>
      <c r="AK139" s="248"/>
      <c r="AL139" s="248"/>
      <c r="AM139" s="248"/>
    </row>
  </sheetData>
  <mergeCells count="192">
    <mergeCell ref="D120:E124"/>
    <mergeCell ref="G120:I120"/>
    <mergeCell ref="J120:N120"/>
    <mergeCell ref="O120:R120"/>
    <mergeCell ref="S120:U120"/>
    <mergeCell ref="V120:X120"/>
    <mergeCell ref="G122:H122"/>
    <mergeCell ref="J122:M122"/>
    <mergeCell ref="O122:Q122"/>
    <mergeCell ref="S122:T122"/>
    <mergeCell ref="G124:H124"/>
    <mergeCell ref="J124:M124"/>
    <mergeCell ref="O124:Q124"/>
    <mergeCell ref="S124:T124"/>
    <mergeCell ref="V124:W124"/>
    <mergeCell ref="G123:H123"/>
    <mergeCell ref="J123:M123"/>
    <mergeCell ref="O123:Q123"/>
    <mergeCell ref="S123:T123"/>
    <mergeCell ref="V123:W123"/>
    <mergeCell ref="G121:H121"/>
    <mergeCell ref="J121:M121"/>
    <mergeCell ref="O121:Q121"/>
    <mergeCell ref="S121:T121"/>
    <mergeCell ref="Y124:AF124"/>
    <mergeCell ref="V122:W122"/>
    <mergeCell ref="Y122:AF122"/>
    <mergeCell ref="V114:W114"/>
    <mergeCell ref="Y114:AF114"/>
    <mergeCell ref="G115:H115"/>
    <mergeCell ref="J115:M115"/>
    <mergeCell ref="O115:Q115"/>
    <mergeCell ref="S115:T115"/>
    <mergeCell ref="V115:W115"/>
    <mergeCell ref="Y115:AF115"/>
    <mergeCell ref="Y120:AF120"/>
    <mergeCell ref="Y123:AF123"/>
    <mergeCell ref="V121:W121"/>
    <mergeCell ref="Y121:AF121"/>
    <mergeCell ref="V112:X112"/>
    <mergeCell ref="Y112:AF112"/>
    <mergeCell ref="G113:H113"/>
    <mergeCell ref="J113:M113"/>
    <mergeCell ref="O113:Q113"/>
    <mergeCell ref="S113:T113"/>
    <mergeCell ref="V113:W113"/>
    <mergeCell ref="Y113:AF113"/>
    <mergeCell ref="B98:D98"/>
    <mergeCell ref="D112:E116"/>
    <mergeCell ref="G112:I112"/>
    <mergeCell ref="J112:N112"/>
    <mergeCell ref="O112:R112"/>
    <mergeCell ref="S112:U112"/>
    <mergeCell ref="G114:H114"/>
    <mergeCell ref="J114:M114"/>
    <mergeCell ref="O114:Q114"/>
    <mergeCell ref="S114:T114"/>
    <mergeCell ref="G116:H116"/>
    <mergeCell ref="J116:M116"/>
    <mergeCell ref="O116:Q116"/>
    <mergeCell ref="S116:T116"/>
    <mergeCell ref="V116:W116"/>
    <mergeCell ref="Y116:AF116"/>
    <mergeCell ref="V94:W94"/>
    <mergeCell ref="Y94:AF94"/>
    <mergeCell ref="V92:W92"/>
    <mergeCell ref="Y92:AF92"/>
    <mergeCell ref="G93:H93"/>
    <mergeCell ref="J93:M93"/>
    <mergeCell ref="O93:Q93"/>
    <mergeCell ref="S93:T93"/>
    <mergeCell ref="V93:W93"/>
    <mergeCell ref="Y93:AF93"/>
    <mergeCell ref="B74:D74"/>
    <mergeCell ref="D90:E94"/>
    <mergeCell ref="G90:I90"/>
    <mergeCell ref="J90:N90"/>
    <mergeCell ref="O90:R90"/>
    <mergeCell ref="S90:U90"/>
    <mergeCell ref="G92:H92"/>
    <mergeCell ref="J92:M92"/>
    <mergeCell ref="O92:Q92"/>
    <mergeCell ref="S92:T92"/>
    <mergeCell ref="G94:H94"/>
    <mergeCell ref="J94:M94"/>
    <mergeCell ref="O94:Q94"/>
    <mergeCell ref="S94:T94"/>
    <mergeCell ref="G69:H69"/>
    <mergeCell ref="J69:M69"/>
    <mergeCell ref="O69:Q69"/>
    <mergeCell ref="S69:T69"/>
    <mergeCell ref="V69:W69"/>
    <mergeCell ref="Y69:AF69"/>
    <mergeCell ref="V90:X90"/>
    <mergeCell ref="Y90:AF90"/>
    <mergeCell ref="G91:H91"/>
    <mergeCell ref="J91:M91"/>
    <mergeCell ref="O91:Q91"/>
    <mergeCell ref="S91:T91"/>
    <mergeCell ref="V91:W91"/>
    <mergeCell ref="Y91:AF91"/>
    <mergeCell ref="G67:H67"/>
    <mergeCell ref="J67:M67"/>
    <mergeCell ref="O67:Q67"/>
    <mergeCell ref="S67:T67"/>
    <mergeCell ref="V67:W67"/>
    <mergeCell ref="Y67:AF67"/>
    <mergeCell ref="B49:D49"/>
    <mergeCell ref="D66:E70"/>
    <mergeCell ref="G66:I66"/>
    <mergeCell ref="J66:N66"/>
    <mergeCell ref="O66:R66"/>
    <mergeCell ref="S66:U66"/>
    <mergeCell ref="G68:H68"/>
    <mergeCell ref="J68:M68"/>
    <mergeCell ref="O68:Q68"/>
    <mergeCell ref="S68:T68"/>
    <mergeCell ref="G70:H70"/>
    <mergeCell ref="J70:M70"/>
    <mergeCell ref="O70:Q70"/>
    <mergeCell ref="S70:T70"/>
    <mergeCell ref="V70:W70"/>
    <mergeCell ref="Y70:AF70"/>
    <mergeCell ref="V68:W68"/>
    <mergeCell ref="Y68:AF68"/>
    <mergeCell ref="V43:W43"/>
    <mergeCell ref="Y43:AF43"/>
    <mergeCell ref="G44:H44"/>
    <mergeCell ref="J44:M44"/>
    <mergeCell ref="O44:Q44"/>
    <mergeCell ref="S44:T44"/>
    <mergeCell ref="V44:W44"/>
    <mergeCell ref="Y44:AF44"/>
    <mergeCell ref="V66:X66"/>
    <mergeCell ref="Y66:AF66"/>
    <mergeCell ref="V41:X41"/>
    <mergeCell ref="Y41:AF41"/>
    <mergeCell ref="G42:H42"/>
    <mergeCell ref="J42:M42"/>
    <mergeCell ref="O42:Q42"/>
    <mergeCell ref="S42:T42"/>
    <mergeCell ref="V42:W42"/>
    <mergeCell ref="Y42:AF42"/>
    <mergeCell ref="B24:D24"/>
    <mergeCell ref="D41:E45"/>
    <mergeCell ref="G41:I41"/>
    <mergeCell ref="J41:N41"/>
    <mergeCell ref="O41:R41"/>
    <mergeCell ref="S41:U41"/>
    <mergeCell ref="G43:H43"/>
    <mergeCell ref="J43:M43"/>
    <mergeCell ref="O43:Q43"/>
    <mergeCell ref="S43:T43"/>
    <mergeCell ref="G45:H45"/>
    <mergeCell ref="J45:M45"/>
    <mergeCell ref="O45:Q45"/>
    <mergeCell ref="S45:T45"/>
    <mergeCell ref="V45:W45"/>
    <mergeCell ref="Y45:AF45"/>
    <mergeCell ref="V20:W20"/>
    <mergeCell ref="Y20:AF20"/>
    <mergeCell ref="Y18:AF18"/>
    <mergeCell ref="G19:H19"/>
    <mergeCell ref="J19:M19"/>
    <mergeCell ref="O19:Q19"/>
    <mergeCell ref="S19:T19"/>
    <mergeCell ref="V19:W19"/>
    <mergeCell ref="Y19:AF19"/>
    <mergeCell ref="A1:AN2"/>
    <mergeCell ref="B3:D3"/>
    <mergeCell ref="D16:E20"/>
    <mergeCell ref="G16:I16"/>
    <mergeCell ref="J16:N16"/>
    <mergeCell ref="O16:R16"/>
    <mergeCell ref="S16:U16"/>
    <mergeCell ref="V16:X16"/>
    <mergeCell ref="Y16:AF16"/>
    <mergeCell ref="G17:H17"/>
    <mergeCell ref="J17:M17"/>
    <mergeCell ref="O17:Q17"/>
    <mergeCell ref="S17:T17"/>
    <mergeCell ref="V17:W17"/>
    <mergeCell ref="Y17:AF17"/>
    <mergeCell ref="G18:H18"/>
    <mergeCell ref="J18:M18"/>
    <mergeCell ref="O18:Q18"/>
    <mergeCell ref="S18:T18"/>
    <mergeCell ref="V18:W18"/>
    <mergeCell ref="G20:H20"/>
    <mergeCell ref="J20:M20"/>
    <mergeCell ref="O20:Q20"/>
    <mergeCell ref="S20:T20"/>
  </mergeCells>
  <phoneticPr fontId="14"/>
  <dataValidations count="2">
    <dataValidation type="list" allowBlank="1" showInputMessage="1" showErrorMessage="1" sqref="I42:I46" xr:uid="{4CF63CED-C7AF-4C65-9F06-6CEA2D50CCF0}">
      <formula1>$AO$37</formula1>
    </dataValidation>
    <dataValidation type="list" allowBlank="1" showInputMessage="1" showErrorMessage="1" sqref="I17:I20 I121:I124 I91:I94 I113:I116 I67:I70" xr:uid="{FF1E0783-A27F-4AB5-B251-35321BCFF390}">
      <formula1>$AP$16</formula1>
    </dataValidation>
  </dataValidations>
  <printOptions horizontalCentered="1"/>
  <pageMargins left="0.39370078740157483" right="0.43307086614173229" top="0.78740157480314965" bottom="0.78740157480314965" header="0.51181102362204722" footer="0.51181102362204722"/>
  <pageSetup paperSize="9" scale="77" firstPageNumber="23" fitToHeight="2" orientation="landscape" useFirstPageNumber="1" r:id="rId1"/>
  <headerFooter alignWithMargins="0"/>
  <rowBreaks count="3" manualBreakCount="3">
    <brk id="46" max="39" man="1"/>
    <brk id="95" max="39" man="1"/>
    <brk id="125"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BD842-CC22-4FE1-8B5B-4B70D1A86F21}">
  <sheetPr codeName="Sheet5">
    <tabColor rgb="FF00B0F0"/>
    <pageSetUpPr fitToPage="1"/>
  </sheetPr>
  <dimension ref="A1:O83"/>
  <sheetViews>
    <sheetView showGridLines="0" view="pageBreakPreview" zoomScale="70" zoomScaleNormal="100" zoomScaleSheetLayoutView="70" workbookViewId="0">
      <selection sqref="A1:L1"/>
    </sheetView>
  </sheetViews>
  <sheetFormatPr defaultColWidth="8.90625" defaultRowHeight="13" x14ac:dyDescent="0.2"/>
  <cols>
    <col min="1" max="2" width="18.08984375" style="560" customWidth="1"/>
    <col min="3" max="3" width="36.36328125" style="560" customWidth="1"/>
    <col min="4" max="7" width="18.08984375" style="560" customWidth="1"/>
    <col min="8" max="8" width="18.08984375" style="561" customWidth="1"/>
    <col min="9" max="14" width="18.08984375" style="560" customWidth="1"/>
    <col min="15" max="253" width="8.90625" style="560"/>
    <col min="254" max="254" width="13.90625" style="560" customWidth="1"/>
    <col min="255" max="255" width="26.6328125" style="560" customWidth="1"/>
    <col min="256" max="256" width="34.36328125" style="560" customWidth="1"/>
    <col min="257" max="268" width="16.08984375" style="560" customWidth="1"/>
    <col min="269" max="269" width="2.08984375" style="560" customWidth="1"/>
    <col min="270" max="509" width="8.90625" style="560"/>
    <col min="510" max="510" width="13.90625" style="560" customWidth="1"/>
    <col min="511" max="511" width="26.6328125" style="560" customWidth="1"/>
    <col min="512" max="512" width="34.36328125" style="560" customWidth="1"/>
    <col min="513" max="524" width="16.08984375" style="560" customWidth="1"/>
    <col min="525" max="525" width="2.08984375" style="560" customWidth="1"/>
    <col min="526" max="765" width="8.90625" style="560"/>
    <col min="766" max="766" width="13.90625" style="560" customWidth="1"/>
    <col min="767" max="767" width="26.6328125" style="560" customWidth="1"/>
    <col min="768" max="768" width="34.36328125" style="560" customWidth="1"/>
    <col min="769" max="780" width="16.08984375" style="560" customWidth="1"/>
    <col min="781" max="781" width="2.08984375" style="560" customWidth="1"/>
    <col min="782" max="1021" width="8.90625" style="560"/>
    <col min="1022" max="1022" width="13.90625" style="560" customWidth="1"/>
    <col min="1023" max="1023" width="26.6328125" style="560" customWidth="1"/>
    <col min="1024" max="1024" width="34.36328125" style="560" customWidth="1"/>
    <col min="1025" max="1036" width="16.08984375" style="560" customWidth="1"/>
    <col min="1037" max="1037" width="2.08984375" style="560" customWidth="1"/>
    <col min="1038" max="1277" width="8.90625" style="560"/>
    <col min="1278" max="1278" width="13.90625" style="560" customWidth="1"/>
    <col min="1279" max="1279" width="26.6328125" style="560" customWidth="1"/>
    <col min="1280" max="1280" width="34.36328125" style="560" customWidth="1"/>
    <col min="1281" max="1292" width="16.08984375" style="560" customWidth="1"/>
    <col min="1293" max="1293" width="2.08984375" style="560" customWidth="1"/>
    <col min="1294" max="1533" width="8.90625" style="560"/>
    <col min="1534" max="1534" width="13.90625" style="560" customWidth="1"/>
    <col min="1535" max="1535" width="26.6328125" style="560" customWidth="1"/>
    <col min="1536" max="1536" width="34.36328125" style="560" customWidth="1"/>
    <col min="1537" max="1548" width="16.08984375" style="560" customWidth="1"/>
    <col min="1549" max="1549" width="2.08984375" style="560" customWidth="1"/>
    <col min="1550" max="1789" width="8.90625" style="560"/>
    <col min="1790" max="1790" width="13.90625" style="560" customWidth="1"/>
    <col min="1791" max="1791" width="26.6328125" style="560" customWidth="1"/>
    <col min="1792" max="1792" width="34.36328125" style="560" customWidth="1"/>
    <col min="1793" max="1804" width="16.08984375" style="560" customWidth="1"/>
    <col min="1805" max="1805" width="2.08984375" style="560" customWidth="1"/>
    <col min="1806" max="2045" width="8.90625" style="560"/>
    <col min="2046" max="2046" width="13.90625" style="560" customWidth="1"/>
    <col min="2047" max="2047" width="26.6328125" style="560" customWidth="1"/>
    <col min="2048" max="2048" width="34.36328125" style="560" customWidth="1"/>
    <col min="2049" max="2060" width="16.08984375" style="560" customWidth="1"/>
    <col min="2061" max="2061" width="2.08984375" style="560" customWidth="1"/>
    <col min="2062" max="2301" width="8.90625" style="560"/>
    <col min="2302" max="2302" width="13.90625" style="560" customWidth="1"/>
    <col min="2303" max="2303" width="26.6328125" style="560" customWidth="1"/>
    <col min="2304" max="2304" width="34.36328125" style="560" customWidth="1"/>
    <col min="2305" max="2316" width="16.08984375" style="560" customWidth="1"/>
    <col min="2317" max="2317" width="2.08984375" style="560" customWidth="1"/>
    <col min="2318" max="2557" width="8.90625" style="560"/>
    <col min="2558" max="2558" width="13.90625" style="560" customWidth="1"/>
    <col min="2559" max="2559" width="26.6328125" style="560" customWidth="1"/>
    <col min="2560" max="2560" width="34.36328125" style="560" customWidth="1"/>
    <col min="2561" max="2572" width="16.08984375" style="560" customWidth="1"/>
    <col min="2573" max="2573" width="2.08984375" style="560" customWidth="1"/>
    <col min="2574" max="2813" width="8.90625" style="560"/>
    <col min="2814" max="2814" width="13.90625" style="560" customWidth="1"/>
    <col min="2815" max="2815" width="26.6328125" style="560" customWidth="1"/>
    <col min="2816" max="2816" width="34.36328125" style="560" customWidth="1"/>
    <col min="2817" max="2828" width="16.08984375" style="560" customWidth="1"/>
    <col min="2829" max="2829" width="2.08984375" style="560" customWidth="1"/>
    <col min="2830" max="3069" width="8.90625" style="560"/>
    <col min="3070" max="3070" width="13.90625" style="560" customWidth="1"/>
    <col min="3071" max="3071" width="26.6328125" style="560" customWidth="1"/>
    <col min="3072" max="3072" width="34.36328125" style="560" customWidth="1"/>
    <col min="3073" max="3084" width="16.08984375" style="560" customWidth="1"/>
    <col min="3085" max="3085" width="2.08984375" style="560" customWidth="1"/>
    <col min="3086" max="3325" width="8.90625" style="560"/>
    <col min="3326" max="3326" width="13.90625" style="560" customWidth="1"/>
    <col min="3327" max="3327" width="26.6328125" style="560" customWidth="1"/>
    <col min="3328" max="3328" width="34.36328125" style="560" customWidth="1"/>
    <col min="3329" max="3340" width="16.08984375" style="560" customWidth="1"/>
    <col min="3341" max="3341" width="2.08984375" style="560" customWidth="1"/>
    <col min="3342" max="3581" width="8.90625" style="560"/>
    <col min="3582" max="3582" width="13.90625" style="560" customWidth="1"/>
    <col min="3583" max="3583" width="26.6328125" style="560" customWidth="1"/>
    <col min="3584" max="3584" width="34.36328125" style="560" customWidth="1"/>
    <col min="3585" max="3596" width="16.08984375" style="560" customWidth="1"/>
    <col min="3597" max="3597" width="2.08984375" style="560" customWidth="1"/>
    <col min="3598" max="3837" width="8.90625" style="560"/>
    <col min="3838" max="3838" width="13.90625" style="560" customWidth="1"/>
    <col min="3839" max="3839" width="26.6328125" style="560" customWidth="1"/>
    <col min="3840" max="3840" width="34.36328125" style="560" customWidth="1"/>
    <col min="3841" max="3852" width="16.08984375" style="560" customWidth="1"/>
    <col min="3853" max="3853" width="2.08984375" style="560" customWidth="1"/>
    <col min="3854" max="4093" width="8.90625" style="560"/>
    <col min="4094" max="4094" width="13.90625" style="560" customWidth="1"/>
    <col min="4095" max="4095" width="26.6328125" style="560" customWidth="1"/>
    <col min="4096" max="4096" width="34.36328125" style="560" customWidth="1"/>
    <col min="4097" max="4108" width="16.08984375" style="560" customWidth="1"/>
    <col min="4109" max="4109" width="2.08984375" style="560" customWidth="1"/>
    <col min="4110" max="4349" width="8.90625" style="560"/>
    <col min="4350" max="4350" width="13.90625" style="560" customWidth="1"/>
    <col min="4351" max="4351" width="26.6328125" style="560" customWidth="1"/>
    <col min="4352" max="4352" width="34.36328125" style="560" customWidth="1"/>
    <col min="4353" max="4364" width="16.08984375" style="560" customWidth="1"/>
    <col min="4365" max="4365" width="2.08984375" style="560" customWidth="1"/>
    <col min="4366" max="4605" width="8.90625" style="560"/>
    <col min="4606" max="4606" width="13.90625" style="560" customWidth="1"/>
    <col min="4607" max="4607" width="26.6328125" style="560" customWidth="1"/>
    <col min="4608" max="4608" width="34.36328125" style="560" customWidth="1"/>
    <col min="4609" max="4620" width="16.08984375" style="560" customWidth="1"/>
    <col min="4621" max="4621" width="2.08984375" style="560" customWidth="1"/>
    <col min="4622" max="4861" width="8.90625" style="560"/>
    <col min="4862" max="4862" width="13.90625" style="560" customWidth="1"/>
    <col min="4863" max="4863" width="26.6328125" style="560" customWidth="1"/>
    <col min="4864" max="4864" width="34.36328125" style="560" customWidth="1"/>
    <col min="4865" max="4876" width="16.08984375" style="560" customWidth="1"/>
    <col min="4877" max="4877" width="2.08984375" style="560" customWidth="1"/>
    <col min="4878" max="5117" width="8.90625" style="560"/>
    <col min="5118" max="5118" width="13.90625" style="560" customWidth="1"/>
    <col min="5119" max="5119" width="26.6328125" style="560" customWidth="1"/>
    <col min="5120" max="5120" width="34.36328125" style="560" customWidth="1"/>
    <col min="5121" max="5132" width="16.08984375" style="560" customWidth="1"/>
    <col min="5133" max="5133" width="2.08984375" style="560" customWidth="1"/>
    <col min="5134" max="5373" width="8.90625" style="560"/>
    <col min="5374" max="5374" width="13.90625" style="560" customWidth="1"/>
    <col min="5375" max="5375" width="26.6328125" style="560" customWidth="1"/>
    <col min="5376" max="5376" width="34.36328125" style="560" customWidth="1"/>
    <col min="5377" max="5388" width="16.08984375" style="560" customWidth="1"/>
    <col min="5389" max="5389" width="2.08984375" style="560" customWidth="1"/>
    <col min="5390" max="5629" width="8.90625" style="560"/>
    <col min="5630" max="5630" width="13.90625" style="560" customWidth="1"/>
    <col min="5631" max="5631" width="26.6328125" style="560" customWidth="1"/>
    <col min="5632" max="5632" width="34.36328125" style="560" customWidth="1"/>
    <col min="5633" max="5644" width="16.08984375" style="560" customWidth="1"/>
    <col min="5645" max="5645" width="2.08984375" style="560" customWidth="1"/>
    <col min="5646" max="5885" width="8.90625" style="560"/>
    <col min="5886" max="5886" width="13.90625" style="560" customWidth="1"/>
    <col min="5887" max="5887" width="26.6328125" style="560" customWidth="1"/>
    <col min="5888" max="5888" width="34.36328125" style="560" customWidth="1"/>
    <col min="5889" max="5900" width="16.08984375" style="560" customWidth="1"/>
    <col min="5901" max="5901" width="2.08984375" style="560" customWidth="1"/>
    <col min="5902" max="6141" width="8.90625" style="560"/>
    <col min="6142" max="6142" width="13.90625" style="560" customWidth="1"/>
    <col min="6143" max="6143" width="26.6328125" style="560" customWidth="1"/>
    <col min="6144" max="6144" width="34.36328125" style="560" customWidth="1"/>
    <col min="6145" max="6156" width="16.08984375" style="560" customWidth="1"/>
    <col min="6157" max="6157" width="2.08984375" style="560" customWidth="1"/>
    <col min="6158" max="6397" width="8.90625" style="560"/>
    <col min="6398" max="6398" width="13.90625" style="560" customWidth="1"/>
    <col min="6399" max="6399" width="26.6328125" style="560" customWidth="1"/>
    <col min="6400" max="6400" width="34.36328125" style="560" customWidth="1"/>
    <col min="6401" max="6412" width="16.08984375" style="560" customWidth="1"/>
    <col min="6413" max="6413" width="2.08984375" style="560" customWidth="1"/>
    <col min="6414" max="6653" width="8.90625" style="560"/>
    <col min="6654" max="6654" width="13.90625" style="560" customWidth="1"/>
    <col min="6655" max="6655" width="26.6328125" style="560" customWidth="1"/>
    <col min="6656" max="6656" width="34.36328125" style="560" customWidth="1"/>
    <col min="6657" max="6668" width="16.08984375" style="560" customWidth="1"/>
    <col min="6669" max="6669" width="2.08984375" style="560" customWidth="1"/>
    <col min="6670" max="6909" width="8.90625" style="560"/>
    <col min="6910" max="6910" width="13.90625" style="560" customWidth="1"/>
    <col min="6911" max="6911" width="26.6328125" style="560" customWidth="1"/>
    <col min="6912" max="6912" width="34.36328125" style="560" customWidth="1"/>
    <col min="6913" max="6924" width="16.08984375" style="560" customWidth="1"/>
    <col min="6925" max="6925" width="2.08984375" style="560" customWidth="1"/>
    <col min="6926" max="7165" width="8.90625" style="560"/>
    <col min="7166" max="7166" width="13.90625" style="560" customWidth="1"/>
    <col min="7167" max="7167" width="26.6328125" style="560" customWidth="1"/>
    <col min="7168" max="7168" width="34.36328125" style="560" customWidth="1"/>
    <col min="7169" max="7180" width="16.08984375" style="560" customWidth="1"/>
    <col min="7181" max="7181" width="2.08984375" style="560" customWidth="1"/>
    <col min="7182" max="7421" width="8.90625" style="560"/>
    <col min="7422" max="7422" width="13.90625" style="560" customWidth="1"/>
    <col min="7423" max="7423" width="26.6328125" style="560" customWidth="1"/>
    <col min="7424" max="7424" width="34.36328125" style="560" customWidth="1"/>
    <col min="7425" max="7436" width="16.08984375" style="560" customWidth="1"/>
    <col min="7437" max="7437" width="2.08984375" style="560" customWidth="1"/>
    <col min="7438" max="7677" width="8.90625" style="560"/>
    <col min="7678" max="7678" width="13.90625" style="560" customWidth="1"/>
    <col min="7679" max="7679" width="26.6328125" style="560" customWidth="1"/>
    <col min="7680" max="7680" width="34.36328125" style="560" customWidth="1"/>
    <col min="7681" max="7692" width="16.08984375" style="560" customWidth="1"/>
    <col min="7693" max="7693" width="2.08984375" style="560" customWidth="1"/>
    <col min="7694" max="7933" width="8.90625" style="560"/>
    <col min="7934" max="7934" width="13.90625" style="560" customWidth="1"/>
    <col min="7935" max="7935" width="26.6328125" style="560" customWidth="1"/>
    <col min="7936" max="7936" width="34.36328125" style="560" customWidth="1"/>
    <col min="7937" max="7948" width="16.08984375" style="560" customWidth="1"/>
    <col min="7949" max="7949" width="2.08984375" style="560" customWidth="1"/>
    <col min="7950" max="8189" width="8.90625" style="560"/>
    <col min="8190" max="8190" width="13.90625" style="560" customWidth="1"/>
    <col min="8191" max="8191" width="26.6328125" style="560" customWidth="1"/>
    <col min="8192" max="8192" width="34.36328125" style="560" customWidth="1"/>
    <col min="8193" max="8204" width="16.08984375" style="560" customWidth="1"/>
    <col min="8205" max="8205" width="2.08984375" style="560" customWidth="1"/>
    <col min="8206" max="8445" width="8.90625" style="560"/>
    <col min="8446" max="8446" width="13.90625" style="560" customWidth="1"/>
    <col min="8447" max="8447" width="26.6328125" style="560" customWidth="1"/>
    <col min="8448" max="8448" width="34.36328125" style="560" customWidth="1"/>
    <col min="8449" max="8460" width="16.08984375" style="560" customWidth="1"/>
    <col min="8461" max="8461" width="2.08984375" style="560" customWidth="1"/>
    <col min="8462" max="8701" width="8.90625" style="560"/>
    <col min="8702" max="8702" width="13.90625" style="560" customWidth="1"/>
    <col min="8703" max="8703" width="26.6328125" style="560" customWidth="1"/>
    <col min="8704" max="8704" width="34.36328125" style="560" customWidth="1"/>
    <col min="8705" max="8716" width="16.08984375" style="560" customWidth="1"/>
    <col min="8717" max="8717" width="2.08984375" style="560" customWidth="1"/>
    <col min="8718" max="8957" width="8.90625" style="560"/>
    <col min="8958" max="8958" width="13.90625" style="560" customWidth="1"/>
    <col min="8959" max="8959" width="26.6328125" style="560" customWidth="1"/>
    <col min="8960" max="8960" width="34.36328125" style="560" customWidth="1"/>
    <col min="8961" max="8972" width="16.08984375" style="560" customWidth="1"/>
    <col min="8973" max="8973" width="2.08984375" style="560" customWidth="1"/>
    <col min="8974" max="9213" width="8.90625" style="560"/>
    <col min="9214" max="9214" width="13.90625" style="560" customWidth="1"/>
    <col min="9215" max="9215" width="26.6328125" style="560" customWidth="1"/>
    <col min="9216" max="9216" width="34.36328125" style="560" customWidth="1"/>
    <col min="9217" max="9228" width="16.08984375" style="560" customWidth="1"/>
    <col min="9229" max="9229" width="2.08984375" style="560" customWidth="1"/>
    <col min="9230" max="9469" width="8.90625" style="560"/>
    <col min="9470" max="9470" width="13.90625" style="560" customWidth="1"/>
    <col min="9471" max="9471" width="26.6328125" style="560" customWidth="1"/>
    <col min="9472" max="9472" width="34.36328125" style="560" customWidth="1"/>
    <col min="9473" max="9484" width="16.08984375" style="560" customWidth="1"/>
    <col min="9485" max="9485" width="2.08984375" style="560" customWidth="1"/>
    <col min="9486" max="9725" width="8.90625" style="560"/>
    <col min="9726" max="9726" width="13.90625" style="560" customWidth="1"/>
    <col min="9727" max="9727" width="26.6328125" style="560" customWidth="1"/>
    <col min="9728" max="9728" width="34.36328125" style="560" customWidth="1"/>
    <col min="9729" max="9740" width="16.08984375" style="560" customWidth="1"/>
    <col min="9741" max="9741" width="2.08984375" style="560" customWidth="1"/>
    <col min="9742" max="9981" width="8.90625" style="560"/>
    <col min="9982" max="9982" width="13.90625" style="560" customWidth="1"/>
    <col min="9983" max="9983" width="26.6328125" style="560" customWidth="1"/>
    <col min="9984" max="9984" width="34.36328125" style="560" customWidth="1"/>
    <col min="9985" max="9996" width="16.08984375" style="560" customWidth="1"/>
    <col min="9997" max="9997" width="2.08984375" style="560" customWidth="1"/>
    <col min="9998" max="10237" width="8.90625" style="560"/>
    <col min="10238" max="10238" width="13.90625" style="560" customWidth="1"/>
    <col min="10239" max="10239" width="26.6328125" style="560" customWidth="1"/>
    <col min="10240" max="10240" width="34.36328125" style="560" customWidth="1"/>
    <col min="10241" max="10252" width="16.08984375" style="560" customWidth="1"/>
    <col min="10253" max="10253" width="2.08984375" style="560" customWidth="1"/>
    <col min="10254" max="10493" width="8.90625" style="560"/>
    <col min="10494" max="10494" width="13.90625" style="560" customWidth="1"/>
    <col min="10495" max="10495" width="26.6328125" style="560" customWidth="1"/>
    <col min="10496" max="10496" width="34.36328125" style="560" customWidth="1"/>
    <col min="10497" max="10508" width="16.08984375" style="560" customWidth="1"/>
    <col min="10509" max="10509" width="2.08984375" style="560" customWidth="1"/>
    <col min="10510" max="10749" width="8.90625" style="560"/>
    <col min="10750" max="10750" width="13.90625" style="560" customWidth="1"/>
    <col min="10751" max="10751" width="26.6328125" style="560" customWidth="1"/>
    <col min="10752" max="10752" width="34.36328125" style="560" customWidth="1"/>
    <col min="10753" max="10764" width="16.08984375" style="560" customWidth="1"/>
    <col min="10765" max="10765" width="2.08984375" style="560" customWidth="1"/>
    <col min="10766" max="11005" width="8.90625" style="560"/>
    <col min="11006" max="11006" width="13.90625" style="560" customWidth="1"/>
    <col min="11007" max="11007" width="26.6328125" style="560" customWidth="1"/>
    <col min="11008" max="11008" width="34.36328125" style="560" customWidth="1"/>
    <col min="11009" max="11020" width="16.08984375" style="560" customWidth="1"/>
    <col min="11021" max="11021" width="2.08984375" style="560" customWidth="1"/>
    <col min="11022" max="11261" width="8.90625" style="560"/>
    <col min="11262" max="11262" width="13.90625" style="560" customWidth="1"/>
    <col min="11263" max="11263" width="26.6328125" style="560" customWidth="1"/>
    <col min="11264" max="11264" width="34.36328125" style="560" customWidth="1"/>
    <col min="11265" max="11276" width="16.08984375" style="560" customWidth="1"/>
    <col min="11277" max="11277" width="2.08984375" style="560" customWidth="1"/>
    <col min="11278" max="11517" width="8.90625" style="560"/>
    <col min="11518" max="11518" width="13.90625" style="560" customWidth="1"/>
    <col min="11519" max="11519" width="26.6328125" style="560" customWidth="1"/>
    <col min="11520" max="11520" width="34.36328125" style="560" customWidth="1"/>
    <col min="11521" max="11532" width="16.08984375" style="560" customWidth="1"/>
    <col min="11533" max="11533" width="2.08984375" style="560" customWidth="1"/>
    <col min="11534" max="11773" width="8.90625" style="560"/>
    <col min="11774" max="11774" width="13.90625" style="560" customWidth="1"/>
    <col min="11775" max="11775" width="26.6328125" style="560" customWidth="1"/>
    <col min="11776" max="11776" width="34.36328125" style="560" customWidth="1"/>
    <col min="11777" max="11788" width="16.08984375" style="560" customWidth="1"/>
    <col min="11789" max="11789" width="2.08984375" style="560" customWidth="1"/>
    <col min="11790" max="12029" width="8.90625" style="560"/>
    <col min="12030" max="12030" width="13.90625" style="560" customWidth="1"/>
    <col min="12031" max="12031" width="26.6328125" style="560" customWidth="1"/>
    <col min="12032" max="12032" width="34.36328125" style="560" customWidth="1"/>
    <col min="12033" max="12044" width="16.08984375" style="560" customWidth="1"/>
    <col min="12045" max="12045" width="2.08984375" style="560" customWidth="1"/>
    <col min="12046" max="12285" width="8.90625" style="560"/>
    <col min="12286" max="12286" width="13.90625" style="560" customWidth="1"/>
    <col min="12287" max="12287" width="26.6328125" style="560" customWidth="1"/>
    <col min="12288" max="12288" width="34.36328125" style="560" customWidth="1"/>
    <col min="12289" max="12300" width="16.08984375" style="560" customWidth="1"/>
    <col min="12301" max="12301" width="2.08984375" style="560" customWidth="1"/>
    <col min="12302" max="12541" width="8.90625" style="560"/>
    <col min="12542" max="12542" width="13.90625" style="560" customWidth="1"/>
    <col min="12543" max="12543" width="26.6328125" style="560" customWidth="1"/>
    <col min="12544" max="12544" width="34.36328125" style="560" customWidth="1"/>
    <col min="12545" max="12556" width="16.08984375" style="560" customWidth="1"/>
    <col min="12557" max="12557" width="2.08984375" style="560" customWidth="1"/>
    <col min="12558" max="12797" width="8.90625" style="560"/>
    <col min="12798" max="12798" width="13.90625" style="560" customWidth="1"/>
    <col min="12799" max="12799" width="26.6328125" style="560" customWidth="1"/>
    <col min="12800" max="12800" width="34.36328125" style="560" customWidth="1"/>
    <col min="12801" max="12812" width="16.08984375" style="560" customWidth="1"/>
    <col min="12813" max="12813" width="2.08984375" style="560" customWidth="1"/>
    <col min="12814" max="13053" width="8.90625" style="560"/>
    <col min="13054" max="13054" width="13.90625" style="560" customWidth="1"/>
    <col min="13055" max="13055" width="26.6328125" style="560" customWidth="1"/>
    <col min="13056" max="13056" width="34.36328125" style="560" customWidth="1"/>
    <col min="13057" max="13068" width="16.08984375" style="560" customWidth="1"/>
    <col min="13069" max="13069" width="2.08984375" style="560" customWidth="1"/>
    <col min="13070" max="13309" width="8.90625" style="560"/>
    <col min="13310" max="13310" width="13.90625" style="560" customWidth="1"/>
    <col min="13311" max="13311" width="26.6328125" style="560" customWidth="1"/>
    <col min="13312" max="13312" width="34.36328125" style="560" customWidth="1"/>
    <col min="13313" max="13324" width="16.08984375" style="560" customWidth="1"/>
    <col min="13325" max="13325" width="2.08984375" style="560" customWidth="1"/>
    <col min="13326" max="13565" width="8.90625" style="560"/>
    <col min="13566" max="13566" width="13.90625" style="560" customWidth="1"/>
    <col min="13567" max="13567" width="26.6328125" style="560" customWidth="1"/>
    <col min="13568" max="13568" width="34.36328125" style="560" customWidth="1"/>
    <col min="13569" max="13580" width="16.08984375" style="560" customWidth="1"/>
    <col min="13581" max="13581" width="2.08984375" style="560" customWidth="1"/>
    <col min="13582" max="13821" width="8.90625" style="560"/>
    <col min="13822" max="13822" width="13.90625" style="560" customWidth="1"/>
    <col min="13823" max="13823" width="26.6328125" style="560" customWidth="1"/>
    <col min="13824" max="13824" width="34.36328125" style="560" customWidth="1"/>
    <col min="13825" max="13836" width="16.08984375" style="560" customWidth="1"/>
    <col min="13837" max="13837" width="2.08984375" style="560" customWidth="1"/>
    <col min="13838" max="14077" width="8.90625" style="560"/>
    <col min="14078" max="14078" width="13.90625" style="560" customWidth="1"/>
    <col min="14079" max="14079" width="26.6328125" style="560" customWidth="1"/>
    <col min="14080" max="14080" width="34.36328125" style="560" customWidth="1"/>
    <col min="14081" max="14092" width="16.08984375" style="560" customWidth="1"/>
    <col min="14093" max="14093" width="2.08984375" style="560" customWidth="1"/>
    <col min="14094" max="14333" width="8.90625" style="560"/>
    <col min="14334" max="14334" width="13.90625" style="560" customWidth="1"/>
    <col min="14335" max="14335" width="26.6328125" style="560" customWidth="1"/>
    <col min="14336" max="14336" width="34.36328125" style="560" customWidth="1"/>
    <col min="14337" max="14348" width="16.08984375" style="560" customWidth="1"/>
    <col min="14349" max="14349" width="2.08984375" style="560" customWidth="1"/>
    <col min="14350" max="14589" width="8.90625" style="560"/>
    <col min="14590" max="14590" width="13.90625" style="560" customWidth="1"/>
    <col min="14591" max="14591" width="26.6328125" style="560" customWidth="1"/>
    <col min="14592" max="14592" width="34.36328125" style="560" customWidth="1"/>
    <col min="14593" max="14604" width="16.08984375" style="560" customWidth="1"/>
    <col min="14605" max="14605" width="2.08984375" style="560" customWidth="1"/>
    <col min="14606" max="14845" width="8.90625" style="560"/>
    <col min="14846" max="14846" width="13.90625" style="560" customWidth="1"/>
    <col min="14847" max="14847" width="26.6328125" style="560" customWidth="1"/>
    <col min="14848" max="14848" width="34.36328125" style="560" customWidth="1"/>
    <col min="14849" max="14860" width="16.08984375" style="560" customWidth="1"/>
    <col min="14861" max="14861" width="2.08984375" style="560" customWidth="1"/>
    <col min="14862" max="15101" width="8.90625" style="560"/>
    <col min="15102" max="15102" width="13.90625" style="560" customWidth="1"/>
    <col min="15103" max="15103" width="26.6328125" style="560" customWidth="1"/>
    <col min="15104" max="15104" width="34.36328125" style="560" customWidth="1"/>
    <col min="15105" max="15116" width="16.08984375" style="560" customWidth="1"/>
    <col min="15117" max="15117" width="2.08984375" style="560" customWidth="1"/>
    <col min="15118" max="15357" width="8.90625" style="560"/>
    <col min="15358" max="15358" width="13.90625" style="560" customWidth="1"/>
    <col min="15359" max="15359" width="26.6328125" style="560" customWidth="1"/>
    <col min="15360" max="15360" width="34.36328125" style="560" customWidth="1"/>
    <col min="15361" max="15372" width="16.08984375" style="560" customWidth="1"/>
    <col min="15373" max="15373" width="2.08984375" style="560" customWidth="1"/>
    <col min="15374" max="15613" width="8.90625" style="560"/>
    <col min="15614" max="15614" width="13.90625" style="560" customWidth="1"/>
    <col min="15615" max="15615" width="26.6328125" style="560" customWidth="1"/>
    <col min="15616" max="15616" width="34.36328125" style="560" customWidth="1"/>
    <col min="15617" max="15628" width="16.08984375" style="560" customWidth="1"/>
    <col min="15629" max="15629" width="2.08984375" style="560" customWidth="1"/>
    <col min="15630" max="15869" width="8.90625" style="560"/>
    <col min="15870" max="15870" width="13.90625" style="560" customWidth="1"/>
    <col min="15871" max="15871" width="26.6328125" style="560" customWidth="1"/>
    <col min="15872" max="15872" width="34.36328125" style="560" customWidth="1"/>
    <col min="15873" max="15884" width="16.08984375" style="560" customWidth="1"/>
    <col min="15885" max="15885" width="2.08984375" style="560" customWidth="1"/>
    <col min="15886" max="16125" width="8.90625" style="560"/>
    <col min="16126" max="16126" width="13.90625" style="560" customWidth="1"/>
    <col min="16127" max="16127" width="26.6328125" style="560" customWidth="1"/>
    <col min="16128" max="16128" width="34.36328125" style="560" customWidth="1"/>
    <col min="16129" max="16140" width="16.08984375" style="560" customWidth="1"/>
    <col min="16141" max="16141" width="2.08984375" style="560" customWidth="1"/>
    <col min="16142" max="16384" width="8.90625" style="560"/>
  </cols>
  <sheetData>
    <row r="1" spans="1:15" ht="102" customHeight="1" x14ac:dyDescent="0.3">
      <c r="A1" s="1762"/>
      <c r="B1" s="1763"/>
      <c r="C1" s="1763"/>
      <c r="D1" s="1763"/>
      <c r="E1" s="1763"/>
      <c r="F1" s="1763"/>
      <c r="G1" s="1763"/>
      <c r="H1" s="1763"/>
      <c r="I1" s="1763"/>
      <c r="J1" s="1763"/>
      <c r="K1" s="1763"/>
      <c r="L1" s="1763"/>
      <c r="M1" s="629"/>
      <c r="N1" s="629"/>
      <c r="O1" s="630"/>
    </row>
    <row r="2" spans="1:15" ht="17" customHeight="1" thickBot="1" x14ac:dyDescent="0.35">
      <c r="A2" s="631"/>
      <c r="B2" s="632"/>
      <c r="C2" s="632"/>
      <c r="D2" s="632"/>
      <c r="E2" s="632"/>
      <c r="F2" s="632"/>
      <c r="G2" s="632"/>
      <c r="H2" s="632"/>
      <c r="I2" s="632"/>
      <c r="J2" s="632"/>
      <c r="K2" s="632"/>
      <c r="L2" s="632"/>
      <c r="M2" s="633"/>
      <c r="N2" s="633"/>
      <c r="O2" s="630"/>
    </row>
    <row r="3" spans="1:15" ht="22.5" customHeight="1" thickBot="1" x14ac:dyDescent="0.25">
      <c r="M3" s="1747" t="s">
        <v>495</v>
      </c>
      <c r="N3" s="1748"/>
    </row>
    <row r="4" spans="1:15" s="563" customFormat="1" ht="22.5" customHeight="1" x14ac:dyDescent="0.25">
      <c r="A4" s="1749" t="s">
        <v>551</v>
      </c>
      <c r="B4" s="1749"/>
      <c r="C4" s="1749"/>
      <c r="D4" s="1749"/>
      <c r="E4" s="1749"/>
      <c r="F4" s="1749"/>
      <c r="G4" s="1749"/>
      <c r="H4" s="1749"/>
      <c r="I4" s="1749"/>
      <c r="J4" s="1749"/>
      <c r="K4" s="1749"/>
      <c r="L4" s="1749"/>
      <c r="M4" s="562"/>
      <c r="N4" s="562"/>
    </row>
    <row r="5" spans="1:15" ht="25.5" customHeight="1" x14ac:dyDescent="0.2">
      <c r="A5" s="564"/>
      <c r="B5" s="564"/>
      <c r="D5" s="565"/>
      <c r="E5" s="566"/>
      <c r="G5" s="565"/>
      <c r="H5" s="567"/>
      <c r="I5" s="565"/>
      <c r="J5" s="565"/>
      <c r="L5" s="568"/>
    </row>
    <row r="6" spans="1:15" ht="34.5" customHeight="1" thickBot="1" x14ac:dyDescent="0.25">
      <c r="A6" s="1750" t="s">
        <v>496</v>
      </c>
      <c r="B6" s="1750"/>
      <c r="D6" s="565"/>
      <c r="E6" s="566"/>
      <c r="G6" s="565"/>
      <c r="H6" s="567"/>
      <c r="I6" s="565"/>
      <c r="J6" s="565"/>
      <c r="L6" s="568"/>
    </row>
    <row r="7" spans="1:15" ht="22.5" customHeight="1" x14ac:dyDescent="0.2">
      <c r="A7" s="1751"/>
      <c r="B7" s="1752"/>
      <c r="C7" s="1753"/>
      <c r="D7" s="1757" t="s">
        <v>497</v>
      </c>
      <c r="E7" s="1757" t="s">
        <v>498</v>
      </c>
      <c r="F7" s="1757" t="s">
        <v>499</v>
      </c>
      <c r="G7" s="1757" t="s">
        <v>500</v>
      </c>
      <c r="H7" s="1759" t="s">
        <v>501</v>
      </c>
      <c r="I7" s="1757" t="s">
        <v>502</v>
      </c>
      <c r="J7" s="1757" t="s">
        <v>503</v>
      </c>
      <c r="K7" s="1757" t="s">
        <v>504</v>
      </c>
      <c r="L7" s="1770" t="s">
        <v>329</v>
      </c>
      <c r="M7" s="1772" t="s">
        <v>505</v>
      </c>
      <c r="N7" s="1774" t="s">
        <v>506</v>
      </c>
    </row>
    <row r="8" spans="1:15" ht="64.5" customHeight="1" thickBot="1" x14ac:dyDescent="0.25">
      <c r="A8" s="1754"/>
      <c r="B8" s="1755"/>
      <c r="C8" s="1756"/>
      <c r="D8" s="1758"/>
      <c r="E8" s="1758"/>
      <c r="F8" s="1758"/>
      <c r="G8" s="1758"/>
      <c r="H8" s="1760"/>
      <c r="I8" s="1758"/>
      <c r="J8" s="1758"/>
      <c r="K8" s="1758"/>
      <c r="L8" s="1771"/>
      <c r="M8" s="1773"/>
      <c r="N8" s="1775"/>
    </row>
    <row r="9" spans="1:15" ht="28.4" customHeight="1" thickTop="1" x14ac:dyDescent="0.2">
      <c r="A9" s="1776" t="s">
        <v>507</v>
      </c>
      <c r="B9" s="1779" t="s">
        <v>508</v>
      </c>
      <c r="C9" s="569" t="s">
        <v>330</v>
      </c>
      <c r="D9" s="570"/>
      <c r="E9" s="571"/>
      <c r="F9" s="571"/>
      <c r="G9" s="571"/>
      <c r="H9" s="572"/>
      <c r="I9" s="573">
        <f>D9-E9-F9-G9+H9</f>
        <v>0</v>
      </c>
      <c r="J9" s="570"/>
      <c r="K9" s="570"/>
      <c r="L9" s="574"/>
      <c r="M9" s="575"/>
      <c r="N9" s="576"/>
    </row>
    <row r="10" spans="1:15" ht="28.4" customHeight="1" x14ac:dyDescent="0.2">
      <c r="A10" s="1777"/>
      <c r="B10" s="1780"/>
      <c r="C10" s="569" t="s">
        <v>331</v>
      </c>
      <c r="D10" s="570"/>
      <c r="E10" s="571"/>
      <c r="F10" s="571"/>
      <c r="G10" s="571"/>
      <c r="H10" s="572"/>
      <c r="I10" s="577">
        <f>D10-E10-F10-G10+H10</f>
        <v>0</v>
      </c>
      <c r="J10" s="570"/>
      <c r="K10" s="570"/>
      <c r="L10" s="574"/>
      <c r="M10" s="578"/>
      <c r="N10" s="579"/>
      <c r="O10" s="580"/>
    </row>
    <row r="11" spans="1:15" ht="28.4" customHeight="1" x14ac:dyDescent="0.2">
      <c r="A11" s="1777"/>
      <c r="B11" s="1780"/>
      <c r="C11" s="569" t="s">
        <v>332</v>
      </c>
      <c r="D11" s="570"/>
      <c r="E11" s="571"/>
      <c r="F11" s="571"/>
      <c r="G11" s="571"/>
      <c r="H11" s="572"/>
      <c r="I11" s="577">
        <f t="shared" ref="I11:I19" si="0">D11-E11-F11-G11+H11</f>
        <v>0</v>
      </c>
      <c r="J11" s="570"/>
      <c r="K11" s="570"/>
      <c r="L11" s="574"/>
      <c r="M11" s="578"/>
      <c r="N11" s="581"/>
    </row>
    <row r="12" spans="1:15" ht="22.5" customHeight="1" x14ac:dyDescent="0.2">
      <c r="A12" s="1777"/>
      <c r="B12" s="1780"/>
      <c r="C12" s="569" t="s">
        <v>333</v>
      </c>
      <c r="D12" s="570"/>
      <c r="E12" s="571"/>
      <c r="F12" s="571"/>
      <c r="G12" s="571"/>
      <c r="H12" s="572"/>
      <c r="I12" s="577">
        <f t="shared" si="0"/>
        <v>0</v>
      </c>
      <c r="J12" s="570"/>
      <c r="K12" s="570"/>
      <c r="L12" s="574"/>
      <c r="M12" s="578"/>
      <c r="N12" s="581"/>
    </row>
    <row r="13" spans="1:15" ht="23.15" customHeight="1" x14ac:dyDescent="0.2">
      <c r="A13" s="1777"/>
      <c r="B13" s="1780"/>
      <c r="C13" s="569" t="s">
        <v>334</v>
      </c>
      <c r="D13" s="570"/>
      <c r="E13" s="571"/>
      <c r="F13" s="571"/>
      <c r="G13" s="571"/>
      <c r="H13" s="572"/>
      <c r="I13" s="577">
        <f t="shared" si="0"/>
        <v>0</v>
      </c>
      <c r="J13" s="570"/>
      <c r="K13" s="570"/>
      <c r="L13" s="574"/>
      <c r="M13" s="578"/>
      <c r="N13" s="581"/>
    </row>
    <row r="14" spans="1:15" ht="28.4" customHeight="1" x14ac:dyDescent="0.2">
      <c r="A14" s="1777"/>
      <c r="B14" s="1780"/>
      <c r="C14" s="569" t="s">
        <v>335</v>
      </c>
      <c r="D14" s="570"/>
      <c r="E14" s="571"/>
      <c r="F14" s="571"/>
      <c r="G14" s="571"/>
      <c r="H14" s="572"/>
      <c r="I14" s="577">
        <f t="shared" si="0"/>
        <v>0</v>
      </c>
      <c r="J14" s="570"/>
      <c r="K14" s="570"/>
      <c r="L14" s="574"/>
      <c r="M14" s="578"/>
      <c r="N14" s="581"/>
    </row>
    <row r="15" spans="1:15" ht="28.4" customHeight="1" x14ac:dyDescent="0.2">
      <c r="A15" s="1777"/>
      <c r="B15" s="1780"/>
      <c r="C15" s="569" t="s">
        <v>336</v>
      </c>
      <c r="D15" s="570"/>
      <c r="E15" s="571"/>
      <c r="F15" s="571"/>
      <c r="G15" s="571"/>
      <c r="H15" s="572"/>
      <c r="I15" s="577">
        <f t="shared" si="0"/>
        <v>0</v>
      </c>
      <c r="J15" s="570"/>
      <c r="K15" s="570"/>
      <c r="L15" s="574"/>
      <c r="M15" s="578"/>
      <c r="N15" s="581"/>
    </row>
    <row r="16" spans="1:15" ht="28.4" customHeight="1" x14ac:dyDescent="0.2">
      <c r="A16" s="1777"/>
      <c r="B16" s="1780"/>
      <c r="C16" s="569" t="s">
        <v>337</v>
      </c>
      <c r="D16" s="570"/>
      <c r="E16" s="571"/>
      <c r="F16" s="571"/>
      <c r="G16" s="571"/>
      <c r="H16" s="572"/>
      <c r="I16" s="577">
        <f t="shared" si="0"/>
        <v>0</v>
      </c>
      <c r="J16" s="570"/>
      <c r="K16" s="570"/>
      <c r="L16" s="574"/>
      <c r="M16" s="578"/>
      <c r="N16" s="581"/>
    </row>
    <row r="17" spans="1:14" ht="28.4" customHeight="1" x14ac:dyDescent="0.2">
      <c r="A17" s="1777"/>
      <c r="B17" s="1780"/>
      <c r="C17" s="569" t="s">
        <v>338</v>
      </c>
      <c r="D17" s="570"/>
      <c r="E17" s="571"/>
      <c r="F17" s="571"/>
      <c r="G17" s="571"/>
      <c r="H17" s="572"/>
      <c r="I17" s="577">
        <f t="shared" si="0"/>
        <v>0</v>
      </c>
      <c r="J17" s="570"/>
      <c r="K17" s="570"/>
      <c r="L17" s="574"/>
      <c r="M17" s="578"/>
      <c r="N17" s="581"/>
    </row>
    <row r="18" spans="1:14" s="582" customFormat="1" ht="28.4" customHeight="1" x14ac:dyDescent="0.2">
      <c r="A18" s="1777"/>
      <c r="B18" s="1780"/>
      <c r="C18" s="569" t="s">
        <v>339</v>
      </c>
      <c r="D18" s="570"/>
      <c r="E18" s="571"/>
      <c r="F18" s="571"/>
      <c r="G18" s="571"/>
      <c r="H18" s="572"/>
      <c r="I18" s="577">
        <f t="shared" si="0"/>
        <v>0</v>
      </c>
      <c r="J18" s="570"/>
      <c r="K18" s="570"/>
      <c r="L18" s="574"/>
      <c r="M18" s="578"/>
      <c r="N18" s="581"/>
    </row>
    <row r="19" spans="1:14" s="582" customFormat="1" ht="28.4" customHeight="1" x14ac:dyDescent="0.2">
      <c r="A19" s="1777"/>
      <c r="B19" s="1781"/>
      <c r="C19" s="569" t="s">
        <v>340</v>
      </c>
      <c r="D19" s="570"/>
      <c r="E19" s="571"/>
      <c r="F19" s="571"/>
      <c r="G19" s="571"/>
      <c r="H19" s="572"/>
      <c r="I19" s="577">
        <f t="shared" si="0"/>
        <v>0</v>
      </c>
      <c r="J19" s="570"/>
      <c r="K19" s="570"/>
      <c r="L19" s="574"/>
      <c r="M19" s="578"/>
      <c r="N19" s="581"/>
    </row>
    <row r="20" spans="1:14" s="582" customFormat="1" ht="28.4" customHeight="1" x14ac:dyDescent="0.2">
      <c r="A20" s="1777"/>
      <c r="B20" s="1745" t="s">
        <v>341</v>
      </c>
      <c r="C20" s="1746"/>
      <c r="D20" s="577">
        <f>SUM(D9:D19)</f>
        <v>0</v>
      </c>
      <c r="E20" s="577">
        <f>SUM(E9:E19)</f>
        <v>0</v>
      </c>
      <c r="F20" s="577">
        <f>SUM(F9)</f>
        <v>0</v>
      </c>
      <c r="G20" s="577">
        <f t="shared" ref="G20:L20" si="1">SUM(G9:G19)</f>
        <v>0</v>
      </c>
      <c r="H20" s="309">
        <f t="shared" si="1"/>
        <v>0</v>
      </c>
      <c r="I20" s="577">
        <f>SUM(I9:I19)</f>
        <v>0</v>
      </c>
      <c r="J20" s="577">
        <f t="shared" si="1"/>
        <v>0</v>
      </c>
      <c r="K20" s="577">
        <f>SUM(K9:K19)</f>
        <v>0</v>
      </c>
      <c r="L20" s="583">
        <f t="shared" si="1"/>
        <v>0</v>
      </c>
      <c r="M20" s="584"/>
      <c r="N20" s="585"/>
    </row>
    <row r="21" spans="1:14" s="582" customFormat="1" ht="28.4" customHeight="1" x14ac:dyDescent="0.2">
      <c r="A21" s="1777"/>
      <c r="B21" s="1742" t="s">
        <v>342</v>
      </c>
      <c r="C21" s="569" t="s">
        <v>330</v>
      </c>
      <c r="D21" s="570"/>
      <c r="E21" s="570"/>
      <c r="F21" s="570"/>
      <c r="G21" s="570"/>
      <c r="H21" s="586"/>
      <c r="I21" s="577">
        <f>D21-E21-F21-G21+H21</f>
        <v>0</v>
      </c>
      <c r="J21" s="570"/>
      <c r="K21" s="587">
        <f t="shared" ref="K21:K29" si="2">I21-J21</f>
        <v>0</v>
      </c>
      <c r="L21" s="579"/>
      <c r="M21" s="578"/>
      <c r="N21" s="581"/>
    </row>
    <row r="22" spans="1:14" s="582" customFormat="1" ht="28.4" customHeight="1" x14ac:dyDescent="0.2">
      <c r="A22" s="1777"/>
      <c r="B22" s="1743"/>
      <c r="C22" s="569" t="s">
        <v>331</v>
      </c>
      <c r="D22" s="570"/>
      <c r="E22" s="570"/>
      <c r="F22" s="571"/>
      <c r="G22" s="570"/>
      <c r="H22" s="586"/>
      <c r="I22" s="577">
        <f t="shared" ref="I22:I29" si="3">D22-E22-F22-G22+H22</f>
        <v>0</v>
      </c>
      <c r="J22" s="570"/>
      <c r="K22" s="587">
        <f t="shared" si="2"/>
        <v>0</v>
      </c>
      <c r="L22" s="579"/>
      <c r="M22" s="578"/>
      <c r="N22" s="581"/>
    </row>
    <row r="23" spans="1:14" s="582" customFormat="1" ht="28.4" customHeight="1" x14ac:dyDescent="0.2">
      <c r="A23" s="1777"/>
      <c r="B23" s="1743"/>
      <c r="C23" s="569" t="s">
        <v>332</v>
      </c>
      <c r="D23" s="570"/>
      <c r="E23" s="570"/>
      <c r="F23" s="571"/>
      <c r="G23" s="570"/>
      <c r="H23" s="586"/>
      <c r="I23" s="577">
        <f t="shared" si="3"/>
        <v>0</v>
      </c>
      <c r="J23" s="570"/>
      <c r="K23" s="587">
        <f t="shared" si="2"/>
        <v>0</v>
      </c>
      <c r="L23" s="579"/>
      <c r="M23" s="578"/>
      <c r="N23" s="581"/>
    </row>
    <row r="24" spans="1:14" s="582" customFormat="1" ht="28.4" customHeight="1" x14ac:dyDescent="0.2">
      <c r="A24" s="1777"/>
      <c r="B24" s="1743"/>
      <c r="C24" s="569" t="s">
        <v>333</v>
      </c>
      <c r="D24" s="570"/>
      <c r="E24" s="570"/>
      <c r="F24" s="571"/>
      <c r="G24" s="570"/>
      <c r="H24" s="586"/>
      <c r="I24" s="577">
        <f t="shared" si="3"/>
        <v>0</v>
      </c>
      <c r="J24" s="570"/>
      <c r="K24" s="587">
        <f t="shared" si="2"/>
        <v>0</v>
      </c>
      <c r="L24" s="579"/>
      <c r="M24" s="578"/>
      <c r="N24" s="581"/>
    </row>
    <row r="25" spans="1:14" s="582" customFormat="1" ht="28.4" customHeight="1" x14ac:dyDescent="0.2">
      <c r="A25" s="1777"/>
      <c r="B25" s="1743"/>
      <c r="C25" s="569" t="s">
        <v>334</v>
      </c>
      <c r="D25" s="570"/>
      <c r="E25" s="570"/>
      <c r="F25" s="571"/>
      <c r="G25" s="570"/>
      <c r="H25" s="586"/>
      <c r="I25" s="577">
        <f t="shared" si="3"/>
        <v>0</v>
      </c>
      <c r="J25" s="570"/>
      <c r="K25" s="587">
        <f t="shared" si="2"/>
        <v>0</v>
      </c>
      <c r="L25" s="579"/>
      <c r="M25" s="578"/>
      <c r="N25" s="581"/>
    </row>
    <row r="26" spans="1:14" s="582" customFormat="1" ht="28.4" customHeight="1" x14ac:dyDescent="0.2">
      <c r="A26" s="1777"/>
      <c r="B26" s="1743"/>
      <c r="C26" s="569" t="s">
        <v>335</v>
      </c>
      <c r="D26" s="570"/>
      <c r="E26" s="570"/>
      <c r="F26" s="571"/>
      <c r="G26" s="570"/>
      <c r="H26" s="586"/>
      <c r="I26" s="577">
        <f t="shared" si="3"/>
        <v>0</v>
      </c>
      <c r="J26" s="570"/>
      <c r="K26" s="587">
        <f t="shared" si="2"/>
        <v>0</v>
      </c>
      <c r="L26" s="579"/>
      <c r="M26" s="578"/>
      <c r="N26" s="581"/>
    </row>
    <row r="27" spans="1:14" s="582" customFormat="1" ht="28.4" customHeight="1" x14ac:dyDescent="0.2">
      <c r="A27" s="1777"/>
      <c r="B27" s="1743"/>
      <c r="C27" s="569" t="s">
        <v>336</v>
      </c>
      <c r="D27" s="570"/>
      <c r="E27" s="570"/>
      <c r="F27" s="571"/>
      <c r="G27" s="570"/>
      <c r="H27" s="586"/>
      <c r="I27" s="577">
        <f t="shared" si="3"/>
        <v>0</v>
      </c>
      <c r="J27" s="570"/>
      <c r="K27" s="587">
        <f t="shared" si="2"/>
        <v>0</v>
      </c>
      <c r="L27" s="579"/>
      <c r="M27" s="578"/>
      <c r="N27" s="581"/>
    </row>
    <row r="28" spans="1:14" s="582" customFormat="1" ht="28.4" customHeight="1" x14ac:dyDescent="0.2">
      <c r="A28" s="1777"/>
      <c r="B28" s="1743"/>
      <c r="C28" s="569" t="s">
        <v>337</v>
      </c>
      <c r="D28" s="570"/>
      <c r="E28" s="570"/>
      <c r="F28" s="571"/>
      <c r="G28" s="570"/>
      <c r="H28" s="586"/>
      <c r="I28" s="577">
        <f t="shared" si="3"/>
        <v>0</v>
      </c>
      <c r="J28" s="570"/>
      <c r="K28" s="587">
        <f t="shared" si="2"/>
        <v>0</v>
      </c>
      <c r="L28" s="579"/>
      <c r="M28" s="578"/>
      <c r="N28" s="581"/>
    </row>
    <row r="29" spans="1:14" s="582" customFormat="1" ht="28.4" customHeight="1" x14ac:dyDescent="0.2">
      <c r="A29" s="1777"/>
      <c r="B29" s="1744"/>
      <c r="C29" s="588" t="s">
        <v>338</v>
      </c>
      <c r="D29" s="589"/>
      <c r="E29" s="570"/>
      <c r="F29" s="571"/>
      <c r="G29" s="570"/>
      <c r="H29" s="586"/>
      <c r="I29" s="577">
        <f t="shared" si="3"/>
        <v>0</v>
      </c>
      <c r="J29" s="574"/>
      <c r="K29" s="587">
        <f t="shared" si="2"/>
        <v>0</v>
      </c>
      <c r="L29" s="579"/>
      <c r="M29" s="578"/>
      <c r="N29" s="581"/>
    </row>
    <row r="30" spans="1:14" s="582" customFormat="1" ht="28.4" customHeight="1" x14ac:dyDescent="0.2">
      <c r="A30" s="1777"/>
      <c r="B30" s="1745" t="s">
        <v>343</v>
      </c>
      <c r="C30" s="1746"/>
      <c r="D30" s="577">
        <f>SUM(D21:D29)</f>
        <v>0</v>
      </c>
      <c r="E30" s="577">
        <f>SUM(E21:E29)</f>
        <v>0</v>
      </c>
      <c r="F30" s="590">
        <f>SUM(F21)</f>
        <v>0</v>
      </c>
      <c r="G30" s="591">
        <f>SUM(G21:G29)</f>
        <v>0</v>
      </c>
      <c r="H30" s="592">
        <f>SUM(H21:H29)</f>
        <v>0</v>
      </c>
      <c r="I30" s="577">
        <f t="shared" ref="I30:L30" si="4">SUM(I21:I29)</f>
        <v>0</v>
      </c>
      <c r="J30" s="577">
        <f t="shared" si="4"/>
        <v>0</v>
      </c>
      <c r="K30" s="573">
        <f t="shared" si="4"/>
        <v>0</v>
      </c>
      <c r="L30" s="593">
        <f t="shared" si="4"/>
        <v>0</v>
      </c>
      <c r="M30" s="584"/>
      <c r="N30" s="585"/>
    </row>
    <row r="31" spans="1:14" s="582" customFormat="1" ht="28.4" customHeight="1" x14ac:dyDescent="0.2">
      <c r="A31" s="1777"/>
      <c r="B31" s="1742" t="s">
        <v>344</v>
      </c>
      <c r="C31" s="588" t="s">
        <v>339</v>
      </c>
      <c r="D31" s="594"/>
      <c r="E31" s="578"/>
      <c r="F31" s="571"/>
      <c r="G31" s="578"/>
      <c r="H31" s="595"/>
      <c r="I31" s="590">
        <f>D31-E31-F31-G31+H31</f>
        <v>0</v>
      </c>
      <c r="J31" s="578"/>
      <c r="K31" s="596">
        <f>I31-J31</f>
        <v>0</v>
      </c>
      <c r="L31" s="579"/>
      <c r="M31" s="578"/>
      <c r="N31" s="581"/>
    </row>
    <row r="32" spans="1:14" s="582" customFormat="1" ht="28.4" customHeight="1" x14ac:dyDescent="0.2">
      <c r="A32" s="1777"/>
      <c r="B32" s="1744"/>
      <c r="C32" s="588" t="s">
        <v>340</v>
      </c>
      <c r="D32" s="597"/>
      <c r="E32" s="598"/>
      <c r="F32" s="599"/>
      <c r="G32" s="598"/>
      <c r="H32" s="600"/>
      <c r="I32" s="590">
        <f>D32-E32-F32-G32+H32</f>
        <v>0</v>
      </c>
      <c r="J32" s="598"/>
      <c r="K32" s="601">
        <f>I32-J32</f>
        <v>0</v>
      </c>
      <c r="L32" s="579"/>
      <c r="M32" s="578"/>
      <c r="N32" s="581"/>
    </row>
    <row r="33" spans="1:14" s="582" customFormat="1" ht="28.4" customHeight="1" x14ac:dyDescent="0.2">
      <c r="A33" s="1777"/>
      <c r="B33" s="1764" t="s">
        <v>345</v>
      </c>
      <c r="C33" s="1764"/>
      <c r="D33" s="590">
        <f>SUM(D31:D32)</f>
        <v>0</v>
      </c>
      <c r="E33" s="590">
        <f>SUM(E31:E32)</f>
        <v>0</v>
      </c>
      <c r="F33" s="571"/>
      <c r="G33" s="590">
        <f>SUM(G31:G32)</f>
        <v>0</v>
      </c>
      <c r="H33" s="310">
        <f>SUM(H31:H32)</f>
        <v>0</v>
      </c>
      <c r="I33" s="590">
        <f t="shared" ref="I33:L33" si="5">SUM(I31:I32)</f>
        <v>0</v>
      </c>
      <c r="J33" s="590">
        <f t="shared" si="5"/>
        <v>0</v>
      </c>
      <c r="K33" s="590">
        <f t="shared" si="5"/>
        <v>0</v>
      </c>
      <c r="L33" s="583">
        <f t="shared" si="5"/>
        <v>0</v>
      </c>
      <c r="M33" s="584"/>
      <c r="N33" s="585"/>
    </row>
    <row r="34" spans="1:14" s="582" customFormat="1" ht="28.4" customHeight="1" thickBot="1" x14ac:dyDescent="0.25">
      <c r="A34" s="1778"/>
      <c r="B34" s="1765" t="s">
        <v>509</v>
      </c>
      <c r="C34" s="1766"/>
      <c r="D34" s="602">
        <f>D20+D30+D33</f>
        <v>0</v>
      </c>
      <c r="E34" s="602">
        <f>E20+E30+E33</f>
        <v>0</v>
      </c>
      <c r="F34" s="602">
        <f>F20+F30</f>
        <v>0</v>
      </c>
      <c r="G34" s="602">
        <f t="shared" ref="G34:L34" si="6">G20+G30+G33</f>
        <v>0</v>
      </c>
      <c r="H34" s="311">
        <f>H20+H30+H33</f>
        <v>0</v>
      </c>
      <c r="I34" s="602">
        <f t="shared" si="6"/>
        <v>0</v>
      </c>
      <c r="J34" s="602">
        <f t="shared" si="6"/>
        <v>0</v>
      </c>
      <c r="K34" s="602">
        <f t="shared" si="6"/>
        <v>0</v>
      </c>
      <c r="L34" s="603">
        <f t="shared" si="6"/>
        <v>0</v>
      </c>
      <c r="M34" s="584"/>
      <c r="N34" s="604"/>
    </row>
    <row r="35" spans="1:14" s="582" customFormat="1" ht="28" customHeight="1" x14ac:dyDescent="0.2">
      <c r="A35" s="605"/>
      <c r="B35" s="606"/>
      <c r="C35" s="606"/>
      <c r="D35" s="605"/>
      <c r="E35" s="605"/>
      <c r="F35" s="605"/>
      <c r="G35" s="605"/>
      <c r="H35" s="607"/>
      <c r="I35" s="605"/>
      <c r="J35" s="605"/>
      <c r="K35" s="605"/>
      <c r="L35" s="605"/>
      <c r="M35" s="608"/>
      <c r="N35" s="609"/>
    </row>
    <row r="36" spans="1:14" s="582" customFormat="1" ht="28.4" customHeight="1" x14ac:dyDescent="0.2">
      <c r="A36" s="308" t="s">
        <v>510</v>
      </c>
      <c r="B36" s="610"/>
      <c r="C36" s="611"/>
      <c r="D36" s="612"/>
      <c r="E36" s="612"/>
      <c r="F36" s="612"/>
      <c r="G36" s="612"/>
      <c r="H36" s="613"/>
      <c r="I36" s="612"/>
      <c r="J36" s="612"/>
      <c r="K36" s="612"/>
      <c r="L36" s="568"/>
      <c r="M36" s="614"/>
      <c r="N36" s="615"/>
    </row>
    <row r="37" spans="1:14" s="582" customFormat="1" ht="28.4" customHeight="1" x14ac:dyDescent="0.2">
      <c r="A37" s="567" t="s">
        <v>511</v>
      </c>
      <c r="B37" s="610"/>
      <c r="C37" s="612"/>
      <c r="D37" s="612"/>
      <c r="E37" s="612"/>
      <c r="F37" s="612"/>
      <c r="G37" s="612"/>
      <c r="H37" s="613"/>
      <c r="I37" s="612"/>
      <c r="J37" s="612"/>
      <c r="K37" s="612"/>
      <c r="L37" s="568"/>
      <c r="M37" s="614"/>
      <c r="N37" s="615"/>
    </row>
    <row r="38" spans="1:14" s="582" customFormat="1" ht="23.5" customHeight="1" x14ac:dyDescent="0.2">
      <c r="A38" s="616"/>
      <c r="B38" s="610"/>
      <c r="C38" s="612"/>
      <c r="D38" s="612"/>
      <c r="E38" s="612"/>
      <c r="F38" s="612"/>
      <c r="G38" s="612"/>
      <c r="H38" s="613"/>
      <c r="I38" s="612"/>
      <c r="J38" s="612"/>
      <c r="K38" s="612"/>
      <c r="L38" s="568"/>
      <c r="M38" s="614"/>
      <c r="N38" s="615"/>
    </row>
    <row r="39" spans="1:14" s="582" customFormat="1" ht="20.149999999999999" customHeight="1" x14ac:dyDescent="0.2">
      <c r="A39" s="565" t="s">
        <v>346</v>
      </c>
      <c r="B39" s="565"/>
      <c r="C39" s="617"/>
      <c r="D39" s="617"/>
      <c r="E39" s="617"/>
      <c r="F39" s="617"/>
      <c r="G39" s="617"/>
      <c r="H39" s="364"/>
      <c r="I39" s="617"/>
      <c r="J39" s="617"/>
      <c r="K39" s="617"/>
      <c r="L39" s="618"/>
      <c r="M39" s="614"/>
      <c r="N39" s="615"/>
    </row>
    <row r="40" spans="1:14" s="582" customFormat="1" ht="15" customHeight="1" x14ac:dyDescent="0.2">
      <c r="A40" s="567" t="s">
        <v>512</v>
      </c>
      <c r="B40" s="567"/>
      <c r="C40" s="567"/>
      <c r="D40" s="567"/>
      <c r="E40" s="567"/>
      <c r="F40" s="567"/>
      <c r="G40" s="567"/>
      <c r="H40" s="567"/>
      <c r="I40" s="619"/>
      <c r="J40" s="619"/>
      <c r="K40" s="619"/>
      <c r="L40" s="619"/>
      <c r="M40" s="620"/>
    </row>
    <row r="41" spans="1:14" s="582" customFormat="1" ht="15" customHeight="1" x14ac:dyDescent="0.2">
      <c r="A41" s="567" t="s">
        <v>513</v>
      </c>
      <c r="B41" s="567"/>
      <c r="C41" s="567"/>
      <c r="D41" s="567"/>
      <c r="E41" s="567"/>
      <c r="F41" s="567"/>
      <c r="G41" s="567"/>
      <c r="H41" s="567"/>
      <c r="I41" s="619"/>
      <c r="J41" s="619"/>
      <c r="K41" s="619"/>
      <c r="L41" s="619"/>
      <c r="M41" s="620"/>
    </row>
    <row r="42" spans="1:14" s="582" customFormat="1" ht="15" customHeight="1" x14ac:dyDescent="0.2">
      <c r="A42" s="567" t="s">
        <v>514</v>
      </c>
      <c r="B42" s="567"/>
      <c r="C42" s="567"/>
      <c r="D42" s="567"/>
      <c r="E42" s="567"/>
      <c r="F42" s="567"/>
      <c r="G42" s="567"/>
      <c r="H42" s="567"/>
      <c r="I42" s="619"/>
      <c r="J42" s="619"/>
      <c r="K42" s="619"/>
      <c r="L42" s="619"/>
      <c r="M42" s="620"/>
    </row>
    <row r="43" spans="1:14" s="582" customFormat="1" ht="15" customHeight="1" x14ac:dyDescent="0.2">
      <c r="A43" s="567" t="s">
        <v>515</v>
      </c>
      <c r="B43" s="567"/>
      <c r="C43" s="567"/>
      <c r="D43" s="567"/>
      <c r="E43" s="567"/>
      <c r="F43" s="567"/>
      <c r="G43" s="567"/>
      <c r="H43" s="567"/>
      <c r="I43" s="619"/>
      <c r="J43" s="619"/>
      <c r="K43" s="619"/>
      <c r="L43" s="619"/>
      <c r="M43" s="620"/>
    </row>
    <row r="44" spans="1:14" s="582" customFormat="1" ht="15" customHeight="1" x14ac:dyDescent="0.2">
      <c r="A44" s="567" t="s">
        <v>516</v>
      </c>
      <c r="B44" s="567"/>
      <c r="C44" s="567"/>
      <c r="D44" s="567"/>
      <c r="E44" s="567"/>
      <c r="F44" s="567"/>
      <c r="G44" s="567"/>
      <c r="H44" s="567"/>
      <c r="I44" s="619"/>
      <c r="J44" s="619"/>
      <c r="K44" s="619"/>
      <c r="L44" s="619"/>
      <c r="M44" s="620"/>
    </row>
    <row r="45" spans="1:14" s="582" customFormat="1" ht="24" customHeight="1" x14ac:dyDescent="0.2">
      <c r="A45" s="567" t="s">
        <v>517</v>
      </c>
      <c r="B45" s="567"/>
      <c r="C45" s="567"/>
      <c r="D45" s="567"/>
      <c r="E45" s="567"/>
      <c r="F45" s="567"/>
      <c r="G45" s="567"/>
      <c r="H45" s="567"/>
      <c r="I45" s="619"/>
      <c r="J45" s="619"/>
      <c r="K45" s="619"/>
      <c r="L45" s="619"/>
      <c r="M45" s="312"/>
    </row>
    <row r="46" spans="1:14" s="582" customFormat="1" ht="24" customHeight="1" x14ac:dyDescent="0.2">
      <c r="A46" s="567" t="s">
        <v>518</v>
      </c>
      <c r="B46" s="567"/>
      <c r="C46" s="567"/>
      <c r="D46" s="567"/>
      <c r="E46" s="567"/>
      <c r="F46" s="567"/>
      <c r="G46" s="567"/>
      <c r="H46" s="567"/>
      <c r="I46" s="619"/>
      <c r="J46" s="619"/>
      <c r="K46" s="619"/>
      <c r="L46" s="619"/>
      <c r="M46" s="312"/>
    </row>
    <row r="47" spans="1:14" s="582" customFormat="1" ht="24" customHeight="1" x14ac:dyDescent="0.2">
      <c r="A47" s="567" t="s">
        <v>516</v>
      </c>
      <c r="B47" s="567"/>
      <c r="C47" s="567"/>
      <c r="D47" s="567"/>
      <c r="E47" s="567"/>
      <c r="F47" s="567"/>
      <c r="G47" s="567"/>
      <c r="H47" s="567"/>
      <c r="I47" s="619"/>
      <c r="J47" s="619"/>
      <c r="K47" s="619"/>
      <c r="L47" s="619"/>
      <c r="M47" s="620"/>
    </row>
    <row r="48" spans="1:14" s="582" customFormat="1" ht="24" customHeight="1" x14ac:dyDescent="0.2">
      <c r="A48" s="567" t="s">
        <v>519</v>
      </c>
      <c r="B48" s="567"/>
      <c r="C48" s="567"/>
      <c r="D48" s="567"/>
      <c r="E48" s="567"/>
      <c r="F48" s="567"/>
      <c r="G48" s="567"/>
      <c r="H48" s="567"/>
      <c r="I48" s="619"/>
      <c r="J48" s="619"/>
      <c r="K48" s="619"/>
      <c r="L48" s="619"/>
      <c r="M48" s="620"/>
    </row>
    <row r="49" spans="1:14" s="582" customFormat="1" ht="24" customHeight="1" x14ac:dyDescent="0.2">
      <c r="A49" s="567" t="s">
        <v>520</v>
      </c>
      <c r="B49" s="567"/>
      <c r="C49" s="567"/>
      <c r="D49" s="567"/>
      <c r="E49" s="567"/>
      <c r="F49" s="567"/>
      <c r="G49" s="567"/>
      <c r="H49" s="567"/>
      <c r="I49" s="619"/>
      <c r="J49" s="619"/>
      <c r="K49" s="619"/>
      <c r="L49" s="619"/>
      <c r="M49" s="620"/>
    </row>
    <row r="50" spans="1:14" ht="24" customHeight="1" x14ac:dyDescent="0.2">
      <c r="A50" s="364" t="s">
        <v>521</v>
      </c>
      <c r="B50" s="364"/>
      <c r="C50" s="364"/>
      <c r="D50" s="364"/>
      <c r="E50" s="364"/>
      <c r="F50" s="364"/>
      <c r="G50" s="364"/>
      <c r="H50" s="364"/>
      <c r="I50" s="364"/>
      <c r="J50" s="364"/>
      <c r="K50" s="364"/>
      <c r="L50" s="364"/>
      <c r="M50" s="561"/>
    </row>
    <row r="51" spans="1:14" ht="24" customHeight="1" x14ac:dyDescent="0.2">
      <c r="A51" s="567" t="s">
        <v>522</v>
      </c>
      <c r="B51" s="621"/>
      <c r="C51" s="621"/>
      <c r="D51" s="621"/>
      <c r="E51" s="621"/>
      <c r="F51" s="621"/>
      <c r="G51" s="621"/>
      <c r="H51" s="621"/>
      <c r="I51" s="621"/>
      <c r="J51" s="621"/>
      <c r="K51" s="621"/>
      <c r="L51" s="621"/>
      <c r="M51" s="561"/>
    </row>
    <row r="52" spans="1:14" ht="24" customHeight="1" x14ac:dyDescent="0.2">
      <c r="A52" s="567" t="s">
        <v>523</v>
      </c>
      <c r="B52" s="567"/>
      <c r="C52" s="567"/>
      <c r="D52" s="567"/>
      <c r="E52" s="567"/>
      <c r="F52" s="567"/>
      <c r="G52" s="567"/>
      <c r="H52" s="567"/>
      <c r="I52" s="619"/>
      <c r="J52" s="619"/>
      <c r="K52" s="619"/>
      <c r="L52" s="619"/>
      <c r="M52" s="561"/>
    </row>
    <row r="53" spans="1:14" ht="24" customHeight="1" x14ac:dyDescent="0.2">
      <c r="A53" s="565" t="s">
        <v>524</v>
      </c>
      <c r="B53" s="565"/>
      <c r="C53" s="565"/>
      <c r="D53" s="565"/>
      <c r="E53" s="565"/>
      <c r="F53" s="565"/>
      <c r="G53" s="565"/>
      <c r="H53" s="567"/>
      <c r="I53" s="566"/>
      <c r="J53" s="566"/>
      <c r="K53" s="566"/>
      <c r="L53" s="566"/>
    </row>
    <row r="54" spans="1:14" ht="24" customHeight="1" x14ac:dyDescent="0.2">
      <c r="A54" s="565" t="s">
        <v>525</v>
      </c>
      <c r="B54" s="565"/>
      <c r="C54" s="565"/>
      <c r="D54" s="565"/>
      <c r="E54" s="565"/>
      <c r="F54" s="565"/>
      <c r="G54" s="565"/>
      <c r="H54" s="567"/>
      <c r="I54" s="566"/>
      <c r="J54" s="566"/>
      <c r="K54" s="566"/>
      <c r="L54" s="566"/>
    </row>
    <row r="55" spans="1:14" ht="24" customHeight="1" x14ac:dyDescent="0.2">
      <c r="A55" s="565" t="s">
        <v>526</v>
      </c>
      <c r="B55" s="565"/>
      <c r="C55" s="565"/>
      <c r="D55" s="565"/>
      <c r="E55" s="565"/>
      <c r="F55" s="565"/>
      <c r="G55" s="565"/>
      <c r="H55" s="567"/>
      <c r="I55" s="566"/>
      <c r="J55" s="566"/>
      <c r="K55" s="566"/>
      <c r="L55" s="566"/>
      <c r="M55" s="622"/>
      <c r="N55" s="622"/>
    </row>
    <row r="56" spans="1:14" ht="24" customHeight="1" x14ac:dyDescent="0.2">
      <c r="A56" s="1767" t="s">
        <v>527</v>
      </c>
      <c r="B56" s="1768"/>
      <c r="C56" s="1768"/>
      <c r="D56" s="1768"/>
      <c r="E56" s="1768"/>
      <c r="F56" s="1768"/>
      <c r="G56" s="1768"/>
      <c r="H56" s="1768"/>
      <c r="I56" s="1768"/>
      <c r="J56" s="1768"/>
      <c r="K56" s="1768"/>
      <c r="L56" s="1768"/>
      <c r="M56" s="623"/>
      <c r="N56" s="623"/>
    </row>
    <row r="57" spans="1:14" ht="24" customHeight="1" x14ac:dyDescent="0.2">
      <c r="A57" s="565" t="s">
        <v>528</v>
      </c>
      <c r="B57" s="565"/>
      <c r="C57" s="565"/>
      <c r="D57" s="565"/>
      <c r="E57" s="565"/>
      <c r="F57" s="565"/>
      <c r="G57" s="565"/>
      <c r="H57" s="567"/>
      <c r="I57" s="566"/>
      <c r="J57" s="566"/>
      <c r="K57" s="566"/>
      <c r="L57" s="566"/>
    </row>
    <row r="58" spans="1:14" ht="24" customHeight="1" x14ac:dyDescent="0.2">
      <c r="A58" s="1761" t="s">
        <v>529</v>
      </c>
      <c r="B58" s="1761"/>
      <c r="C58" s="1761"/>
      <c r="D58" s="1761"/>
      <c r="E58" s="1761"/>
      <c r="F58" s="1761"/>
      <c r="G58" s="1761"/>
      <c r="H58" s="1761"/>
      <c r="I58" s="1761"/>
      <c r="J58" s="1761"/>
      <c r="K58" s="1761"/>
      <c r="L58" s="1761"/>
    </row>
    <row r="59" spans="1:14" ht="24" customHeight="1" x14ac:dyDescent="0.2">
      <c r="A59" s="565" t="s">
        <v>530</v>
      </c>
      <c r="B59" s="624"/>
      <c r="C59" s="624"/>
      <c r="D59" s="624"/>
      <c r="E59" s="624"/>
      <c r="F59" s="624"/>
      <c r="G59" s="624"/>
      <c r="H59" s="621"/>
      <c r="I59" s="624"/>
      <c r="J59" s="624"/>
      <c r="K59" s="624"/>
      <c r="L59" s="624"/>
    </row>
    <row r="60" spans="1:14" ht="24" customHeight="1" x14ac:dyDescent="0.2">
      <c r="A60" s="565" t="s">
        <v>531</v>
      </c>
      <c r="B60" s="624"/>
      <c r="C60" s="624"/>
      <c r="D60" s="624"/>
      <c r="E60" s="624"/>
      <c r="F60" s="624"/>
      <c r="G60" s="624"/>
      <c r="H60" s="621"/>
      <c r="I60" s="624"/>
      <c r="J60" s="624"/>
      <c r="K60" s="624"/>
      <c r="L60" s="624"/>
    </row>
    <row r="61" spans="1:14" ht="14" x14ac:dyDescent="0.2">
      <c r="A61" s="565" t="s">
        <v>532</v>
      </c>
      <c r="B61" s="565"/>
      <c r="C61" s="565"/>
      <c r="D61" s="565"/>
      <c r="E61" s="565"/>
      <c r="F61" s="565"/>
      <c r="G61" s="565"/>
      <c r="H61" s="567"/>
      <c r="I61" s="566"/>
      <c r="J61" s="566"/>
      <c r="K61" s="566"/>
      <c r="L61" s="566"/>
    </row>
    <row r="62" spans="1:14" ht="24" customHeight="1" x14ac:dyDescent="0.2">
      <c r="A62" s="565" t="s">
        <v>347</v>
      </c>
      <c r="B62" s="565"/>
      <c r="C62" s="565"/>
      <c r="D62" s="565"/>
      <c r="E62" s="565"/>
      <c r="F62" s="565"/>
      <c r="G62" s="565"/>
      <c r="H62" s="567"/>
      <c r="I62" s="566"/>
      <c r="J62" s="566"/>
      <c r="K62" s="566"/>
      <c r="L62" s="566"/>
    </row>
    <row r="63" spans="1:14" ht="24" customHeight="1" x14ac:dyDescent="0.2">
      <c r="A63" s="565" t="s">
        <v>348</v>
      </c>
      <c r="B63" s="565"/>
      <c r="C63" s="565"/>
      <c r="D63" s="565"/>
      <c r="E63" s="565"/>
      <c r="F63" s="565"/>
      <c r="G63" s="565"/>
      <c r="H63" s="567"/>
      <c r="I63" s="566"/>
      <c r="J63" s="566"/>
      <c r="K63" s="566"/>
      <c r="L63" s="566"/>
    </row>
    <row r="64" spans="1:14" ht="24" customHeight="1" x14ac:dyDescent="0.2">
      <c r="A64" s="565" t="s">
        <v>533</v>
      </c>
      <c r="B64" s="625"/>
      <c r="C64" s="625"/>
      <c r="D64" s="625"/>
      <c r="E64" s="625"/>
      <c r="F64" s="625"/>
      <c r="G64" s="625"/>
      <c r="H64" s="626"/>
      <c r="I64" s="625"/>
      <c r="J64" s="625"/>
      <c r="K64" s="625"/>
      <c r="L64" s="627"/>
    </row>
    <row r="65" spans="1:15" ht="24" customHeight="1" x14ac:dyDescent="0.2">
      <c r="A65" s="565" t="s">
        <v>534</v>
      </c>
      <c r="B65" s="625"/>
      <c r="C65" s="625"/>
      <c r="D65" s="625"/>
      <c r="E65" s="625"/>
      <c r="F65" s="625"/>
      <c r="G65" s="625"/>
      <c r="H65" s="626"/>
      <c r="I65" s="625"/>
      <c r="J65" s="625"/>
      <c r="K65" s="625"/>
      <c r="L65" s="627"/>
    </row>
    <row r="66" spans="1:15" ht="24" customHeight="1" x14ac:dyDescent="0.2">
      <c r="A66" s="567" t="s">
        <v>535</v>
      </c>
      <c r="B66" s="625"/>
      <c r="C66" s="625"/>
      <c r="D66" s="625"/>
      <c r="E66" s="625"/>
      <c r="F66" s="626"/>
      <c r="G66" s="625"/>
      <c r="H66" s="626"/>
      <c r="I66" s="625"/>
      <c r="J66" s="625"/>
      <c r="K66" s="625"/>
      <c r="L66" s="627"/>
    </row>
    <row r="67" spans="1:15" ht="24" customHeight="1" x14ac:dyDescent="0.2">
      <c r="A67" s="567" t="s">
        <v>536</v>
      </c>
      <c r="B67" s="625"/>
      <c r="C67" s="625"/>
      <c r="D67" s="625"/>
      <c r="E67" s="625"/>
      <c r="F67" s="625"/>
      <c r="G67" s="625"/>
      <c r="H67" s="626"/>
      <c r="I67" s="625"/>
      <c r="J67" s="625"/>
      <c r="K67" s="625"/>
      <c r="L67" s="627"/>
    </row>
    <row r="68" spans="1:15" ht="24" customHeight="1" x14ac:dyDescent="0.2">
      <c r="A68" s="628" t="s">
        <v>537</v>
      </c>
      <c r="B68" s="625"/>
      <c r="C68" s="625"/>
      <c r="D68" s="625"/>
      <c r="E68" s="625"/>
      <c r="F68" s="625"/>
      <c r="G68" s="625"/>
      <c r="H68" s="626"/>
      <c r="I68" s="625"/>
      <c r="J68" s="625"/>
      <c r="K68" s="625"/>
      <c r="L68" s="627"/>
    </row>
    <row r="69" spans="1:15" ht="24" customHeight="1" x14ac:dyDescent="0.2">
      <c r="A69" s="565" t="s">
        <v>538</v>
      </c>
      <c r="B69" s="625"/>
      <c r="C69" s="625"/>
      <c r="D69" s="625"/>
      <c r="E69" s="625"/>
      <c r="F69" s="625"/>
      <c r="G69" s="625"/>
      <c r="H69" s="626"/>
      <c r="I69" s="625"/>
      <c r="J69" s="625"/>
      <c r="K69" s="625"/>
      <c r="L69" s="627"/>
    </row>
    <row r="70" spans="1:15" ht="24" customHeight="1" x14ac:dyDescent="0.2">
      <c r="A70" s="565" t="s">
        <v>539</v>
      </c>
      <c r="B70" s="625"/>
      <c r="C70" s="625"/>
      <c r="D70" s="625"/>
      <c r="E70" s="625"/>
      <c r="F70" s="625"/>
      <c r="G70" s="625"/>
      <c r="H70" s="626"/>
      <c r="I70" s="625"/>
      <c r="J70" s="625"/>
      <c r="K70" s="625"/>
      <c r="L70" s="627"/>
    </row>
    <row r="71" spans="1:15" ht="24" customHeight="1" x14ac:dyDescent="0.2">
      <c r="A71" s="565" t="s">
        <v>540</v>
      </c>
      <c r="B71" s="625"/>
      <c r="C71" s="625"/>
      <c r="D71" s="625"/>
      <c r="E71" s="625"/>
      <c r="F71" s="625"/>
      <c r="G71" s="625"/>
      <c r="H71" s="626"/>
      <c r="I71" s="625"/>
      <c r="J71" s="625"/>
      <c r="K71" s="625"/>
      <c r="L71" s="627"/>
    </row>
    <row r="72" spans="1:15" ht="24" customHeight="1" x14ac:dyDescent="0.2">
      <c r="A72" s="565" t="s">
        <v>541</v>
      </c>
      <c r="B72" s="625"/>
      <c r="C72" s="625"/>
      <c r="D72" s="625"/>
      <c r="E72" s="625"/>
      <c r="F72" s="625"/>
      <c r="G72" s="625"/>
      <c r="H72" s="626"/>
      <c r="I72" s="625"/>
      <c r="J72" s="625"/>
      <c r="K72" s="625"/>
      <c r="L72" s="627"/>
    </row>
    <row r="73" spans="1:15" s="561" customFormat="1" ht="24" customHeight="1" x14ac:dyDescent="0.2">
      <c r="A73" s="1769" t="s">
        <v>542</v>
      </c>
      <c r="B73" s="1769"/>
      <c r="C73" s="1769"/>
      <c r="D73" s="1769"/>
      <c r="E73" s="1769"/>
      <c r="F73" s="1769"/>
      <c r="G73" s="1769"/>
      <c r="H73" s="1769"/>
      <c r="I73" s="1769"/>
      <c r="J73" s="1769"/>
      <c r="K73" s="1769"/>
      <c r="L73" s="1769"/>
    </row>
    <row r="74" spans="1:15" s="561" customFormat="1" ht="24" customHeight="1" x14ac:dyDescent="0.2">
      <c r="A74" s="567" t="s">
        <v>543</v>
      </c>
      <c r="B74" s="567"/>
      <c r="C74" s="567"/>
      <c r="D74" s="567"/>
      <c r="E74" s="567"/>
      <c r="F74" s="567"/>
      <c r="G74" s="567"/>
      <c r="H74" s="567"/>
      <c r="I74" s="567"/>
      <c r="J74" s="567"/>
      <c r="K74" s="567"/>
      <c r="L74" s="567"/>
    </row>
    <row r="75" spans="1:15" s="561" customFormat="1" ht="24" customHeight="1" x14ac:dyDescent="0.2">
      <c r="A75" s="567" t="s">
        <v>349</v>
      </c>
      <c r="B75" s="567"/>
      <c r="C75" s="567"/>
      <c r="D75" s="567"/>
      <c r="E75" s="567"/>
      <c r="F75" s="567"/>
      <c r="G75" s="567"/>
      <c r="H75" s="567"/>
      <c r="I75" s="567"/>
      <c r="J75" s="567"/>
      <c r="K75" s="567"/>
      <c r="L75" s="567"/>
    </row>
    <row r="76" spans="1:15" s="561" customFormat="1" ht="24" customHeight="1" x14ac:dyDescent="0.2">
      <c r="A76" s="567" t="s">
        <v>544</v>
      </c>
      <c r="B76" s="567"/>
      <c r="C76" s="567"/>
      <c r="D76" s="567"/>
      <c r="E76" s="567"/>
      <c r="F76" s="567"/>
      <c r="G76" s="567"/>
      <c r="H76" s="567"/>
      <c r="I76" s="567"/>
      <c r="J76" s="567"/>
      <c r="K76" s="567"/>
      <c r="L76" s="567"/>
    </row>
    <row r="77" spans="1:15" s="561" customFormat="1" ht="24" customHeight="1" x14ac:dyDescent="0.2">
      <c r="A77" s="1761" t="s">
        <v>545</v>
      </c>
      <c r="B77" s="1761"/>
      <c r="C77" s="1761"/>
      <c r="D77" s="1761"/>
      <c r="E77" s="1761"/>
      <c r="F77" s="1761"/>
      <c r="G77" s="1761"/>
      <c r="H77" s="1761"/>
      <c r="I77" s="1761"/>
      <c r="J77" s="1761"/>
      <c r="K77" s="1761"/>
      <c r="L77" s="1761"/>
      <c r="M77" s="1761"/>
      <c r="N77" s="1761"/>
      <c r="O77" s="1761"/>
    </row>
    <row r="78" spans="1:15" s="561" customFormat="1" ht="24" customHeight="1" x14ac:dyDescent="0.2">
      <c r="A78" s="567" t="s">
        <v>546</v>
      </c>
    </row>
    <row r="79" spans="1:15" ht="24" customHeight="1" x14ac:dyDescent="0.2"/>
    <row r="80" spans="1:15" ht="24" customHeight="1" x14ac:dyDescent="0.2"/>
    <row r="81" ht="24" customHeight="1" x14ac:dyDescent="0.2"/>
    <row r="82" ht="24" customHeight="1" x14ac:dyDescent="0.2"/>
    <row r="83" ht="23.15" customHeight="1" x14ac:dyDescent="0.2"/>
  </sheetData>
  <mergeCells count="28">
    <mergeCell ref="A77:O77"/>
    <mergeCell ref="A1:L1"/>
    <mergeCell ref="B31:B32"/>
    <mergeCell ref="B33:C33"/>
    <mergeCell ref="B34:C34"/>
    <mergeCell ref="A56:L56"/>
    <mergeCell ref="A58:L58"/>
    <mergeCell ref="A73:L73"/>
    <mergeCell ref="J7:J8"/>
    <mergeCell ref="K7:K8"/>
    <mergeCell ref="L7:L8"/>
    <mergeCell ref="M7:M8"/>
    <mergeCell ref="N7:N8"/>
    <mergeCell ref="A9:A34"/>
    <mergeCell ref="B9:B19"/>
    <mergeCell ref="B20:C20"/>
    <mergeCell ref="B21:B29"/>
    <mergeCell ref="B30:C30"/>
    <mergeCell ref="M3:N3"/>
    <mergeCell ref="A4:L4"/>
    <mergeCell ref="A6:B6"/>
    <mergeCell ref="A7:C8"/>
    <mergeCell ref="D7:D8"/>
    <mergeCell ref="E7:E8"/>
    <mergeCell ref="F7:F8"/>
    <mergeCell ref="G7:G8"/>
    <mergeCell ref="H7:H8"/>
    <mergeCell ref="I7:I8"/>
  </mergeCells>
  <phoneticPr fontId="14"/>
  <dataValidations count="2">
    <dataValidation imeMode="hiragana" allowBlank="1" showInputMessage="1" showErrorMessage="1" sqref="JG65545:JH65546 TC65545:TD65546 ACY65545:ACZ65546 AMU65545:AMV65546 AWQ65545:AWR65546 BGM65545:BGN65546 BQI65545:BQJ65546 CAE65545:CAF65546 CKA65545:CKB65546 CTW65545:CTX65546 DDS65545:DDT65546 DNO65545:DNP65546 DXK65545:DXL65546 EHG65545:EHH65546 ERC65545:ERD65546 FAY65545:FAZ65546 FKU65545:FKV65546 FUQ65545:FUR65546 GEM65545:GEN65546 GOI65545:GOJ65546 GYE65545:GYF65546 HIA65545:HIB65546 HRW65545:HRX65546 IBS65545:IBT65546 ILO65545:ILP65546 IVK65545:IVL65546 JFG65545:JFH65546 JPC65545:JPD65546 JYY65545:JYZ65546 KIU65545:KIV65546 KSQ65545:KSR65546 LCM65545:LCN65546 LMI65545:LMJ65546 LWE65545:LWF65546 MGA65545:MGB65546 MPW65545:MPX65546 MZS65545:MZT65546 NJO65545:NJP65546 NTK65545:NTL65546 ODG65545:ODH65546 ONC65545:OND65546 OWY65545:OWZ65546 PGU65545:PGV65546 PQQ65545:PQR65546 QAM65545:QAN65546 QKI65545:QKJ65546 QUE65545:QUF65546 REA65545:REB65546 RNW65545:RNX65546 RXS65545:RXT65546 SHO65545:SHP65546 SRK65545:SRL65546 TBG65545:TBH65546 TLC65545:TLD65546 TUY65545:TUZ65546 UEU65545:UEV65546 UOQ65545:UOR65546 UYM65545:UYN65546 VII65545:VIJ65546 VSE65545:VSF65546 WCA65545:WCB65546 WLW65545:WLX65546 WVS65545:WVT65546 JG131081:JH131082 TC131081:TD131082 ACY131081:ACZ131082 AMU131081:AMV131082 AWQ131081:AWR131082 BGM131081:BGN131082 BQI131081:BQJ131082 CAE131081:CAF131082 CKA131081:CKB131082 CTW131081:CTX131082 DDS131081:DDT131082 DNO131081:DNP131082 DXK131081:DXL131082 EHG131081:EHH131082 ERC131081:ERD131082 FAY131081:FAZ131082 FKU131081:FKV131082 FUQ131081:FUR131082 GEM131081:GEN131082 GOI131081:GOJ131082 GYE131081:GYF131082 HIA131081:HIB131082 HRW131081:HRX131082 IBS131081:IBT131082 ILO131081:ILP131082 IVK131081:IVL131082 JFG131081:JFH131082 JPC131081:JPD131082 JYY131081:JYZ131082 KIU131081:KIV131082 KSQ131081:KSR131082 LCM131081:LCN131082 LMI131081:LMJ131082 LWE131081:LWF131082 MGA131081:MGB131082 MPW131081:MPX131082 MZS131081:MZT131082 NJO131081:NJP131082 NTK131081:NTL131082 ODG131081:ODH131082 ONC131081:OND131082 OWY131081:OWZ131082 PGU131081:PGV131082 PQQ131081:PQR131082 QAM131081:QAN131082 QKI131081:QKJ131082 QUE131081:QUF131082 REA131081:REB131082 RNW131081:RNX131082 RXS131081:RXT131082 SHO131081:SHP131082 SRK131081:SRL131082 TBG131081:TBH131082 TLC131081:TLD131082 TUY131081:TUZ131082 UEU131081:UEV131082 UOQ131081:UOR131082 UYM131081:UYN131082 VII131081:VIJ131082 VSE131081:VSF131082 WCA131081:WCB131082 WLW131081:WLX131082 WVS131081:WVT131082 JG196617:JH196618 TC196617:TD196618 ACY196617:ACZ196618 AMU196617:AMV196618 AWQ196617:AWR196618 BGM196617:BGN196618 BQI196617:BQJ196618 CAE196617:CAF196618 CKA196617:CKB196618 CTW196617:CTX196618 DDS196617:DDT196618 DNO196617:DNP196618 DXK196617:DXL196618 EHG196617:EHH196618 ERC196617:ERD196618 FAY196617:FAZ196618 FKU196617:FKV196618 FUQ196617:FUR196618 GEM196617:GEN196618 GOI196617:GOJ196618 GYE196617:GYF196618 HIA196617:HIB196618 HRW196617:HRX196618 IBS196617:IBT196618 ILO196617:ILP196618 IVK196617:IVL196618 JFG196617:JFH196618 JPC196617:JPD196618 JYY196617:JYZ196618 KIU196617:KIV196618 KSQ196617:KSR196618 LCM196617:LCN196618 LMI196617:LMJ196618 LWE196617:LWF196618 MGA196617:MGB196618 MPW196617:MPX196618 MZS196617:MZT196618 NJO196617:NJP196618 NTK196617:NTL196618 ODG196617:ODH196618 ONC196617:OND196618 OWY196617:OWZ196618 PGU196617:PGV196618 PQQ196617:PQR196618 QAM196617:QAN196618 QKI196617:QKJ196618 QUE196617:QUF196618 REA196617:REB196618 RNW196617:RNX196618 RXS196617:RXT196618 SHO196617:SHP196618 SRK196617:SRL196618 TBG196617:TBH196618 TLC196617:TLD196618 TUY196617:TUZ196618 UEU196617:UEV196618 UOQ196617:UOR196618 UYM196617:UYN196618 VII196617:VIJ196618 VSE196617:VSF196618 WCA196617:WCB196618 WLW196617:WLX196618 WVS196617:WVT196618 JG262153:JH262154 TC262153:TD262154 ACY262153:ACZ262154 AMU262153:AMV262154 AWQ262153:AWR262154 BGM262153:BGN262154 BQI262153:BQJ262154 CAE262153:CAF262154 CKA262153:CKB262154 CTW262153:CTX262154 DDS262153:DDT262154 DNO262153:DNP262154 DXK262153:DXL262154 EHG262153:EHH262154 ERC262153:ERD262154 FAY262153:FAZ262154 FKU262153:FKV262154 FUQ262153:FUR262154 GEM262153:GEN262154 GOI262153:GOJ262154 GYE262153:GYF262154 HIA262153:HIB262154 HRW262153:HRX262154 IBS262153:IBT262154 ILO262153:ILP262154 IVK262153:IVL262154 JFG262153:JFH262154 JPC262153:JPD262154 JYY262153:JYZ262154 KIU262153:KIV262154 KSQ262153:KSR262154 LCM262153:LCN262154 LMI262153:LMJ262154 LWE262153:LWF262154 MGA262153:MGB262154 MPW262153:MPX262154 MZS262153:MZT262154 NJO262153:NJP262154 NTK262153:NTL262154 ODG262153:ODH262154 ONC262153:OND262154 OWY262153:OWZ262154 PGU262153:PGV262154 PQQ262153:PQR262154 QAM262153:QAN262154 QKI262153:QKJ262154 QUE262153:QUF262154 REA262153:REB262154 RNW262153:RNX262154 RXS262153:RXT262154 SHO262153:SHP262154 SRK262153:SRL262154 TBG262153:TBH262154 TLC262153:TLD262154 TUY262153:TUZ262154 UEU262153:UEV262154 UOQ262153:UOR262154 UYM262153:UYN262154 VII262153:VIJ262154 VSE262153:VSF262154 WCA262153:WCB262154 WLW262153:WLX262154 WVS262153:WVT262154 JG327689:JH327690 TC327689:TD327690 ACY327689:ACZ327690 AMU327689:AMV327690 AWQ327689:AWR327690 BGM327689:BGN327690 BQI327689:BQJ327690 CAE327689:CAF327690 CKA327689:CKB327690 CTW327689:CTX327690 DDS327689:DDT327690 DNO327689:DNP327690 DXK327689:DXL327690 EHG327689:EHH327690 ERC327689:ERD327690 FAY327689:FAZ327690 FKU327689:FKV327690 FUQ327689:FUR327690 GEM327689:GEN327690 GOI327689:GOJ327690 GYE327689:GYF327690 HIA327689:HIB327690 HRW327689:HRX327690 IBS327689:IBT327690 ILO327689:ILP327690 IVK327689:IVL327690 JFG327689:JFH327690 JPC327689:JPD327690 JYY327689:JYZ327690 KIU327689:KIV327690 KSQ327689:KSR327690 LCM327689:LCN327690 LMI327689:LMJ327690 LWE327689:LWF327690 MGA327689:MGB327690 MPW327689:MPX327690 MZS327689:MZT327690 NJO327689:NJP327690 NTK327689:NTL327690 ODG327689:ODH327690 ONC327689:OND327690 OWY327689:OWZ327690 PGU327689:PGV327690 PQQ327689:PQR327690 QAM327689:QAN327690 QKI327689:QKJ327690 QUE327689:QUF327690 REA327689:REB327690 RNW327689:RNX327690 RXS327689:RXT327690 SHO327689:SHP327690 SRK327689:SRL327690 TBG327689:TBH327690 TLC327689:TLD327690 TUY327689:TUZ327690 UEU327689:UEV327690 UOQ327689:UOR327690 UYM327689:UYN327690 VII327689:VIJ327690 VSE327689:VSF327690 WCA327689:WCB327690 WLW327689:WLX327690 WVS327689:WVT327690 JG393225:JH393226 TC393225:TD393226 ACY393225:ACZ393226 AMU393225:AMV393226 AWQ393225:AWR393226 BGM393225:BGN393226 BQI393225:BQJ393226 CAE393225:CAF393226 CKA393225:CKB393226 CTW393225:CTX393226 DDS393225:DDT393226 DNO393225:DNP393226 DXK393225:DXL393226 EHG393225:EHH393226 ERC393225:ERD393226 FAY393225:FAZ393226 FKU393225:FKV393226 FUQ393225:FUR393226 GEM393225:GEN393226 GOI393225:GOJ393226 GYE393225:GYF393226 HIA393225:HIB393226 HRW393225:HRX393226 IBS393225:IBT393226 ILO393225:ILP393226 IVK393225:IVL393226 JFG393225:JFH393226 JPC393225:JPD393226 JYY393225:JYZ393226 KIU393225:KIV393226 KSQ393225:KSR393226 LCM393225:LCN393226 LMI393225:LMJ393226 LWE393225:LWF393226 MGA393225:MGB393226 MPW393225:MPX393226 MZS393225:MZT393226 NJO393225:NJP393226 NTK393225:NTL393226 ODG393225:ODH393226 ONC393225:OND393226 OWY393225:OWZ393226 PGU393225:PGV393226 PQQ393225:PQR393226 QAM393225:QAN393226 QKI393225:QKJ393226 QUE393225:QUF393226 REA393225:REB393226 RNW393225:RNX393226 RXS393225:RXT393226 SHO393225:SHP393226 SRK393225:SRL393226 TBG393225:TBH393226 TLC393225:TLD393226 TUY393225:TUZ393226 UEU393225:UEV393226 UOQ393225:UOR393226 UYM393225:UYN393226 VII393225:VIJ393226 VSE393225:VSF393226 WCA393225:WCB393226 WLW393225:WLX393226 WVS393225:WVT393226 JG458761:JH458762 TC458761:TD458762 ACY458761:ACZ458762 AMU458761:AMV458762 AWQ458761:AWR458762 BGM458761:BGN458762 BQI458761:BQJ458762 CAE458761:CAF458762 CKA458761:CKB458762 CTW458761:CTX458762 DDS458761:DDT458762 DNO458761:DNP458762 DXK458761:DXL458762 EHG458761:EHH458762 ERC458761:ERD458762 FAY458761:FAZ458762 FKU458761:FKV458762 FUQ458761:FUR458762 GEM458761:GEN458762 GOI458761:GOJ458762 GYE458761:GYF458762 HIA458761:HIB458762 HRW458761:HRX458762 IBS458761:IBT458762 ILO458761:ILP458762 IVK458761:IVL458762 JFG458761:JFH458762 JPC458761:JPD458762 JYY458761:JYZ458762 KIU458761:KIV458762 KSQ458761:KSR458762 LCM458761:LCN458762 LMI458761:LMJ458762 LWE458761:LWF458762 MGA458761:MGB458762 MPW458761:MPX458762 MZS458761:MZT458762 NJO458761:NJP458762 NTK458761:NTL458762 ODG458761:ODH458762 ONC458761:OND458762 OWY458761:OWZ458762 PGU458761:PGV458762 PQQ458761:PQR458762 QAM458761:QAN458762 QKI458761:QKJ458762 QUE458761:QUF458762 REA458761:REB458762 RNW458761:RNX458762 RXS458761:RXT458762 SHO458761:SHP458762 SRK458761:SRL458762 TBG458761:TBH458762 TLC458761:TLD458762 TUY458761:TUZ458762 UEU458761:UEV458762 UOQ458761:UOR458762 UYM458761:UYN458762 VII458761:VIJ458762 VSE458761:VSF458762 WCA458761:WCB458762 WLW458761:WLX458762 WVS458761:WVT458762 JG524297:JH524298 TC524297:TD524298 ACY524297:ACZ524298 AMU524297:AMV524298 AWQ524297:AWR524298 BGM524297:BGN524298 BQI524297:BQJ524298 CAE524297:CAF524298 CKA524297:CKB524298 CTW524297:CTX524298 DDS524297:DDT524298 DNO524297:DNP524298 DXK524297:DXL524298 EHG524297:EHH524298 ERC524297:ERD524298 FAY524297:FAZ524298 FKU524297:FKV524298 FUQ524297:FUR524298 GEM524297:GEN524298 GOI524297:GOJ524298 GYE524297:GYF524298 HIA524297:HIB524298 HRW524297:HRX524298 IBS524297:IBT524298 ILO524297:ILP524298 IVK524297:IVL524298 JFG524297:JFH524298 JPC524297:JPD524298 JYY524297:JYZ524298 KIU524297:KIV524298 KSQ524297:KSR524298 LCM524297:LCN524298 LMI524297:LMJ524298 LWE524297:LWF524298 MGA524297:MGB524298 MPW524297:MPX524298 MZS524297:MZT524298 NJO524297:NJP524298 NTK524297:NTL524298 ODG524297:ODH524298 ONC524297:OND524298 OWY524297:OWZ524298 PGU524297:PGV524298 PQQ524297:PQR524298 QAM524297:QAN524298 QKI524297:QKJ524298 QUE524297:QUF524298 REA524297:REB524298 RNW524297:RNX524298 RXS524297:RXT524298 SHO524297:SHP524298 SRK524297:SRL524298 TBG524297:TBH524298 TLC524297:TLD524298 TUY524297:TUZ524298 UEU524297:UEV524298 UOQ524297:UOR524298 UYM524297:UYN524298 VII524297:VIJ524298 VSE524297:VSF524298 WCA524297:WCB524298 WLW524297:WLX524298 WVS524297:WVT524298 JG589833:JH589834 TC589833:TD589834 ACY589833:ACZ589834 AMU589833:AMV589834 AWQ589833:AWR589834 BGM589833:BGN589834 BQI589833:BQJ589834 CAE589833:CAF589834 CKA589833:CKB589834 CTW589833:CTX589834 DDS589833:DDT589834 DNO589833:DNP589834 DXK589833:DXL589834 EHG589833:EHH589834 ERC589833:ERD589834 FAY589833:FAZ589834 FKU589833:FKV589834 FUQ589833:FUR589834 GEM589833:GEN589834 GOI589833:GOJ589834 GYE589833:GYF589834 HIA589833:HIB589834 HRW589833:HRX589834 IBS589833:IBT589834 ILO589833:ILP589834 IVK589833:IVL589834 JFG589833:JFH589834 JPC589833:JPD589834 JYY589833:JYZ589834 KIU589833:KIV589834 KSQ589833:KSR589834 LCM589833:LCN589834 LMI589833:LMJ589834 LWE589833:LWF589834 MGA589833:MGB589834 MPW589833:MPX589834 MZS589833:MZT589834 NJO589833:NJP589834 NTK589833:NTL589834 ODG589833:ODH589834 ONC589833:OND589834 OWY589833:OWZ589834 PGU589833:PGV589834 PQQ589833:PQR589834 QAM589833:QAN589834 QKI589833:QKJ589834 QUE589833:QUF589834 REA589833:REB589834 RNW589833:RNX589834 RXS589833:RXT589834 SHO589833:SHP589834 SRK589833:SRL589834 TBG589833:TBH589834 TLC589833:TLD589834 TUY589833:TUZ589834 UEU589833:UEV589834 UOQ589833:UOR589834 UYM589833:UYN589834 VII589833:VIJ589834 VSE589833:VSF589834 WCA589833:WCB589834 WLW589833:WLX589834 WVS589833:WVT589834 JG655369:JH655370 TC655369:TD655370 ACY655369:ACZ655370 AMU655369:AMV655370 AWQ655369:AWR655370 BGM655369:BGN655370 BQI655369:BQJ655370 CAE655369:CAF655370 CKA655369:CKB655370 CTW655369:CTX655370 DDS655369:DDT655370 DNO655369:DNP655370 DXK655369:DXL655370 EHG655369:EHH655370 ERC655369:ERD655370 FAY655369:FAZ655370 FKU655369:FKV655370 FUQ655369:FUR655370 GEM655369:GEN655370 GOI655369:GOJ655370 GYE655369:GYF655370 HIA655369:HIB655370 HRW655369:HRX655370 IBS655369:IBT655370 ILO655369:ILP655370 IVK655369:IVL655370 JFG655369:JFH655370 JPC655369:JPD655370 JYY655369:JYZ655370 KIU655369:KIV655370 KSQ655369:KSR655370 LCM655369:LCN655370 LMI655369:LMJ655370 LWE655369:LWF655370 MGA655369:MGB655370 MPW655369:MPX655370 MZS655369:MZT655370 NJO655369:NJP655370 NTK655369:NTL655370 ODG655369:ODH655370 ONC655369:OND655370 OWY655369:OWZ655370 PGU655369:PGV655370 PQQ655369:PQR655370 QAM655369:QAN655370 QKI655369:QKJ655370 QUE655369:QUF655370 REA655369:REB655370 RNW655369:RNX655370 RXS655369:RXT655370 SHO655369:SHP655370 SRK655369:SRL655370 TBG655369:TBH655370 TLC655369:TLD655370 TUY655369:TUZ655370 UEU655369:UEV655370 UOQ655369:UOR655370 UYM655369:UYN655370 VII655369:VIJ655370 VSE655369:VSF655370 WCA655369:WCB655370 WLW655369:WLX655370 WVS655369:WVT655370 JG720905:JH720906 TC720905:TD720906 ACY720905:ACZ720906 AMU720905:AMV720906 AWQ720905:AWR720906 BGM720905:BGN720906 BQI720905:BQJ720906 CAE720905:CAF720906 CKA720905:CKB720906 CTW720905:CTX720906 DDS720905:DDT720906 DNO720905:DNP720906 DXK720905:DXL720906 EHG720905:EHH720906 ERC720905:ERD720906 FAY720905:FAZ720906 FKU720905:FKV720906 FUQ720905:FUR720906 GEM720905:GEN720906 GOI720905:GOJ720906 GYE720905:GYF720906 HIA720905:HIB720906 HRW720905:HRX720906 IBS720905:IBT720906 ILO720905:ILP720906 IVK720905:IVL720906 JFG720905:JFH720906 JPC720905:JPD720906 JYY720905:JYZ720906 KIU720905:KIV720906 KSQ720905:KSR720906 LCM720905:LCN720906 LMI720905:LMJ720906 LWE720905:LWF720906 MGA720905:MGB720906 MPW720905:MPX720906 MZS720905:MZT720906 NJO720905:NJP720906 NTK720905:NTL720906 ODG720905:ODH720906 ONC720905:OND720906 OWY720905:OWZ720906 PGU720905:PGV720906 PQQ720905:PQR720906 QAM720905:QAN720906 QKI720905:QKJ720906 QUE720905:QUF720906 REA720905:REB720906 RNW720905:RNX720906 RXS720905:RXT720906 SHO720905:SHP720906 SRK720905:SRL720906 TBG720905:TBH720906 TLC720905:TLD720906 TUY720905:TUZ720906 UEU720905:UEV720906 UOQ720905:UOR720906 UYM720905:UYN720906 VII720905:VIJ720906 VSE720905:VSF720906 WCA720905:WCB720906 WLW720905:WLX720906 WVS720905:WVT720906 JG786441:JH786442 TC786441:TD786442 ACY786441:ACZ786442 AMU786441:AMV786442 AWQ786441:AWR786442 BGM786441:BGN786442 BQI786441:BQJ786442 CAE786441:CAF786442 CKA786441:CKB786442 CTW786441:CTX786442 DDS786441:DDT786442 DNO786441:DNP786442 DXK786441:DXL786442 EHG786441:EHH786442 ERC786441:ERD786442 FAY786441:FAZ786442 FKU786441:FKV786442 FUQ786441:FUR786442 GEM786441:GEN786442 GOI786441:GOJ786442 GYE786441:GYF786442 HIA786441:HIB786442 HRW786441:HRX786442 IBS786441:IBT786442 ILO786441:ILP786442 IVK786441:IVL786442 JFG786441:JFH786442 JPC786441:JPD786442 JYY786441:JYZ786442 KIU786441:KIV786442 KSQ786441:KSR786442 LCM786441:LCN786442 LMI786441:LMJ786442 LWE786441:LWF786442 MGA786441:MGB786442 MPW786441:MPX786442 MZS786441:MZT786442 NJO786441:NJP786442 NTK786441:NTL786442 ODG786441:ODH786442 ONC786441:OND786442 OWY786441:OWZ786442 PGU786441:PGV786442 PQQ786441:PQR786442 QAM786441:QAN786442 QKI786441:QKJ786442 QUE786441:QUF786442 REA786441:REB786442 RNW786441:RNX786442 RXS786441:RXT786442 SHO786441:SHP786442 SRK786441:SRL786442 TBG786441:TBH786442 TLC786441:TLD786442 TUY786441:TUZ786442 UEU786441:UEV786442 UOQ786441:UOR786442 UYM786441:UYN786442 VII786441:VIJ786442 VSE786441:VSF786442 WCA786441:WCB786442 WLW786441:WLX786442 WVS786441:WVT786442 JG851977:JH851978 TC851977:TD851978 ACY851977:ACZ851978 AMU851977:AMV851978 AWQ851977:AWR851978 BGM851977:BGN851978 BQI851977:BQJ851978 CAE851977:CAF851978 CKA851977:CKB851978 CTW851977:CTX851978 DDS851977:DDT851978 DNO851977:DNP851978 DXK851977:DXL851978 EHG851977:EHH851978 ERC851977:ERD851978 FAY851977:FAZ851978 FKU851977:FKV851978 FUQ851977:FUR851978 GEM851977:GEN851978 GOI851977:GOJ851978 GYE851977:GYF851978 HIA851977:HIB851978 HRW851977:HRX851978 IBS851977:IBT851978 ILO851977:ILP851978 IVK851977:IVL851978 JFG851977:JFH851978 JPC851977:JPD851978 JYY851977:JYZ851978 KIU851977:KIV851978 KSQ851977:KSR851978 LCM851977:LCN851978 LMI851977:LMJ851978 LWE851977:LWF851978 MGA851977:MGB851978 MPW851977:MPX851978 MZS851977:MZT851978 NJO851977:NJP851978 NTK851977:NTL851978 ODG851977:ODH851978 ONC851977:OND851978 OWY851977:OWZ851978 PGU851977:PGV851978 PQQ851977:PQR851978 QAM851977:QAN851978 QKI851977:QKJ851978 QUE851977:QUF851978 REA851977:REB851978 RNW851977:RNX851978 RXS851977:RXT851978 SHO851977:SHP851978 SRK851977:SRL851978 TBG851977:TBH851978 TLC851977:TLD851978 TUY851977:TUZ851978 UEU851977:UEV851978 UOQ851977:UOR851978 UYM851977:UYN851978 VII851977:VIJ851978 VSE851977:VSF851978 WCA851977:WCB851978 WLW851977:WLX851978 WVS851977:WVT851978 JG917513:JH917514 TC917513:TD917514 ACY917513:ACZ917514 AMU917513:AMV917514 AWQ917513:AWR917514 BGM917513:BGN917514 BQI917513:BQJ917514 CAE917513:CAF917514 CKA917513:CKB917514 CTW917513:CTX917514 DDS917513:DDT917514 DNO917513:DNP917514 DXK917513:DXL917514 EHG917513:EHH917514 ERC917513:ERD917514 FAY917513:FAZ917514 FKU917513:FKV917514 FUQ917513:FUR917514 GEM917513:GEN917514 GOI917513:GOJ917514 GYE917513:GYF917514 HIA917513:HIB917514 HRW917513:HRX917514 IBS917513:IBT917514 ILO917513:ILP917514 IVK917513:IVL917514 JFG917513:JFH917514 JPC917513:JPD917514 JYY917513:JYZ917514 KIU917513:KIV917514 KSQ917513:KSR917514 LCM917513:LCN917514 LMI917513:LMJ917514 LWE917513:LWF917514 MGA917513:MGB917514 MPW917513:MPX917514 MZS917513:MZT917514 NJO917513:NJP917514 NTK917513:NTL917514 ODG917513:ODH917514 ONC917513:OND917514 OWY917513:OWZ917514 PGU917513:PGV917514 PQQ917513:PQR917514 QAM917513:QAN917514 QKI917513:QKJ917514 QUE917513:QUF917514 REA917513:REB917514 RNW917513:RNX917514 RXS917513:RXT917514 SHO917513:SHP917514 SRK917513:SRL917514 TBG917513:TBH917514 TLC917513:TLD917514 TUY917513:TUZ917514 UEU917513:UEV917514 UOQ917513:UOR917514 UYM917513:UYN917514 VII917513:VIJ917514 VSE917513:VSF917514 WCA917513:WCB917514 WLW917513:WLX917514 WVS917513:WVT917514 JG983049:JH983050 TC983049:TD983050 ACY983049:ACZ983050 AMU983049:AMV983050 AWQ983049:AWR983050 BGM983049:BGN983050 BQI983049:BQJ983050 CAE983049:CAF983050 CKA983049:CKB983050 CTW983049:CTX983050 DDS983049:DDT983050 DNO983049:DNP983050 DXK983049:DXL983050 EHG983049:EHH983050 ERC983049:ERD983050 FAY983049:FAZ983050 FKU983049:FKV983050 FUQ983049:FUR983050 GEM983049:GEN983050 GOI983049:GOJ983050 GYE983049:GYF983050 HIA983049:HIB983050 HRW983049:HRX983050 IBS983049:IBT983050 ILO983049:ILP983050 IVK983049:IVL983050 JFG983049:JFH983050 JPC983049:JPD983050 JYY983049:JYZ983050 KIU983049:KIV983050 KSQ983049:KSR983050 LCM983049:LCN983050 LMI983049:LMJ983050 LWE983049:LWF983050 MGA983049:MGB983050 MPW983049:MPX983050 MZS983049:MZT983050 NJO983049:NJP983050 NTK983049:NTL983050 ODG983049:ODH983050 ONC983049:OND983050 OWY983049:OWZ983050 PGU983049:PGV983050 PQQ983049:PQR983050 QAM983049:QAN983050 QKI983049:QKJ983050 QUE983049:QUF983050 REA983049:REB983050 RNW983049:RNX983050 RXS983049:RXT983050 SHO983049:SHP983050 SRK983049:SRL983050 TBG983049:TBH983050 TLC983049:TLD983050 TUY983049:TUZ983050 UEU983049:UEV983050 UOQ983049:UOR983050 UYM983049:UYN983050 VII983049:VIJ983050 VSE983049:VSF983050 WCA983049:WCB983050 WLW983049:WLX983050 WVS983049:WVT983050" xr:uid="{3545CA36-D702-4BA2-8AB1-386DBFE61AE0}"/>
    <dataValidation imeMode="halfAlpha" allowBlank="1" showInputMessage="1" showErrorMessage="1" sqref="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JG8:JH8 TC8:TD8 ACY8:ACZ8 AMU8:AMV8 AWQ8:AWR8 BGM8:BGN8 BQI8:BQJ8 CAE8:CAF8 CKA8:CKB8 CTW8:CTX8 DDS8:DDT8 DNO8:DNP8 DXK8:DXL8 EHG8:EHH8 ERC8:ERD8 FAY8:FAZ8 FKU8:FKV8 FUQ8:FUR8 GEM8:GEN8 GOI8:GOJ8 GYE8:GYF8 HIA8:HIB8 HRW8:HRX8 IBS8:IBT8 ILO8:ILP8 IVK8:IVL8 JFG8:JFH8 JPC8:JPD8 JYY8:JYZ8 KIU8:KIV8 KSQ8:KSR8 LCM8:LCN8 LMI8:LMJ8 LWE8:LWF8 MGA8:MGB8 MPW8:MPX8 MZS8:MZT8 NJO8:NJP8 NTK8:NTL8 ODG8:ODH8 ONC8:OND8 OWY8:OWZ8 PGU8:PGV8 PQQ8:PQR8 QAM8:QAN8 QKI8:QKJ8 QUE8:QUF8 REA8:REB8 RNW8:RNX8 RXS8:RXT8 SHO8:SHP8 SRK8:SRL8 TBG8:TBH8 TLC8:TLD8 TUY8:TUZ8 UEU8:UEV8 UOQ8:UOR8 UYM8:UYN8 VII8:VIJ8 VSE8:VSF8 WCA8:WCB8 WLW8:WLX8 WVS8:WVT8 JG65549:JH65549 TC65549:TD65549 ACY65549:ACZ65549 AMU65549:AMV65549 AWQ65549:AWR65549 BGM65549:BGN65549 BQI65549:BQJ65549 CAE65549:CAF65549 CKA65549:CKB65549 CTW65549:CTX65549 DDS65549:DDT65549 DNO65549:DNP65549 DXK65549:DXL65549 EHG65549:EHH65549 ERC65549:ERD65549 FAY65549:FAZ65549 FKU65549:FKV65549 FUQ65549:FUR65549 GEM65549:GEN65549 GOI65549:GOJ65549 GYE65549:GYF65549 HIA65549:HIB65549 HRW65549:HRX65549 IBS65549:IBT65549 ILO65549:ILP65549 IVK65549:IVL65549 JFG65549:JFH65549 JPC65549:JPD65549 JYY65549:JYZ65549 KIU65549:KIV65549 KSQ65549:KSR65549 LCM65549:LCN65549 LMI65549:LMJ65549 LWE65549:LWF65549 MGA65549:MGB65549 MPW65549:MPX65549 MZS65549:MZT65549 NJO65549:NJP65549 NTK65549:NTL65549 ODG65549:ODH65549 ONC65549:OND65549 OWY65549:OWZ65549 PGU65549:PGV65549 PQQ65549:PQR65549 QAM65549:QAN65549 QKI65549:QKJ65549 QUE65549:QUF65549 REA65549:REB65549 RNW65549:RNX65549 RXS65549:RXT65549 SHO65549:SHP65549 SRK65549:SRL65549 TBG65549:TBH65549 TLC65549:TLD65549 TUY65549:TUZ65549 UEU65549:UEV65549 UOQ65549:UOR65549 UYM65549:UYN65549 VII65549:VIJ65549 VSE65549:VSF65549 WCA65549:WCB65549 WLW65549:WLX65549 WVS65549:WVT65549 JG131085:JH131085 TC131085:TD131085 ACY131085:ACZ131085 AMU131085:AMV131085 AWQ131085:AWR131085 BGM131085:BGN131085 BQI131085:BQJ131085 CAE131085:CAF131085 CKA131085:CKB131085 CTW131085:CTX131085 DDS131085:DDT131085 DNO131085:DNP131085 DXK131085:DXL131085 EHG131085:EHH131085 ERC131085:ERD131085 FAY131085:FAZ131085 FKU131085:FKV131085 FUQ131085:FUR131085 GEM131085:GEN131085 GOI131085:GOJ131085 GYE131085:GYF131085 HIA131085:HIB131085 HRW131085:HRX131085 IBS131085:IBT131085 ILO131085:ILP131085 IVK131085:IVL131085 JFG131085:JFH131085 JPC131085:JPD131085 JYY131085:JYZ131085 KIU131085:KIV131085 KSQ131085:KSR131085 LCM131085:LCN131085 LMI131085:LMJ131085 LWE131085:LWF131085 MGA131085:MGB131085 MPW131085:MPX131085 MZS131085:MZT131085 NJO131085:NJP131085 NTK131085:NTL131085 ODG131085:ODH131085 ONC131085:OND131085 OWY131085:OWZ131085 PGU131085:PGV131085 PQQ131085:PQR131085 QAM131085:QAN131085 QKI131085:QKJ131085 QUE131085:QUF131085 REA131085:REB131085 RNW131085:RNX131085 RXS131085:RXT131085 SHO131085:SHP131085 SRK131085:SRL131085 TBG131085:TBH131085 TLC131085:TLD131085 TUY131085:TUZ131085 UEU131085:UEV131085 UOQ131085:UOR131085 UYM131085:UYN131085 VII131085:VIJ131085 VSE131085:VSF131085 WCA131085:WCB131085 WLW131085:WLX131085 WVS131085:WVT131085 JG196621:JH196621 TC196621:TD196621 ACY196621:ACZ196621 AMU196621:AMV196621 AWQ196621:AWR196621 BGM196621:BGN196621 BQI196621:BQJ196621 CAE196621:CAF196621 CKA196621:CKB196621 CTW196621:CTX196621 DDS196621:DDT196621 DNO196621:DNP196621 DXK196621:DXL196621 EHG196621:EHH196621 ERC196621:ERD196621 FAY196621:FAZ196621 FKU196621:FKV196621 FUQ196621:FUR196621 GEM196621:GEN196621 GOI196621:GOJ196621 GYE196621:GYF196621 HIA196621:HIB196621 HRW196621:HRX196621 IBS196621:IBT196621 ILO196621:ILP196621 IVK196621:IVL196621 JFG196621:JFH196621 JPC196621:JPD196621 JYY196621:JYZ196621 KIU196621:KIV196621 KSQ196621:KSR196621 LCM196621:LCN196621 LMI196621:LMJ196621 LWE196621:LWF196621 MGA196621:MGB196621 MPW196621:MPX196621 MZS196621:MZT196621 NJO196621:NJP196621 NTK196621:NTL196621 ODG196621:ODH196621 ONC196621:OND196621 OWY196621:OWZ196621 PGU196621:PGV196621 PQQ196621:PQR196621 QAM196621:QAN196621 QKI196621:QKJ196621 QUE196621:QUF196621 REA196621:REB196621 RNW196621:RNX196621 RXS196621:RXT196621 SHO196621:SHP196621 SRK196621:SRL196621 TBG196621:TBH196621 TLC196621:TLD196621 TUY196621:TUZ196621 UEU196621:UEV196621 UOQ196621:UOR196621 UYM196621:UYN196621 VII196621:VIJ196621 VSE196621:VSF196621 WCA196621:WCB196621 WLW196621:WLX196621 WVS196621:WVT196621 JG262157:JH262157 TC262157:TD262157 ACY262157:ACZ262157 AMU262157:AMV262157 AWQ262157:AWR262157 BGM262157:BGN262157 BQI262157:BQJ262157 CAE262157:CAF262157 CKA262157:CKB262157 CTW262157:CTX262157 DDS262157:DDT262157 DNO262157:DNP262157 DXK262157:DXL262157 EHG262157:EHH262157 ERC262157:ERD262157 FAY262157:FAZ262157 FKU262157:FKV262157 FUQ262157:FUR262157 GEM262157:GEN262157 GOI262157:GOJ262157 GYE262157:GYF262157 HIA262157:HIB262157 HRW262157:HRX262157 IBS262157:IBT262157 ILO262157:ILP262157 IVK262157:IVL262157 JFG262157:JFH262157 JPC262157:JPD262157 JYY262157:JYZ262157 KIU262157:KIV262157 KSQ262157:KSR262157 LCM262157:LCN262157 LMI262157:LMJ262157 LWE262157:LWF262157 MGA262157:MGB262157 MPW262157:MPX262157 MZS262157:MZT262157 NJO262157:NJP262157 NTK262157:NTL262157 ODG262157:ODH262157 ONC262157:OND262157 OWY262157:OWZ262157 PGU262157:PGV262157 PQQ262157:PQR262157 QAM262157:QAN262157 QKI262157:QKJ262157 QUE262157:QUF262157 REA262157:REB262157 RNW262157:RNX262157 RXS262157:RXT262157 SHO262157:SHP262157 SRK262157:SRL262157 TBG262157:TBH262157 TLC262157:TLD262157 TUY262157:TUZ262157 UEU262157:UEV262157 UOQ262157:UOR262157 UYM262157:UYN262157 VII262157:VIJ262157 VSE262157:VSF262157 WCA262157:WCB262157 WLW262157:WLX262157 WVS262157:WVT262157 JG327693:JH327693 TC327693:TD327693 ACY327693:ACZ327693 AMU327693:AMV327693 AWQ327693:AWR327693 BGM327693:BGN327693 BQI327693:BQJ327693 CAE327693:CAF327693 CKA327693:CKB327693 CTW327693:CTX327693 DDS327693:DDT327693 DNO327693:DNP327693 DXK327693:DXL327693 EHG327693:EHH327693 ERC327693:ERD327693 FAY327693:FAZ327693 FKU327693:FKV327693 FUQ327693:FUR327693 GEM327693:GEN327693 GOI327693:GOJ327693 GYE327693:GYF327693 HIA327693:HIB327693 HRW327693:HRX327693 IBS327693:IBT327693 ILO327693:ILP327693 IVK327693:IVL327693 JFG327693:JFH327693 JPC327693:JPD327693 JYY327693:JYZ327693 KIU327693:KIV327693 KSQ327693:KSR327693 LCM327693:LCN327693 LMI327693:LMJ327693 LWE327693:LWF327693 MGA327693:MGB327693 MPW327693:MPX327693 MZS327693:MZT327693 NJO327693:NJP327693 NTK327693:NTL327693 ODG327693:ODH327693 ONC327693:OND327693 OWY327693:OWZ327693 PGU327693:PGV327693 PQQ327693:PQR327693 QAM327693:QAN327693 QKI327693:QKJ327693 QUE327693:QUF327693 REA327693:REB327693 RNW327693:RNX327693 RXS327693:RXT327693 SHO327693:SHP327693 SRK327693:SRL327693 TBG327693:TBH327693 TLC327693:TLD327693 TUY327693:TUZ327693 UEU327693:UEV327693 UOQ327693:UOR327693 UYM327693:UYN327693 VII327693:VIJ327693 VSE327693:VSF327693 WCA327693:WCB327693 WLW327693:WLX327693 WVS327693:WVT327693 JG393229:JH393229 TC393229:TD393229 ACY393229:ACZ393229 AMU393229:AMV393229 AWQ393229:AWR393229 BGM393229:BGN393229 BQI393229:BQJ393229 CAE393229:CAF393229 CKA393229:CKB393229 CTW393229:CTX393229 DDS393229:DDT393229 DNO393229:DNP393229 DXK393229:DXL393229 EHG393229:EHH393229 ERC393229:ERD393229 FAY393229:FAZ393229 FKU393229:FKV393229 FUQ393229:FUR393229 GEM393229:GEN393229 GOI393229:GOJ393229 GYE393229:GYF393229 HIA393229:HIB393229 HRW393229:HRX393229 IBS393229:IBT393229 ILO393229:ILP393229 IVK393229:IVL393229 JFG393229:JFH393229 JPC393229:JPD393229 JYY393229:JYZ393229 KIU393229:KIV393229 KSQ393229:KSR393229 LCM393229:LCN393229 LMI393229:LMJ393229 LWE393229:LWF393229 MGA393229:MGB393229 MPW393229:MPX393229 MZS393229:MZT393229 NJO393229:NJP393229 NTK393229:NTL393229 ODG393229:ODH393229 ONC393229:OND393229 OWY393229:OWZ393229 PGU393229:PGV393229 PQQ393229:PQR393229 QAM393229:QAN393229 QKI393229:QKJ393229 QUE393229:QUF393229 REA393229:REB393229 RNW393229:RNX393229 RXS393229:RXT393229 SHO393229:SHP393229 SRK393229:SRL393229 TBG393229:TBH393229 TLC393229:TLD393229 TUY393229:TUZ393229 UEU393229:UEV393229 UOQ393229:UOR393229 UYM393229:UYN393229 VII393229:VIJ393229 VSE393229:VSF393229 WCA393229:WCB393229 WLW393229:WLX393229 WVS393229:WVT393229 JG458765:JH458765 TC458765:TD458765 ACY458765:ACZ458765 AMU458765:AMV458765 AWQ458765:AWR458765 BGM458765:BGN458765 BQI458765:BQJ458765 CAE458765:CAF458765 CKA458765:CKB458765 CTW458765:CTX458765 DDS458765:DDT458765 DNO458765:DNP458765 DXK458765:DXL458765 EHG458765:EHH458765 ERC458765:ERD458765 FAY458765:FAZ458765 FKU458765:FKV458765 FUQ458765:FUR458765 GEM458765:GEN458765 GOI458765:GOJ458765 GYE458765:GYF458765 HIA458765:HIB458765 HRW458765:HRX458765 IBS458765:IBT458765 ILO458765:ILP458765 IVK458765:IVL458765 JFG458765:JFH458765 JPC458765:JPD458765 JYY458765:JYZ458765 KIU458765:KIV458765 KSQ458765:KSR458765 LCM458765:LCN458765 LMI458765:LMJ458765 LWE458765:LWF458765 MGA458765:MGB458765 MPW458765:MPX458765 MZS458765:MZT458765 NJO458765:NJP458765 NTK458765:NTL458765 ODG458765:ODH458765 ONC458765:OND458765 OWY458765:OWZ458765 PGU458765:PGV458765 PQQ458765:PQR458765 QAM458765:QAN458765 QKI458765:QKJ458765 QUE458765:QUF458765 REA458765:REB458765 RNW458765:RNX458765 RXS458765:RXT458765 SHO458765:SHP458765 SRK458765:SRL458765 TBG458765:TBH458765 TLC458765:TLD458765 TUY458765:TUZ458765 UEU458765:UEV458765 UOQ458765:UOR458765 UYM458765:UYN458765 VII458765:VIJ458765 VSE458765:VSF458765 WCA458765:WCB458765 WLW458765:WLX458765 WVS458765:WVT458765 JG524301:JH524301 TC524301:TD524301 ACY524301:ACZ524301 AMU524301:AMV524301 AWQ524301:AWR524301 BGM524301:BGN524301 BQI524301:BQJ524301 CAE524301:CAF524301 CKA524301:CKB524301 CTW524301:CTX524301 DDS524301:DDT524301 DNO524301:DNP524301 DXK524301:DXL524301 EHG524301:EHH524301 ERC524301:ERD524301 FAY524301:FAZ524301 FKU524301:FKV524301 FUQ524301:FUR524301 GEM524301:GEN524301 GOI524301:GOJ524301 GYE524301:GYF524301 HIA524301:HIB524301 HRW524301:HRX524301 IBS524301:IBT524301 ILO524301:ILP524301 IVK524301:IVL524301 JFG524301:JFH524301 JPC524301:JPD524301 JYY524301:JYZ524301 KIU524301:KIV524301 KSQ524301:KSR524301 LCM524301:LCN524301 LMI524301:LMJ524301 LWE524301:LWF524301 MGA524301:MGB524301 MPW524301:MPX524301 MZS524301:MZT524301 NJO524301:NJP524301 NTK524301:NTL524301 ODG524301:ODH524301 ONC524301:OND524301 OWY524301:OWZ524301 PGU524301:PGV524301 PQQ524301:PQR524301 QAM524301:QAN524301 QKI524301:QKJ524301 QUE524301:QUF524301 REA524301:REB524301 RNW524301:RNX524301 RXS524301:RXT524301 SHO524301:SHP524301 SRK524301:SRL524301 TBG524301:TBH524301 TLC524301:TLD524301 TUY524301:TUZ524301 UEU524301:UEV524301 UOQ524301:UOR524301 UYM524301:UYN524301 VII524301:VIJ524301 VSE524301:VSF524301 WCA524301:WCB524301 WLW524301:WLX524301 WVS524301:WVT524301 JG589837:JH589837 TC589837:TD589837 ACY589837:ACZ589837 AMU589837:AMV589837 AWQ589837:AWR589837 BGM589837:BGN589837 BQI589837:BQJ589837 CAE589837:CAF589837 CKA589837:CKB589837 CTW589837:CTX589837 DDS589837:DDT589837 DNO589837:DNP589837 DXK589837:DXL589837 EHG589837:EHH589837 ERC589837:ERD589837 FAY589837:FAZ589837 FKU589837:FKV589837 FUQ589837:FUR589837 GEM589837:GEN589837 GOI589837:GOJ589837 GYE589837:GYF589837 HIA589837:HIB589837 HRW589837:HRX589837 IBS589837:IBT589837 ILO589837:ILP589837 IVK589837:IVL589837 JFG589837:JFH589837 JPC589837:JPD589837 JYY589837:JYZ589837 KIU589837:KIV589837 KSQ589837:KSR589837 LCM589837:LCN589837 LMI589837:LMJ589837 LWE589837:LWF589837 MGA589837:MGB589837 MPW589837:MPX589837 MZS589837:MZT589837 NJO589837:NJP589837 NTK589837:NTL589837 ODG589837:ODH589837 ONC589837:OND589837 OWY589837:OWZ589837 PGU589837:PGV589837 PQQ589837:PQR589837 QAM589837:QAN589837 QKI589837:QKJ589837 QUE589837:QUF589837 REA589837:REB589837 RNW589837:RNX589837 RXS589837:RXT589837 SHO589837:SHP589837 SRK589837:SRL589837 TBG589837:TBH589837 TLC589837:TLD589837 TUY589837:TUZ589837 UEU589837:UEV589837 UOQ589837:UOR589837 UYM589837:UYN589837 VII589837:VIJ589837 VSE589837:VSF589837 WCA589837:WCB589837 WLW589837:WLX589837 WVS589837:WVT589837 JG655373:JH655373 TC655373:TD655373 ACY655373:ACZ655373 AMU655373:AMV655373 AWQ655373:AWR655373 BGM655373:BGN655373 BQI655373:BQJ655373 CAE655373:CAF655373 CKA655373:CKB655373 CTW655373:CTX655373 DDS655373:DDT655373 DNO655373:DNP655373 DXK655373:DXL655373 EHG655373:EHH655373 ERC655373:ERD655373 FAY655373:FAZ655373 FKU655373:FKV655373 FUQ655373:FUR655373 GEM655373:GEN655373 GOI655373:GOJ655373 GYE655373:GYF655373 HIA655373:HIB655373 HRW655373:HRX655373 IBS655373:IBT655373 ILO655373:ILP655373 IVK655373:IVL655373 JFG655373:JFH655373 JPC655373:JPD655373 JYY655373:JYZ655373 KIU655373:KIV655373 KSQ655373:KSR655373 LCM655373:LCN655373 LMI655373:LMJ655373 LWE655373:LWF655373 MGA655373:MGB655373 MPW655373:MPX655373 MZS655373:MZT655373 NJO655373:NJP655373 NTK655373:NTL655373 ODG655373:ODH655373 ONC655373:OND655373 OWY655373:OWZ655373 PGU655373:PGV655373 PQQ655373:PQR655373 QAM655373:QAN655373 QKI655373:QKJ655373 QUE655373:QUF655373 REA655373:REB655373 RNW655373:RNX655373 RXS655373:RXT655373 SHO655373:SHP655373 SRK655373:SRL655373 TBG655373:TBH655373 TLC655373:TLD655373 TUY655373:TUZ655373 UEU655373:UEV655373 UOQ655373:UOR655373 UYM655373:UYN655373 VII655373:VIJ655373 VSE655373:VSF655373 WCA655373:WCB655373 WLW655373:WLX655373 WVS655373:WVT655373 JG720909:JH720909 TC720909:TD720909 ACY720909:ACZ720909 AMU720909:AMV720909 AWQ720909:AWR720909 BGM720909:BGN720909 BQI720909:BQJ720909 CAE720909:CAF720909 CKA720909:CKB720909 CTW720909:CTX720909 DDS720909:DDT720909 DNO720909:DNP720909 DXK720909:DXL720909 EHG720909:EHH720909 ERC720909:ERD720909 FAY720909:FAZ720909 FKU720909:FKV720909 FUQ720909:FUR720909 GEM720909:GEN720909 GOI720909:GOJ720909 GYE720909:GYF720909 HIA720909:HIB720909 HRW720909:HRX720909 IBS720909:IBT720909 ILO720909:ILP720909 IVK720909:IVL720909 JFG720909:JFH720909 JPC720909:JPD720909 JYY720909:JYZ720909 KIU720909:KIV720909 KSQ720909:KSR720909 LCM720909:LCN720909 LMI720909:LMJ720909 LWE720909:LWF720909 MGA720909:MGB720909 MPW720909:MPX720909 MZS720909:MZT720909 NJO720909:NJP720909 NTK720909:NTL720909 ODG720909:ODH720909 ONC720909:OND720909 OWY720909:OWZ720909 PGU720909:PGV720909 PQQ720909:PQR720909 QAM720909:QAN720909 QKI720909:QKJ720909 QUE720909:QUF720909 REA720909:REB720909 RNW720909:RNX720909 RXS720909:RXT720909 SHO720909:SHP720909 SRK720909:SRL720909 TBG720909:TBH720909 TLC720909:TLD720909 TUY720909:TUZ720909 UEU720909:UEV720909 UOQ720909:UOR720909 UYM720909:UYN720909 VII720909:VIJ720909 VSE720909:VSF720909 WCA720909:WCB720909 WLW720909:WLX720909 WVS720909:WVT720909 JG786445:JH786445 TC786445:TD786445 ACY786445:ACZ786445 AMU786445:AMV786445 AWQ786445:AWR786445 BGM786445:BGN786445 BQI786445:BQJ786445 CAE786445:CAF786445 CKA786445:CKB786445 CTW786445:CTX786445 DDS786445:DDT786445 DNO786445:DNP786445 DXK786445:DXL786445 EHG786445:EHH786445 ERC786445:ERD786445 FAY786445:FAZ786445 FKU786445:FKV786445 FUQ786445:FUR786445 GEM786445:GEN786445 GOI786445:GOJ786445 GYE786445:GYF786445 HIA786445:HIB786445 HRW786445:HRX786445 IBS786445:IBT786445 ILO786445:ILP786445 IVK786445:IVL786445 JFG786445:JFH786445 JPC786445:JPD786445 JYY786445:JYZ786445 KIU786445:KIV786445 KSQ786445:KSR786445 LCM786445:LCN786445 LMI786445:LMJ786445 LWE786445:LWF786445 MGA786445:MGB786445 MPW786445:MPX786445 MZS786445:MZT786445 NJO786445:NJP786445 NTK786445:NTL786445 ODG786445:ODH786445 ONC786445:OND786445 OWY786445:OWZ786445 PGU786445:PGV786445 PQQ786445:PQR786445 QAM786445:QAN786445 QKI786445:QKJ786445 QUE786445:QUF786445 REA786445:REB786445 RNW786445:RNX786445 RXS786445:RXT786445 SHO786445:SHP786445 SRK786445:SRL786445 TBG786445:TBH786445 TLC786445:TLD786445 TUY786445:TUZ786445 UEU786445:UEV786445 UOQ786445:UOR786445 UYM786445:UYN786445 VII786445:VIJ786445 VSE786445:VSF786445 WCA786445:WCB786445 WLW786445:WLX786445 WVS786445:WVT786445 JG851981:JH851981 TC851981:TD851981 ACY851981:ACZ851981 AMU851981:AMV851981 AWQ851981:AWR851981 BGM851981:BGN851981 BQI851981:BQJ851981 CAE851981:CAF851981 CKA851981:CKB851981 CTW851981:CTX851981 DDS851981:DDT851981 DNO851981:DNP851981 DXK851981:DXL851981 EHG851981:EHH851981 ERC851981:ERD851981 FAY851981:FAZ851981 FKU851981:FKV851981 FUQ851981:FUR851981 GEM851981:GEN851981 GOI851981:GOJ851981 GYE851981:GYF851981 HIA851981:HIB851981 HRW851981:HRX851981 IBS851981:IBT851981 ILO851981:ILP851981 IVK851981:IVL851981 JFG851981:JFH851981 JPC851981:JPD851981 JYY851981:JYZ851981 KIU851981:KIV851981 KSQ851981:KSR851981 LCM851981:LCN851981 LMI851981:LMJ851981 LWE851981:LWF851981 MGA851981:MGB851981 MPW851981:MPX851981 MZS851981:MZT851981 NJO851981:NJP851981 NTK851981:NTL851981 ODG851981:ODH851981 ONC851981:OND851981 OWY851981:OWZ851981 PGU851981:PGV851981 PQQ851981:PQR851981 QAM851981:QAN851981 QKI851981:QKJ851981 QUE851981:QUF851981 REA851981:REB851981 RNW851981:RNX851981 RXS851981:RXT851981 SHO851981:SHP851981 SRK851981:SRL851981 TBG851981:TBH851981 TLC851981:TLD851981 TUY851981:TUZ851981 UEU851981:UEV851981 UOQ851981:UOR851981 UYM851981:UYN851981 VII851981:VIJ851981 VSE851981:VSF851981 WCA851981:WCB851981 WLW851981:WLX851981 WVS851981:WVT851981 JG917517:JH917517 TC917517:TD917517 ACY917517:ACZ917517 AMU917517:AMV917517 AWQ917517:AWR917517 BGM917517:BGN917517 BQI917517:BQJ917517 CAE917517:CAF917517 CKA917517:CKB917517 CTW917517:CTX917517 DDS917517:DDT917517 DNO917517:DNP917517 DXK917517:DXL917517 EHG917517:EHH917517 ERC917517:ERD917517 FAY917517:FAZ917517 FKU917517:FKV917517 FUQ917517:FUR917517 GEM917517:GEN917517 GOI917517:GOJ917517 GYE917517:GYF917517 HIA917517:HIB917517 HRW917517:HRX917517 IBS917517:IBT917517 ILO917517:ILP917517 IVK917517:IVL917517 JFG917517:JFH917517 JPC917517:JPD917517 JYY917517:JYZ917517 KIU917517:KIV917517 KSQ917517:KSR917517 LCM917517:LCN917517 LMI917517:LMJ917517 LWE917517:LWF917517 MGA917517:MGB917517 MPW917517:MPX917517 MZS917517:MZT917517 NJO917517:NJP917517 NTK917517:NTL917517 ODG917517:ODH917517 ONC917517:OND917517 OWY917517:OWZ917517 PGU917517:PGV917517 PQQ917517:PQR917517 QAM917517:QAN917517 QKI917517:QKJ917517 QUE917517:QUF917517 REA917517:REB917517 RNW917517:RNX917517 RXS917517:RXT917517 SHO917517:SHP917517 SRK917517:SRL917517 TBG917517:TBH917517 TLC917517:TLD917517 TUY917517:TUZ917517 UEU917517:UEV917517 UOQ917517:UOR917517 UYM917517:UYN917517 VII917517:VIJ917517 VSE917517:VSF917517 WCA917517:WCB917517 WLW917517:WLX917517 WVS917517:WVT917517 JG983053:JH983053 TC983053:TD983053 ACY983053:ACZ983053 AMU983053:AMV983053 AWQ983053:AWR983053 BGM983053:BGN983053 BQI983053:BQJ983053 CAE983053:CAF983053 CKA983053:CKB983053 CTW983053:CTX983053 DDS983053:DDT983053 DNO983053:DNP983053 DXK983053:DXL983053 EHG983053:EHH983053 ERC983053:ERD983053 FAY983053:FAZ983053 FKU983053:FKV983053 FUQ983053:FUR983053 GEM983053:GEN983053 GOI983053:GOJ983053 GYE983053:GYF983053 HIA983053:HIB983053 HRW983053:HRX983053 IBS983053:IBT983053 ILO983053:ILP983053 IVK983053:IVL983053 JFG983053:JFH983053 JPC983053:JPD983053 JYY983053:JYZ983053 KIU983053:KIV983053 KSQ983053:KSR983053 LCM983053:LCN983053 LMI983053:LMJ983053 LWE983053:LWF983053 MGA983053:MGB983053 MPW983053:MPX983053 MZS983053:MZT983053 NJO983053:NJP983053 NTK983053:NTL983053 ODG983053:ODH983053 ONC983053:OND983053 OWY983053:OWZ983053 PGU983053:PGV983053 PQQ983053:PQR983053 QAM983053:QAN983053 QKI983053:QKJ983053 QUE983053:QUF983053 REA983053:REB983053 RNW983053:RNX983053 RXS983053:RXT983053 SHO983053:SHP983053 SRK983053:SRL983053 TBG983053:TBH983053 TLC983053:TLD983053 TUY983053:TUZ983053 UEU983053:UEV983053 UOQ983053:UOR983053 UYM983053:UYN983053 VII983053:VIJ983053 VSE983053:VSF983053 WCA983053:WCB983053 WLW983053:WLX983053 WVS983053:WVT983053 JG13:JH13 TC13:TD13 ACY13:ACZ13 AMU13:AMV13 AWQ13:AWR13 BGM13:BGN13 BQI13:BQJ13 CAE13:CAF13 CKA13:CKB13 CTW13:CTX13 DDS13:DDT13 DNO13:DNP13 DXK13:DXL13 EHG13:EHH13 ERC13:ERD13 FAY13:FAZ13 FKU13:FKV13 FUQ13:FUR13 GEM13:GEN13 GOI13:GOJ13 GYE13:GYF13 HIA13:HIB13 HRW13:HRX13 IBS13:IBT13 ILO13:ILP13 IVK13:IVL13 JFG13:JFH13 JPC13:JPD13 JYY13:JYZ13 KIU13:KIV13 KSQ13:KSR13 LCM13:LCN13 LMI13:LMJ13 LWE13:LWF13 MGA13:MGB13 MPW13:MPX13 MZS13:MZT13 NJO13:NJP13 NTK13:NTL13 ODG13:ODH13 ONC13:OND13 OWY13:OWZ13 PGU13:PGV13 PQQ13:PQR13 QAM13:QAN13 QKI13:QKJ13 QUE13:QUF13 REA13:REB13 RNW13:RNX13 RXS13:RXT13 SHO13:SHP13 SRK13:SRL13 TBG13:TBH13 TLC13:TLD13 TUY13:TUZ13 UEU13:UEV13 UOQ13:UOR13 UYM13:UYN13 VII13:VIJ13 VSE13:VSF13 WCA13:WCB13 WLW13:WLX13 WVS13:WVT13" xr:uid="{B99F088F-DBD8-4945-86B1-E8187DC662FA}"/>
  </dataValidations>
  <printOptions horizontalCentered="1"/>
  <pageMargins left="0.59055118110236227" right="0.59055118110236227" top="0.78740157480314965" bottom="0.19685039370078741" header="0.31496062992125984" footer="0.31496062992125984"/>
  <pageSetup paperSize="9" scale="48" fitToHeight="0" orientation="landscape" r:id="rId1"/>
  <headerFooter alignWithMargins="0"/>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様式1</vt:lpstr>
      <vt:lpstr>記載要領</vt:lpstr>
      <vt:lpstr>記載例①～④</vt:lpstr>
      <vt:lpstr>記載例⑤総括表</vt:lpstr>
      <vt:lpstr>【事例】部分払</vt:lpstr>
      <vt:lpstr>【事例】予算の定め </vt:lpstr>
      <vt:lpstr>【事例】起債同意（許可）</vt:lpstr>
      <vt:lpstr>【参考】平準化債算出シート</vt:lpstr>
      <vt:lpstr>【参考】平準化債算出シート!Print_Area</vt:lpstr>
      <vt:lpstr>'【事例】起債同意（許可）'!Print_Area</vt:lpstr>
      <vt:lpstr>'【事例】予算の定め '!Print_Area</vt:lpstr>
      <vt:lpstr>記載要領!Print_Area</vt:lpstr>
      <vt:lpstr>'記載例①～④'!Print_Area</vt:lpstr>
      <vt:lpstr>記載例⑤総括表!Print_Area</vt:lpstr>
      <vt:lpstr>目次!Print_Area</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2025-12-01T07:18:18Z</dcterms:created>
  <dcterms:modified xsi:type="dcterms:W3CDTF">2025-12-01T07:38:26Z</dcterms:modified>
</cp:coreProperties>
</file>